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BLICACIONES\2026\08_agosto\01_balance_financiero\"/>
    </mc:Choice>
  </mc:AlternateContent>
  <xr:revisionPtr revIDLastSave="0" documentId="13_ncr:1_{632824B5-B97F-4F78-9C39-879D800953CB}" xr6:coauthVersionLast="47" xr6:coauthVersionMax="47" xr10:uidLastSave="{00000000-0000-0000-0000-000000000000}"/>
  <bookViews>
    <workbookView xWindow="28680" yWindow="-120" windowWidth="29040" windowHeight="15720" tabRatio="277" xr2:uid="{00000000-000D-0000-FFFF-FFFF00000000}"/>
  </bookViews>
  <sheets>
    <sheet name="VIGENTE" sheetId="2" r:id="rId1"/>
    <sheet name="EJEC NO IMPRIMIR" sheetId="5" state="hidden" r:id="rId2"/>
    <sheet name="EJECUTADO" sheetId="6" r:id="rId3"/>
  </sheets>
  <definedNames>
    <definedName name="_xlnm._FilterDatabase" localSheetId="1" hidden="1">'EJEC NO IMPRIMIR'!$A$8:$AU$8</definedName>
    <definedName name="_xlnm._FilterDatabase" localSheetId="2" hidden="1">EJECUTADO!$A$8:$AS$8</definedName>
    <definedName name="_xlnm._FilterDatabase" localSheetId="0" hidden="1">VIGENTE!$A$8:$AJ$8</definedName>
    <definedName name="A_impresión_IM" localSheetId="1">#REF!</definedName>
    <definedName name="A_impresión_IM" localSheetId="2">#REF!</definedName>
    <definedName name="A_impresión_IM">#REF!</definedName>
    <definedName name="_xlnm.Print_Area" localSheetId="1">'EJEC NO IMPRIMIR'!$A$2:$AH$70</definedName>
    <definedName name="_xlnm.Print_Area" localSheetId="2">EJECUTADO!$B$1:$AG$70</definedName>
    <definedName name="_xlnm.Print_Area" localSheetId="0">VIGENTE!$B$1:$AG$70</definedName>
    <definedName name="INICIAL" localSheetId="1">#REF!</definedName>
    <definedName name="INICIAL" localSheetId="2">#REF!</definedName>
    <definedName name="INICIAL">#REF!</definedName>
    <definedName name="_xlnm.Print_Titles" localSheetId="1">'EJEC NO IMPRIMIR'!$B:$D</definedName>
    <definedName name="_xlnm.Print_Titles" localSheetId="2">EJECUTADO!$B:$D</definedName>
    <definedName name="_xlnm.Print_Titles" localSheetId="0">VIGENTE!$B:$D</definedName>
    <definedName name="Títulos_a_imprimir_IM" localSheetId="1">#REF!</definedName>
    <definedName name="Títulos_a_imprimir_IM" localSheetId="2">#REF!</definedName>
    <definedName name="Títulos_a_imprimir_IM">#REF!</definedName>
    <definedName name="TRAMI" localSheetId="1">#REF!</definedName>
    <definedName name="TRAMI" localSheetId="2">#REF!</definedName>
    <definedName name="TRAMI">#REF!</definedName>
    <definedName name="VIGENTE" localSheetId="1">#REF!</definedName>
    <definedName name="VIGENTE" localSheetId="2">#REF!</definedName>
    <definedName name="VIGENTE">#REF!</definedName>
    <definedName name="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6" i="6" l="1"/>
  <c r="L56" i="6"/>
  <c r="K56" i="6"/>
  <c r="I62" i="2"/>
  <c r="AD38" i="5"/>
  <c r="AC38" i="5"/>
  <c r="AM35" i="5"/>
  <c r="Q70" i="6"/>
  <c r="O41" i="6"/>
  <c r="G37" i="6"/>
  <c r="AJ70" i="2"/>
  <c r="AJ69" i="2"/>
  <c r="AJ64" i="2"/>
  <c r="AJ63" i="2"/>
  <c r="AJ52" i="2"/>
  <c r="AJ49" i="2"/>
  <c r="AJ43" i="2"/>
  <c r="AJ42" i="2"/>
  <c r="AJ41" i="2"/>
  <c r="AD42" i="5" l="1"/>
  <c r="AF67" i="5" l="1"/>
  <c r="AF10" i="2"/>
  <c r="J50" i="5" l="1"/>
  <c r="N24" i="2" l="1"/>
  <c r="G50" i="5" l="1"/>
  <c r="H50" i="5"/>
  <c r="I50" i="5"/>
  <c r="K50" i="5"/>
  <c r="L50" i="5"/>
  <c r="M50" i="5"/>
  <c r="N50" i="5"/>
  <c r="N50" i="6" s="1"/>
  <c r="O50" i="5"/>
  <c r="P50" i="5"/>
  <c r="Q50" i="5"/>
  <c r="R50" i="5"/>
  <c r="S50" i="5"/>
  <c r="T50" i="5"/>
  <c r="U50" i="5"/>
  <c r="V50" i="5"/>
  <c r="W50" i="5"/>
  <c r="X50" i="5"/>
  <c r="Y50" i="5"/>
  <c r="Z50" i="5"/>
  <c r="AA50" i="5"/>
  <c r="AB50" i="5"/>
  <c r="AC50" i="5"/>
  <c r="AD50" i="5"/>
  <c r="AE50" i="5"/>
  <c r="F50" i="5"/>
  <c r="N70" i="6"/>
  <c r="N69" i="6"/>
  <c r="N68" i="6"/>
  <c r="N67" i="6"/>
  <c r="N66" i="6"/>
  <c r="N64" i="6"/>
  <c r="N63" i="6"/>
  <c r="N62" i="6"/>
  <c r="N61" i="6"/>
  <c r="N59" i="6"/>
  <c r="N58" i="6"/>
  <c r="N57" i="6"/>
  <c r="N56" i="6"/>
  <c r="N55" i="6"/>
  <c r="N54" i="6"/>
  <c r="N53" i="6"/>
  <c r="N52" i="6"/>
  <c r="N51" i="6"/>
  <c r="N49" i="6"/>
  <c r="N48" i="6"/>
  <c r="N47" i="6"/>
  <c r="N46" i="6"/>
  <c r="N45" i="6"/>
  <c r="N44" i="6"/>
  <c r="N43" i="6"/>
  <c r="N41" i="6"/>
  <c r="N40" i="6"/>
  <c r="N39" i="6"/>
  <c r="N37" i="6"/>
  <c r="N36" i="6"/>
  <c r="N34" i="6"/>
  <c r="N33" i="6"/>
  <c r="N32" i="6"/>
  <c r="N31" i="6"/>
  <c r="N30" i="6"/>
  <c r="N29" i="6"/>
  <c r="N28" i="6"/>
  <c r="N27" i="6"/>
  <c r="N26" i="6"/>
  <c r="N25" i="6"/>
  <c r="N23" i="6"/>
  <c r="N21" i="6"/>
  <c r="N20" i="6"/>
  <c r="N19" i="6"/>
  <c r="N18" i="6"/>
  <c r="N17" i="6"/>
  <c r="N16" i="6"/>
  <c r="N13" i="6"/>
  <c r="N12" i="6"/>
  <c r="N11" i="6"/>
  <c r="N10" i="6"/>
  <c r="N65" i="5"/>
  <c r="N60" i="5"/>
  <c r="N60" i="6" s="1"/>
  <c r="N42" i="5"/>
  <c r="N42" i="6" s="1"/>
  <c r="N24" i="5"/>
  <c r="N22" i="5" s="1"/>
  <c r="N22" i="6" s="1"/>
  <c r="N15" i="5"/>
  <c r="N65" i="2"/>
  <c r="N60" i="2"/>
  <c r="N50" i="2"/>
  <c r="N42" i="2"/>
  <c r="N22" i="2"/>
  <c r="N15" i="2"/>
  <c r="N14" i="2"/>
  <c r="N38" i="5" l="1"/>
  <c r="N14" i="5"/>
  <c r="N14" i="6" s="1"/>
  <c r="N9" i="6" s="1"/>
  <c r="N15" i="6"/>
  <c r="N38" i="2"/>
  <c r="N9" i="2"/>
  <c r="N6" i="2" s="1"/>
  <c r="N65" i="6"/>
  <c r="N38" i="6" s="1"/>
  <c r="N24" i="6"/>
  <c r="AH23" i="2"/>
  <c r="AH21" i="2"/>
  <c r="AH20" i="2"/>
  <c r="AH19" i="2"/>
  <c r="AH18" i="2"/>
  <c r="AH17" i="2"/>
  <c r="AH16" i="2"/>
  <c r="AH13" i="2"/>
  <c r="AH12" i="2"/>
  <c r="AH11" i="2"/>
  <c r="AG11" i="2" s="1"/>
  <c r="AJ11" i="2" s="1"/>
  <c r="AH10" i="2"/>
  <c r="AC70" i="6" l="1"/>
  <c r="AC69" i="6"/>
  <c r="AC68" i="6"/>
  <c r="AC67" i="6"/>
  <c r="AC66" i="6"/>
  <c r="AC64" i="6"/>
  <c r="AC63" i="6"/>
  <c r="AC62" i="6"/>
  <c r="AC61" i="6"/>
  <c r="AC59" i="6"/>
  <c r="AC58" i="6"/>
  <c r="AC57" i="6"/>
  <c r="AC56" i="6"/>
  <c r="AC55" i="6"/>
  <c r="AC54" i="6"/>
  <c r="AC53" i="6"/>
  <c r="AC52" i="6"/>
  <c r="AC51" i="6"/>
  <c r="AC49" i="6"/>
  <c r="AC48" i="6"/>
  <c r="AC47" i="6"/>
  <c r="AC46" i="6"/>
  <c r="AC45" i="6"/>
  <c r="AC44" i="6"/>
  <c r="AC43" i="6"/>
  <c r="AC41" i="6"/>
  <c r="AC40" i="6"/>
  <c r="AC39" i="6"/>
  <c r="AC37" i="6"/>
  <c r="AC36" i="6"/>
  <c r="AC34" i="6"/>
  <c r="AC33" i="6"/>
  <c r="AC32" i="6"/>
  <c r="AC31" i="6"/>
  <c r="AC30" i="6"/>
  <c r="AC29" i="6"/>
  <c r="AC28" i="6"/>
  <c r="AC27" i="6"/>
  <c r="AC26" i="6"/>
  <c r="AC25" i="6"/>
  <c r="AC23" i="6"/>
  <c r="AC21" i="6"/>
  <c r="AC20" i="6"/>
  <c r="AC19" i="6"/>
  <c r="AC18" i="6"/>
  <c r="AC17" i="6"/>
  <c r="AC16" i="6"/>
  <c r="AC13" i="6"/>
  <c r="AC12" i="6"/>
  <c r="AC11" i="6"/>
  <c r="AC10" i="6"/>
  <c r="AC65" i="5"/>
  <c r="AC65" i="6" s="1"/>
  <c r="AC60" i="5"/>
  <c r="AC60" i="6" s="1"/>
  <c r="AC50" i="6"/>
  <c r="AC42" i="5"/>
  <c r="AC42" i="6" s="1"/>
  <c r="AC24" i="5"/>
  <c r="AC15" i="5"/>
  <c r="AC15" i="6" s="1"/>
  <c r="AC65" i="2"/>
  <c r="AC60" i="2"/>
  <c r="AC50" i="2"/>
  <c r="AC42" i="2"/>
  <c r="AC24" i="2"/>
  <c r="AC22" i="2" s="1"/>
  <c r="AC15" i="2"/>
  <c r="AC14" i="2" s="1"/>
  <c r="H70" i="6"/>
  <c r="H69" i="6"/>
  <c r="H68" i="6"/>
  <c r="H67" i="6"/>
  <c r="H66" i="6"/>
  <c r="H64" i="6"/>
  <c r="H63" i="6"/>
  <c r="H62" i="6"/>
  <c r="H61" i="6"/>
  <c r="H59" i="6"/>
  <c r="H58" i="6"/>
  <c r="H57" i="6"/>
  <c r="H56" i="6"/>
  <c r="H55" i="6"/>
  <c r="H54" i="6"/>
  <c r="H53" i="6"/>
  <c r="H52" i="6"/>
  <c r="H51" i="6"/>
  <c r="H49" i="6"/>
  <c r="H48" i="6"/>
  <c r="H47" i="6"/>
  <c r="H46" i="6"/>
  <c r="H45" i="6"/>
  <c r="H44" i="6"/>
  <c r="H43" i="6"/>
  <c r="H41" i="6"/>
  <c r="H40" i="6"/>
  <c r="H39" i="6"/>
  <c r="H37" i="6"/>
  <c r="H36" i="6"/>
  <c r="H34" i="6"/>
  <c r="H33" i="6"/>
  <c r="H32" i="6"/>
  <c r="H31" i="6"/>
  <c r="H30" i="6"/>
  <c r="H29" i="6"/>
  <c r="H28" i="6"/>
  <c r="H27" i="6"/>
  <c r="H26" i="6"/>
  <c r="H25" i="6"/>
  <c r="H23" i="6"/>
  <c r="H21" i="6"/>
  <c r="H20" i="6"/>
  <c r="H19" i="6"/>
  <c r="H18" i="6"/>
  <c r="H17" i="6"/>
  <c r="H16" i="6"/>
  <c r="H13" i="6"/>
  <c r="H12" i="6"/>
  <c r="H11" i="6"/>
  <c r="H10" i="6"/>
  <c r="H65" i="5"/>
  <c r="H65" i="6" s="1"/>
  <c r="H60" i="5"/>
  <c r="H60" i="6" s="1"/>
  <c r="H42" i="5"/>
  <c r="H42" i="6" s="1"/>
  <c r="H24" i="5"/>
  <c r="H24" i="6" s="1"/>
  <c r="H15" i="5"/>
  <c r="H14" i="5" s="1"/>
  <c r="H14" i="6" s="1"/>
  <c r="H65" i="2"/>
  <c r="H60" i="2"/>
  <c r="H50" i="2"/>
  <c r="H42" i="2"/>
  <c r="H24" i="2"/>
  <c r="H22" i="2" s="1"/>
  <c r="H15" i="2"/>
  <c r="H14" i="2" s="1"/>
  <c r="AC24" i="6" l="1"/>
  <c r="AC22" i="5"/>
  <c r="AC22" i="6" s="1"/>
  <c r="H38" i="2"/>
  <c r="AC38" i="2"/>
  <c r="AC14" i="5"/>
  <c r="H38" i="5"/>
  <c r="H15" i="6"/>
  <c r="H50" i="6"/>
  <c r="H38" i="6" s="1"/>
  <c r="AC38" i="6"/>
  <c r="H22" i="5"/>
  <c r="H22" i="6" s="1"/>
  <c r="H9" i="6" s="1"/>
  <c r="H9" i="2"/>
  <c r="H6" i="2" s="1"/>
  <c r="AC9" i="2"/>
  <c r="AC6" i="2" s="1"/>
  <c r="Q42" i="2"/>
  <c r="AF44" i="2"/>
  <c r="AF42" i="2" s="1"/>
  <c r="F47" i="6"/>
  <c r="G47" i="6"/>
  <c r="I47" i="6"/>
  <c r="J47" i="6"/>
  <c r="K47" i="6"/>
  <c r="L47" i="6"/>
  <c r="M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D47" i="6"/>
  <c r="AE47" i="6"/>
  <c r="AF47" i="6"/>
  <c r="AH47" i="5"/>
  <c r="AG47" i="5" s="1"/>
  <c r="AG47" i="6" s="1"/>
  <c r="AF42" i="5"/>
  <c r="AE42" i="5"/>
  <c r="G42" i="5"/>
  <c r="I42" i="5"/>
  <c r="J42" i="5"/>
  <c r="K42" i="5"/>
  <c r="L42" i="5"/>
  <c r="M42" i="5"/>
  <c r="O42" i="5"/>
  <c r="P42" i="5"/>
  <c r="P42" i="6" s="1"/>
  <c r="Q42" i="5"/>
  <c r="R42" i="5"/>
  <c r="S42" i="5"/>
  <c r="T42" i="5"/>
  <c r="U42" i="5"/>
  <c r="V42" i="5"/>
  <c r="W42" i="5"/>
  <c r="X42" i="5"/>
  <c r="Y42" i="5"/>
  <c r="Z42" i="5"/>
  <c r="AA42" i="5"/>
  <c r="AB42" i="5"/>
  <c r="AB42" i="6" s="1"/>
  <c r="F42" i="5"/>
  <c r="AH47" i="2"/>
  <c r="AG47" i="2" s="1"/>
  <c r="G42" i="2"/>
  <c r="I42" i="2"/>
  <c r="J42" i="2"/>
  <c r="K42" i="2"/>
  <c r="L42" i="2"/>
  <c r="M42" i="2"/>
  <c r="O42" i="2"/>
  <c r="P42" i="2"/>
  <c r="R42" i="2"/>
  <c r="S42" i="2"/>
  <c r="T42" i="2"/>
  <c r="U42" i="2"/>
  <c r="V42" i="2"/>
  <c r="W42" i="2"/>
  <c r="X42" i="2"/>
  <c r="Y42" i="2"/>
  <c r="Z42" i="2"/>
  <c r="AA42" i="2"/>
  <c r="AB42" i="2"/>
  <c r="AD42" i="2"/>
  <c r="AE42" i="2"/>
  <c r="F42" i="2"/>
  <c r="F32" i="6"/>
  <c r="G32" i="6"/>
  <c r="I32" i="6"/>
  <c r="J32" i="6"/>
  <c r="K32" i="6"/>
  <c r="L32" i="6"/>
  <c r="M32" i="6"/>
  <c r="O32" i="6"/>
  <c r="P32" i="6"/>
  <c r="Q32" i="6"/>
  <c r="R32" i="6"/>
  <c r="S32" i="6"/>
  <c r="T32" i="6"/>
  <c r="U32" i="6"/>
  <c r="V32" i="6"/>
  <c r="W32" i="6"/>
  <c r="X32" i="6"/>
  <c r="Y32" i="6"/>
  <c r="Z32" i="6"/>
  <c r="AA32" i="6"/>
  <c r="AB32" i="6"/>
  <c r="AD32" i="6"/>
  <c r="AE32" i="6"/>
  <c r="AF32" i="6"/>
  <c r="F27" i="6"/>
  <c r="G27" i="6"/>
  <c r="I27" i="6"/>
  <c r="J27" i="6"/>
  <c r="K27" i="6"/>
  <c r="L27" i="6"/>
  <c r="M27" i="6"/>
  <c r="O27" i="6"/>
  <c r="P27" i="6"/>
  <c r="Q27" i="6"/>
  <c r="R27" i="6"/>
  <c r="S27" i="6"/>
  <c r="T27" i="6"/>
  <c r="U27" i="6"/>
  <c r="V27" i="6"/>
  <c r="W27" i="6"/>
  <c r="X27" i="6"/>
  <c r="Y27" i="6"/>
  <c r="Z27" i="6"/>
  <c r="AA27" i="6"/>
  <c r="AB27" i="6"/>
  <c r="AD27" i="6"/>
  <c r="AE27" i="6"/>
  <c r="AF27" i="6"/>
  <c r="AH32" i="2"/>
  <c r="AG32" i="2" s="1"/>
  <c r="AH27" i="2"/>
  <c r="AG27" i="2" s="1"/>
  <c r="AB24" i="5"/>
  <c r="AB22" i="5" s="1"/>
  <c r="AB22" i="6" s="1"/>
  <c r="AH32" i="5"/>
  <c r="AG32" i="5" s="1"/>
  <c r="AH27" i="5"/>
  <c r="AG27" i="5" s="1"/>
  <c r="AB70" i="6"/>
  <c r="AB69" i="6"/>
  <c r="AB68" i="6"/>
  <c r="AB67" i="6"/>
  <c r="AB66" i="6"/>
  <c r="AB64" i="6"/>
  <c r="AB63" i="6"/>
  <c r="AB62" i="6"/>
  <c r="AB61" i="6"/>
  <c r="AB59" i="6"/>
  <c r="AB58" i="6"/>
  <c r="AB57" i="6"/>
  <c r="AB56" i="6"/>
  <c r="AB55" i="6"/>
  <c r="AB54" i="6"/>
  <c r="AB53" i="6"/>
  <c r="AB52" i="6"/>
  <c r="AB51" i="6"/>
  <c r="AB49" i="6"/>
  <c r="AB48" i="6"/>
  <c r="AB46" i="6"/>
  <c r="AB45" i="6"/>
  <c r="AB44" i="6"/>
  <c r="AB43" i="6"/>
  <c r="AB41" i="6"/>
  <c r="AB40" i="6"/>
  <c r="AB39" i="6"/>
  <c r="AB37" i="6"/>
  <c r="AB36" i="6"/>
  <c r="AB34" i="6"/>
  <c r="AB33" i="6"/>
  <c r="AB31" i="6"/>
  <c r="AB30" i="6"/>
  <c r="AB29" i="6"/>
  <c r="AB28" i="6"/>
  <c r="AB26" i="6"/>
  <c r="AB25" i="6"/>
  <c r="AB23" i="6"/>
  <c r="AB21" i="6"/>
  <c r="AB20" i="6"/>
  <c r="AB19" i="6"/>
  <c r="AB18" i="6"/>
  <c r="AB17" i="6"/>
  <c r="AB16" i="6"/>
  <c r="AB13" i="6"/>
  <c r="AB12" i="6"/>
  <c r="AB11" i="6"/>
  <c r="AB10" i="6"/>
  <c r="P70" i="6"/>
  <c r="P69" i="6"/>
  <c r="P68" i="6"/>
  <c r="P67" i="6"/>
  <c r="P66" i="6"/>
  <c r="P64" i="6"/>
  <c r="P63" i="6"/>
  <c r="P62" i="6"/>
  <c r="P61" i="6"/>
  <c r="P59" i="6"/>
  <c r="P58" i="6"/>
  <c r="P57" i="6"/>
  <c r="P56" i="6"/>
  <c r="P55" i="6"/>
  <c r="P54" i="6"/>
  <c r="P53" i="6"/>
  <c r="P52" i="6"/>
  <c r="P51" i="6"/>
  <c r="P49" i="6"/>
  <c r="P48" i="6"/>
  <c r="P46" i="6"/>
  <c r="P45" i="6"/>
  <c r="P44" i="6"/>
  <c r="P43" i="6"/>
  <c r="P41" i="6"/>
  <c r="P40" i="6"/>
  <c r="P39" i="6"/>
  <c r="P37" i="6"/>
  <c r="P36" i="6"/>
  <c r="P34" i="6"/>
  <c r="P33" i="6"/>
  <c r="P31" i="6"/>
  <c r="P30" i="6"/>
  <c r="P29" i="6"/>
  <c r="P28" i="6"/>
  <c r="P26" i="6"/>
  <c r="P25" i="6"/>
  <c r="P23" i="6"/>
  <c r="P21" i="6"/>
  <c r="P20" i="6"/>
  <c r="P19" i="6"/>
  <c r="P18" i="6"/>
  <c r="P17" i="6"/>
  <c r="P16" i="6"/>
  <c r="P13" i="6"/>
  <c r="P12" i="6"/>
  <c r="P11" i="6"/>
  <c r="P10" i="6"/>
  <c r="AB65" i="5"/>
  <c r="AB65" i="6" s="1"/>
  <c r="AB60" i="5"/>
  <c r="AB60" i="6" s="1"/>
  <c r="AB50" i="6"/>
  <c r="AB15" i="5"/>
  <c r="AB15" i="6" s="1"/>
  <c r="P65" i="5"/>
  <c r="P65" i="6" s="1"/>
  <c r="P60" i="5"/>
  <c r="P60" i="6" s="1"/>
  <c r="P50" i="6"/>
  <c r="P24" i="5"/>
  <c r="P22" i="5" s="1"/>
  <c r="P22" i="6" s="1"/>
  <c r="P15" i="5"/>
  <c r="P15" i="6" s="1"/>
  <c r="AB65" i="2"/>
  <c r="AB60" i="2"/>
  <c r="AB50" i="2"/>
  <c r="AB24" i="2"/>
  <c r="AB22" i="2" s="1"/>
  <c r="AB15" i="2"/>
  <c r="AB14" i="2" s="1"/>
  <c r="P65" i="2"/>
  <c r="P60" i="2"/>
  <c r="P50" i="2"/>
  <c r="P24" i="2"/>
  <c r="P22" i="2" s="1"/>
  <c r="P15" i="2"/>
  <c r="P14" i="2" s="1"/>
  <c r="F48" i="6"/>
  <c r="AF67" i="2"/>
  <c r="AG32" i="6" l="1"/>
  <c r="AJ32" i="5"/>
  <c r="AG27" i="6"/>
  <c r="AJ27" i="5"/>
  <c r="AC14" i="6"/>
  <c r="AC9" i="6" s="1"/>
  <c r="AC9" i="5"/>
  <c r="H9" i="5"/>
  <c r="AB24" i="6"/>
  <c r="AH32" i="6"/>
  <c r="AH27" i="6"/>
  <c r="P24" i="6"/>
  <c r="AB38" i="2"/>
  <c r="AH42" i="5"/>
  <c r="AG42" i="5" s="1"/>
  <c r="AJ42" i="5" s="1"/>
  <c r="AB38" i="5"/>
  <c r="AH47" i="6"/>
  <c r="P14" i="5"/>
  <c r="P14" i="6" s="1"/>
  <c r="P9" i="6" s="1"/>
  <c r="AB14" i="5"/>
  <c r="AB14" i="6" s="1"/>
  <c r="AB9" i="6" s="1"/>
  <c r="AH42" i="2"/>
  <c r="AG42" i="2" s="1"/>
  <c r="AB38" i="6"/>
  <c r="P9" i="2"/>
  <c r="P6" i="2" s="1"/>
  <c r="P38" i="6"/>
  <c r="P38" i="5"/>
  <c r="AB9" i="2"/>
  <c r="P38" i="2"/>
  <c r="AB6" i="2" l="1"/>
  <c r="P9" i="5"/>
  <c r="AB9" i="5"/>
  <c r="AD15" i="5"/>
  <c r="G24" i="5" l="1"/>
  <c r="I24" i="5"/>
  <c r="J24" i="5"/>
  <c r="K24" i="5"/>
  <c r="L24" i="5"/>
  <c r="M24" i="5"/>
  <c r="O24" i="5"/>
  <c r="Q24" i="5"/>
  <c r="R24" i="5"/>
  <c r="S24" i="5"/>
  <c r="T24" i="5"/>
  <c r="U24" i="5"/>
  <c r="V24" i="5"/>
  <c r="W24" i="5"/>
  <c r="X24" i="5"/>
  <c r="Y24" i="5"/>
  <c r="Z24" i="5"/>
  <c r="AA24" i="5"/>
  <c r="AD24" i="5"/>
  <c r="AE24" i="5"/>
  <c r="F24" i="5"/>
  <c r="AF11" i="6" l="1"/>
  <c r="AF12" i="6"/>
  <c r="AF13" i="6"/>
  <c r="AF14" i="6"/>
  <c r="AF15" i="6"/>
  <c r="AF16" i="6"/>
  <c r="AF17" i="6"/>
  <c r="AF18" i="6"/>
  <c r="AF19" i="6"/>
  <c r="AF20" i="6"/>
  <c r="AF21" i="6"/>
  <c r="AF23" i="6"/>
  <c r="AF25" i="6"/>
  <c r="AF26" i="6"/>
  <c r="AF28" i="6"/>
  <c r="AF29" i="6"/>
  <c r="AF30" i="6"/>
  <c r="AF31" i="6"/>
  <c r="AF36" i="6"/>
  <c r="AF37" i="6"/>
  <c r="AF39" i="6"/>
  <c r="AF40" i="6"/>
  <c r="AF41" i="6"/>
  <c r="AF43" i="6"/>
  <c r="AF44" i="6"/>
  <c r="AF45" i="6"/>
  <c r="AF46" i="6"/>
  <c r="AF48" i="6"/>
  <c r="AF49" i="6"/>
  <c r="AF50" i="6"/>
  <c r="AF51" i="6"/>
  <c r="AF52" i="6"/>
  <c r="AF53" i="6"/>
  <c r="AF54" i="6"/>
  <c r="AF55" i="6"/>
  <c r="AF56" i="6"/>
  <c r="AF57" i="6"/>
  <c r="AF58" i="6"/>
  <c r="AF59" i="6"/>
  <c r="AF60" i="6"/>
  <c r="AF61" i="6"/>
  <c r="AF62" i="6"/>
  <c r="AF63" i="6"/>
  <c r="AF64" i="6"/>
  <c r="AF66" i="6"/>
  <c r="AF68" i="6"/>
  <c r="AF69" i="6"/>
  <c r="AF70" i="6"/>
  <c r="G39" i="6"/>
  <c r="I39" i="6"/>
  <c r="J39" i="6"/>
  <c r="K39" i="6"/>
  <c r="L39" i="6"/>
  <c r="M39" i="6"/>
  <c r="O39" i="6"/>
  <c r="Q39" i="6"/>
  <c r="R39" i="6"/>
  <c r="S39" i="6"/>
  <c r="T39" i="6"/>
  <c r="U39" i="6"/>
  <c r="V39" i="6"/>
  <c r="W39" i="6"/>
  <c r="X39" i="6"/>
  <c r="Y39" i="6"/>
  <c r="Z39" i="6"/>
  <c r="AA39" i="6"/>
  <c r="AD39" i="6"/>
  <c r="AE39" i="6"/>
  <c r="G40" i="6"/>
  <c r="I40" i="6"/>
  <c r="J40" i="6"/>
  <c r="K40" i="6"/>
  <c r="L40" i="6"/>
  <c r="M40" i="6"/>
  <c r="O40" i="6"/>
  <c r="Q40" i="6"/>
  <c r="R40" i="6"/>
  <c r="S40" i="6"/>
  <c r="T40" i="6"/>
  <c r="U40" i="6"/>
  <c r="V40" i="6"/>
  <c r="W40" i="6"/>
  <c r="X40" i="6"/>
  <c r="Y40" i="6"/>
  <c r="Z40" i="6"/>
  <c r="AA40" i="6"/>
  <c r="AD40" i="6"/>
  <c r="AE40" i="6"/>
  <c r="G41" i="6"/>
  <c r="I41" i="6"/>
  <c r="J41" i="6"/>
  <c r="K41" i="6"/>
  <c r="L41" i="6"/>
  <c r="M41" i="6"/>
  <c r="Q41" i="6"/>
  <c r="R41" i="6"/>
  <c r="S41" i="6"/>
  <c r="T41" i="6"/>
  <c r="U41" i="6"/>
  <c r="V41" i="6"/>
  <c r="W41" i="6"/>
  <c r="X41" i="6"/>
  <c r="Y41" i="6"/>
  <c r="Z41" i="6"/>
  <c r="AA41" i="6"/>
  <c r="AD41" i="6"/>
  <c r="AE41" i="6"/>
  <c r="G43" i="6"/>
  <c r="I43" i="6"/>
  <c r="J43" i="6"/>
  <c r="K43" i="6"/>
  <c r="L43" i="6"/>
  <c r="M43" i="6"/>
  <c r="O43" i="6"/>
  <c r="Q43" i="6"/>
  <c r="R43" i="6"/>
  <c r="S43" i="6"/>
  <c r="T43" i="6"/>
  <c r="U43" i="6"/>
  <c r="V43" i="6"/>
  <c r="W43" i="6"/>
  <c r="X43" i="6"/>
  <c r="Y43" i="6"/>
  <c r="Z43" i="6"/>
  <c r="AA43" i="6"/>
  <c r="AD43" i="6"/>
  <c r="AE43" i="6"/>
  <c r="G44" i="6"/>
  <c r="I44" i="6"/>
  <c r="J44" i="6"/>
  <c r="K44" i="6"/>
  <c r="L44" i="6"/>
  <c r="M44" i="6"/>
  <c r="O44" i="6"/>
  <c r="Q44" i="6"/>
  <c r="R44" i="6"/>
  <c r="S44" i="6"/>
  <c r="T44" i="6"/>
  <c r="U44" i="6"/>
  <c r="V44" i="6"/>
  <c r="W44" i="6"/>
  <c r="X44" i="6"/>
  <c r="Y44" i="6"/>
  <c r="Z44" i="6"/>
  <c r="AA44" i="6"/>
  <c r="AD44" i="6"/>
  <c r="AE44" i="6"/>
  <c r="G45" i="6"/>
  <c r="I45" i="6"/>
  <c r="J45" i="6"/>
  <c r="K45" i="6"/>
  <c r="L45" i="6"/>
  <c r="M45" i="6"/>
  <c r="O45" i="6"/>
  <c r="Q45" i="6"/>
  <c r="R45" i="6"/>
  <c r="S45" i="6"/>
  <c r="T45" i="6"/>
  <c r="U45" i="6"/>
  <c r="V45" i="6"/>
  <c r="W45" i="6"/>
  <c r="X45" i="6"/>
  <c r="Y45" i="6"/>
  <c r="Z45" i="6"/>
  <c r="AA45" i="6"/>
  <c r="AD45" i="6"/>
  <c r="AE45" i="6"/>
  <c r="G46" i="6"/>
  <c r="I46" i="6"/>
  <c r="J46" i="6"/>
  <c r="K46" i="6"/>
  <c r="L46" i="6"/>
  <c r="M46" i="6"/>
  <c r="O46" i="6"/>
  <c r="Q46" i="6"/>
  <c r="R46" i="6"/>
  <c r="S46" i="6"/>
  <c r="T46" i="6"/>
  <c r="U46" i="6"/>
  <c r="V46" i="6"/>
  <c r="W46" i="6"/>
  <c r="X46" i="6"/>
  <c r="Y46" i="6"/>
  <c r="Z46" i="6"/>
  <c r="AA46" i="6"/>
  <c r="AD46" i="6"/>
  <c r="AE46" i="6"/>
  <c r="G48" i="6"/>
  <c r="I48" i="6"/>
  <c r="J48" i="6"/>
  <c r="K48" i="6"/>
  <c r="L48" i="6"/>
  <c r="M48" i="6"/>
  <c r="O48" i="6"/>
  <c r="Q48" i="6"/>
  <c r="R48" i="6"/>
  <c r="S48" i="6"/>
  <c r="T48" i="6"/>
  <c r="U48" i="6"/>
  <c r="V48" i="6"/>
  <c r="W48" i="6"/>
  <c r="X48" i="6"/>
  <c r="Y48" i="6"/>
  <c r="Z48" i="6"/>
  <c r="AA48" i="6"/>
  <c r="AD48" i="6"/>
  <c r="AE48" i="6"/>
  <c r="G49" i="6"/>
  <c r="I49" i="6"/>
  <c r="J49" i="6"/>
  <c r="K49" i="6"/>
  <c r="L49" i="6"/>
  <c r="M49" i="6"/>
  <c r="O49" i="6"/>
  <c r="Q49" i="6"/>
  <c r="R49" i="6"/>
  <c r="S49" i="6"/>
  <c r="T49" i="6"/>
  <c r="U49" i="6"/>
  <c r="V49" i="6"/>
  <c r="W49" i="6"/>
  <c r="X49" i="6"/>
  <c r="Y49" i="6"/>
  <c r="Z49" i="6"/>
  <c r="AA49" i="6"/>
  <c r="AD49" i="6"/>
  <c r="AE49" i="6"/>
  <c r="G51" i="6"/>
  <c r="I51" i="6"/>
  <c r="J51" i="6"/>
  <c r="K51" i="6"/>
  <c r="L51" i="6"/>
  <c r="M51" i="6"/>
  <c r="O51" i="6"/>
  <c r="Q51" i="6"/>
  <c r="R51" i="6"/>
  <c r="S51" i="6"/>
  <c r="T51" i="6"/>
  <c r="U51" i="6"/>
  <c r="V51" i="6"/>
  <c r="W51" i="6"/>
  <c r="X51" i="6"/>
  <c r="Y51" i="6"/>
  <c r="Z51" i="6"/>
  <c r="AA51" i="6"/>
  <c r="AD51" i="6"/>
  <c r="AE51" i="6"/>
  <c r="G52" i="6"/>
  <c r="I52" i="6"/>
  <c r="J52" i="6"/>
  <c r="K52" i="6"/>
  <c r="L52" i="6"/>
  <c r="M52" i="6"/>
  <c r="O52" i="6"/>
  <c r="Q52" i="6"/>
  <c r="R52" i="6"/>
  <c r="S52" i="6"/>
  <c r="T52" i="6"/>
  <c r="U52" i="6"/>
  <c r="V52" i="6"/>
  <c r="W52" i="6"/>
  <c r="X52" i="6"/>
  <c r="Y52" i="6"/>
  <c r="Z52" i="6"/>
  <c r="AA52" i="6"/>
  <c r="AD52" i="6"/>
  <c r="AE52" i="6"/>
  <c r="G53" i="6"/>
  <c r="I53" i="6"/>
  <c r="J53" i="6"/>
  <c r="K53" i="6"/>
  <c r="L53" i="6"/>
  <c r="M53" i="6"/>
  <c r="O53" i="6"/>
  <c r="Q53" i="6"/>
  <c r="R53" i="6"/>
  <c r="S53" i="6"/>
  <c r="T53" i="6"/>
  <c r="U53" i="6"/>
  <c r="V53" i="6"/>
  <c r="W53" i="6"/>
  <c r="X53" i="6"/>
  <c r="Y53" i="6"/>
  <c r="Z53" i="6"/>
  <c r="AA53" i="6"/>
  <c r="AD53" i="6"/>
  <c r="AE53" i="6"/>
  <c r="G54" i="6"/>
  <c r="I54" i="6"/>
  <c r="J54" i="6"/>
  <c r="K54" i="6"/>
  <c r="L54" i="6"/>
  <c r="M54" i="6"/>
  <c r="O54" i="6"/>
  <c r="Q54" i="6"/>
  <c r="R54" i="6"/>
  <c r="S54" i="6"/>
  <c r="T54" i="6"/>
  <c r="U54" i="6"/>
  <c r="V54" i="6"/>
  <c r="W54" i="6"/>
  <c r="X54" i="6"/>
  <c r="Y54" i="6"/>
  <c r="Z54" i="6"/>
  <c r="AA54" i="6"/>
  <c r="AD54" i="6"/>
  <c r="AE54" i="6"/>
  <c r="G55" i="6"/>
  <c r="I55" i="6"/>
  <c r="J55" i="6"/>
  <c r="K55" i="6"/>
  <c r="L55" i="6"/>
  <c r="M55" i="6"/>
  <c r="O55" i="6"/>
  <c r="Q55" i="6"/>
  <c r="R55" i="6"/>
  <c r="S55" i="6"/>
  <c r="T55" i="6"/>
  <c r="U55" i="6"/>
  <c r="V55" i="6"/>
  <c r="W55" i="6"/>
  <c r="X55" i="6"/>
  <c r="Y55" i="6"/>
  <c r="Z55" i="6"/>
  <c r="AA55" i="6"/>
  <c r="AD55" i="6"/>
  <c r="AE55" i="6"/>
  <c r="G56" i="6"/>
  <c r="I56" i="6"/>
  <c r="J56" i="6"/>
  <c r="O56" i="6"/>
  <c r="Q56" i="6"/>
  <c r="R56" i="6"/>
  <c r="S56" i="6"/>
  <c r="T56" i="6"/>
  <c r="U56" i="6"/>
  <c r="V56" i="6"/>
  <c r="W56" i="6"/>
  <c r="X56" i="6"/>
  <c r="Y56" i="6"/>
  <c r="Z56" i="6"/>
  <c r="AA56" i="6"/>
  <c r="AD56" i="6"/>
  <c r="AE56" i="6"/>
  <c r="G57" i="6"/>
  <c r="I57" i="6"/>
  <c r="J57" i="6"/>
  <c r="K57" i="6"/>
  <c r="L57" i="6"/>
  <c r="M57" i="6"/>
  <c r="O57" i="6"/>
  <c r="Q57" i="6"/>
  <c r="R57" i="6"/>
  <c r="S57" i="6"/>
  <c r="T57" i="6"/>
  <c r="U57" i="6"/>
  <c r="V57" i="6"/>
  <c r="W57" i="6"/>
  <c r="X57" i="6"/>
  <c r="Y57" i="6"/>
  <c r="Z57" i="6"/>
  <c r="AA57" i="6"/>
  <c r="AD57" i="6"/>
  <c r="AE57" i="6"/>
  <c r="G58" i="6"/>
  <c r="I58" i="6"/>
  <c r="J58" i="6"/>
  <c r="K58" i="6"/>
  <c r="L58" i="6"/>
  <c r="M58" i="6"/>
  <c r="O58" i="6"/>
  <c r="Q58" i="6"/>
  <c r="R58" i="6"/>
  <c r="S58" i="6"/>
  <c r="T58" i="6"/>
  <c r="U58" i="6"/>
  <c r="V58" i="6"/>
  <c r="W58" i="6"/>
  <c r="X58" i="6"/>
  <c r="Y58" i="6"/>
  <c r="Z58" i="6"/>
  <c r="AA58" i="6"/>
  <c r="AD58" i="6"/>
  <c r="AE58" i="6"/>
  <c r="G59" i="6"/>
  <c r="I59" i="6"/>
  <c r="J59" i="6"/>
  <c r="K59" i="6"/>
  <c r="L59" i="6"/>
  <c r="M59" i="6"/>
  <c r="O59" i="6"/>
  <c r="Q59" i="6"/>
  <c r="R59" i="6"/>
  <c r="S59" i="6"/>
  <c r="T59" i="6"/>
  <c r="U59" i="6"/>
  <c r="V59" i="6"/>
  <c r="W59" i="6"/>
  <c r="X59" i="6"/>
  <c r="Y59" i="6"/>
  <c r="Z59" i="6"/>
  <c r="AA59" i="6"/>
  <c r="AD59" i="6"/>
  <c r="AE59" i="6"/>
  <c r="G61" i="6"/>
  <c r="I61" i="6"/>
  <c r="J61" i="6"/>
  <c r="K61" i="6"/>
  <c r="L61" i="6"/>
  <c r="M61" i="6"/>
  <c r="O61" i="6"/>
  <c r="Q61" i="6"/>
  <c r="R61" i="6"/>
  <c r="S61" i="6"/>
  <c r="T61" i="6"/>
  <c r="U61" i="6"/>
  <c r="V61" i="6"/>
  <c r="W61" i="6"/>
  <c r="X61" i="6"/>
  <c r="Y61" i="6"/>
  <c r="Z61" i="6"/>
  <c r="AA61" i="6"/>
  <c r="AD61" i="6"/>
  <c r="AE61" i="6"/>
  <c r="G62" i="6"/>
  <c r="I62" i="6"/>
  <c r="J62" i="6"/>
  <c r="K62" i="6"/>
  <c r="L62" i="6"/>
  <c r="M62" i="6"/>
  <c r="O62" i="6"/>
  <c r="Q62" i="6"/>
  <c r="R62" i="6"/>
  <c r="S62" i="6"/>
  <c r="T62" i="6"/>
  <c r="U62" i="6"/>
  <c r="V62" i="6"/>
  <c r="W62" i="6"/>
  <c r="X62" i="6"/>
  <c r="Y62" i="6"/>
  <c r="Z62" i="6"/>
  <c r="AA62" i="6"/>
  <c r="AD62" i="6"/>
  <c r="AE62" i="6"/>
  <c r="G63" i="6"/>
  <c r="I63" i="6"/>
  <c r="J63" i="6"/>
  <c r="K63" i="6"/>
  <c r="L63" i="6"/>
  <c r="M63" i="6"/>
  <c r="O63" i="6"/>
  <c r="Q63" i="6"/>
  <c r="R63" i="6"/>
  <c r="S63" i="6"/>
  <c r="T63" i="6"/>
  <c r="U63" i="6"/>
  <c r="V63" i="6"/>
  <c r="W63" i="6"/>
  <c r="X63" i="6"/>
  <c r="Y63" i="6"/>
  <c r="Z63" i="6"/>
  <c r="AA63" i="6"/>
  <c r="AD63" i="6"/>
  <c r="AE63" i="6"/>
  <c r="G64" i="6"/>
  <c r="I64" i="6"/>
  <c r="J64" i="6"/>
  <c r="K64" i="6"/>
  <c r="L64" i="6"/>
  <c r="M64" i="6"/>
  <c r="O64" i="6"/>
  <c r="Q64" i="6"/>
  <c r="R64" i="6"/>
  <c r="S64" i="6"/>
  <c r="T64" i="6"/>
  <c r="U64" i="6"/>
  <c r="V64" i="6"/>
  <c r="W64" i="6"/>
  <c r="X64" i="6"/>
  <c r="Y64" i="6"/>
  <c r="Z64" i="6"/>
  <c r="AA64" i="6"/>
  <c r="AD64" i="6"/>
  <c r="AE64" i="6"/>
  <c r="G66" i="6"/>
  <c r="I66" i="6"/>
  <c r="J66" i="6"/>
  <c r="K66" i="6"/>
  <c r="L66" i="6"/>
  <c r="M66" i="6"/>
  <c r="O66" i="6"/>
  <c r="Q66" i="6"/>
  <c r="R66" i="6"/>
  <c r="S66" i="6"/>
  <c r="T66" i="6"/>
  <c r="U66" i="6"/>
  <c r="V66" i="6"/>
  <c r="W66" i="6"/>
  <c r="X66" i="6"/>
  <c r="Y66" i="6"/>
  <c r="Z66" i="6"/>
  <c r="AA66" i="6"/>
  <c r="AD66" i="6"/>
  <c r="AE66" i="6"/>
  <c r="G67" i="6"/>
  <c r="I67" i="6"/>
  <c r="J67" i="6"/>
  <c r="K67" i="6"/>
  <c r="L67" i="6"/>
  <c r="M67" i="6"/>
  <c r="O67" i="6"/>
  <c r="Q67" i="6"/>
  <c r="R67" i="6"/>
  <c r="S67" i="6"/>
  <c r="T67" i="6"/>
  <c r="U67" i="6"/>
  <c r="V67" i="6"/>
  <c r="W67" i="6"/>
  <c r="X67" i="6"/>
  <c r="Y67" i="6"/>
  <c r="Z67" i="6"/>
  <c r="AA67" i="6"/>
  <c r="AD67" i="6"/>
  <c r="AE67" i="6"/>
  <c r="G68" i="6"/>
  <c r="I68" i="6"/>
  <c r="J68" i="6"/>
  <c r="K68" i="6"/>
  <c r="L68" i="6"/>
  <c r="M68" i="6"/>
  <c r="O68" i="6"/>
  <c r="Q68" i="6"/>
  <c r="R68" i="6"/>
  <c r="S68" i="6"/>
  <c r="T68" i="6"/>
  <c r="U68" i="6"/>
  <c r="V68" i="6"/>
  <c r="W68" i="6"/>
  <c r="X68" i="6"/>
  <c r="Y68" i="6"/>
  <c r="Z68" i="6"/>
  <c r="AA68" i="6"/>
  <c r="AD68" i="6"/>
  <c r="AE68" i="6"/>
  <c r="G69" i="6"/>
  <c r="I69" i="6"/>
  <c r="J69" i="6"/>
  <c r="K69" i="6"/>
  <c r="L69" i="6"/>
  <c r="M69" i="6"/>
  <c r="O69" i="6"/>
  <c r="Q69" i="6"/>
  <c r="R69" i="6"/>
  <c r="S69" i="6"/>
  <c r="T69" i="6"/>
  <c r="U69" i="6"/>
  <c r="V69" i="6"/>
  <c r="W69" i="6"/>
  <c r="X69" i="6"/>
  <c r="Y69" i="6"/>
  <c r="Z69" i="6"/>
  <c r="AA69" i="6"/>
  <c r="AD69" i="6"/>
  <c r="AE69" i="6"/>
  <c r="G70" i="6"/>
  <c r="I70" i="6"/>
  <c r="J70" i="6"/>
  <c r="K70" i="6"/>
  <c r="L70" i="6"/>
  <c r="M70" i="6"/>
  <c r="O70" i="6"/>
  <c r="R70" i="6"/>
  <c r="S70" i="6"/>
  <c r="T70" i="6"/>
  <c r="U70" i="6"/>
  <c r="V70" i="6"/>
  <c r="W70" i="6"/>
  <c r="X70" i="6"/>
  <c r="Y70" i="6"/>
  <c r="Z70" i="6"/>
  <c r="AA70" i="6"/>
  <c r="AD70" i="6"/>
  <c r="AE70" i="6"/>
  <c r="G10" i="6"/>
  <c r="I10" i="6"/>
  <c r="J10" i="6"/>
  <c r="K10" i="6"/>
  <c r="L10" i="6"/>
  <c r="M10" i="6"/>
  <c r="O10" i="6"/>
  <c r="Q10" i="6"/>
  <c r="R10" i="6"/>
  <c r="S10" i="6"/>
  <c r="T10" i="6"/>
  <c r="U10" i="6"/>
  <c r="V10" i="6"/>
  <c r="W10" i="6"/>
  <c r="X10" i="6"/>
  <c r="Y10" i="6"/>
  <c r="Z10" i="6"/>
  <c r="AA10" i="6"/>
  <c r="AD10" i="6"/>
  <c r="AE10" i="6"/>
  <c r="G11" i="6"/>
  <c r="I11" i="6"/>
  <c r="J11" i="6"/>
  <c r="K11" i="6"/>
  <c r="L11" i="6"/>
  <c r="M11" i="6"/>
  <c r="O11" i="6"/>
  <c r="Q11" i="6"/>
  <c r="R11" i="6"/>
  <c r="S11" i="6"/>
  <c r="T11" i="6"/>
  <c r="U11" i="6"/>
  <c r="V11" i="6"/>
  <c r="W11" i="6"/>
  <c r="X11" i="6"/>
  <c r="Y11" i="6"/>
  <c r="Z11" i="6"/>
  <c r="AA11" i="6"/>
  <c r="AD11" i="6"/>
  <c r="AE11" i="6"/>
  <c r="G12" i="6"/>
  <c r="I12" i="6"/>
  <c r="J12" i="6"/>
  <c r="K12" i="6"/>
  <c r="L12" i="6"/>
  <c r="M12" i="6"/>
  <c r="O12" i="6"/>
  <c r="Q12" i="6"/>
  <c r="R12" i="6"/>
  <c r="S12" i="6"/>
  <c r="T12" i="6"/>
  <c r="U12" i="6"/>
  <c r="V12" i="6"/>
  <c r="W12" i="6"/>
  <c r="X12" i="6"/>
  <c r="Y12" i="6"/>
  <c r="Z12" i="6"/>
  <c r="AA12" i="6"/>
  <c r="AD12" i="6"/>
  <c r="AE12" i="6"/>
  <c r="G13" i="6"/>
  <c r="I13" i="6"/>
  <c r="J13" i="6"/>
  <c r="K13" i="6"/>
  <c r="L13" i="6"/>
  <c r="M13" i="6"/>
  <c r="O13" i="6"/>
  <c r="Q13" i="6"/>
  <c r="R13" i="6"/>
  <c r="S13" i="6"/>
  <c r="T13" i="6"/>
  <c r="U13" i="6"/>
  <c r="V13" i="6"/>
  <c r="W13" i="6"/>
  <c r="X13" i="6"/>
  <c r="Y13" i="6"/>
  <c r="Z13" i="6"/>
  <c r="AA13" i="6"/>
  <c r="AD13" i="6"/>
  <c r="AE13" i="6"/>
  <c r="G16" i="6"/>
  <c r="I16" i="6"/>
  <c r="J16" i="6"/>
  <c r="K16" i="6"/>
  <c r="L16" i="6"/>
  <c r="M16" i="6"/>
  <c r="O16" i="6"/>
  <c r="Q16" i="6"/>
  <c r="R16" i="6"/>
  <c r="S16" i="6"/>
  <c r="T16" i="6"/>
  <c r="U16" i="6"/>
  <c r="V16" i="6"/>
  <c r="W16" i="6"/>
  <c r="X16" i="6"/>
  <c r="Y16" i="6"/>
  <c r="Z16" i="6"/>
  <c r="AA16" i="6"/>
  <c r="AD16" i="6"/>
  <c r="AE16" i="6"/>
  <c r="G17" i="6"/>
  <c r="I17" i="6"/>
  <c r="J17" i="6"/>
  <c r="K17" i="6"/>
  <c r="L17" i="6"/>
  <c r="M17" i="6"/>
  <c r="O17" i="6"/>
  <c r="Q17" i="6"/>
  <c r="R17" i="6"/>
  <c r="S17" i="6"/>
  <c r="T17" i="6"/>
  <c r="U17" i="6"/>
  <c r="V17" i="6"/>
  <c r="W17" i="6"/>
  <c r="X17" i="6"/>
  <c r="Y17" i="6"/>
  <c r="Z17" i="6"/>
  <c r="AA17" i="6"/>
  <c r="AD17" i="6"/>
  <c r="AE17" i="6"/>
  <c r="G18" i="6"/>
  <c r="I18" i="6"/>
  <c r="J18" i="6"/>
  <c r="K18" i="6"/>
  <c r="L18" i="6"/>
  <c r="M18" i="6"/>
  <c r="O18" i="6"/>
  <c r="Q18" i="6"/>
  <c r="R18" i="6"/>
  <c r="S18" i="6"/>
  <c r="T18" i="6"/>
  <c r="U18" i="6"/>
  <c r="V18" i="6"/>
  <c r="W18" i="6"/>
  <c r="X18" i="6"/>
  <c r="Y18" i="6"/>
  <c r="Z18" i="6"/>
  <c r="AA18" i="6"/>
  <c r="AD18" i="6"/>
  <c r="AE18" i="6"/>
  <c r="G19" i="6"/>
  <c r="I19" i="6"/>
  <c r="J19" i="6"/>
  <c r="K19" i="6"/>
  <c r="L19" i="6"/>
  <c r="M19" i="6"/>
  <c r="O19" i="6"/>
  <c r="Q19" i="6"/>
  <c r="R19" i="6"/>
  <c r="S19" i="6"/>
  <c r="T19" i="6"/>
  <c r="U19" i="6"/>
  <c r="V19" i="6"/>
  <c r="W19" i="6"/>
  <c r="X19" i="6"/>
  <c r="Y19" i="6"/>
  <c r="Z19" i="6"/>
  <c r="AA19" i="6"/>
  <c r="AD19" i="6"/>
  <c r="AE19" i="6"/>
  <c r="G20" i="6"/>
  <c r="I20" i="6"/>
  <c r="J20" i="6"/>
  <c r="K20" i="6"/>
  <c r="L20" i="6"/>
  <c r="M20" i="6"/>
  <c r="O20" i="6"/>
  <c r="Q20" i="6"/>
  <c r="R20" i="6"/>
  <c r="S20" i="6"/>
  <c r="T20" i="6"/>
  <c r="U20" i="6"/>
  <c r="V20" i="6"/>
  <c r="W20" i="6"/>
  <c r="X20" i="6"/>
  <c r="Y20" i="6"/>
  <c r="Z20" i="6"/>
  <c r="AA20" i="6"/>
  <c r="AD20" i="6"/>
  <c r="AE20" i="6"/>
  <c r="G21" i="6"/>
  <c r="I21" i="6"/>
  <c r="J21" i="6"/>
  <c r="K21" i="6"/>
  <c r="L21" i="6"/>
  <c r="M21" i="6"/>
  <c r="O21" i="6"/>
  <c r="Q21" i="6"/>
  <c r="R21" i="6"/>
  <c r="S21" i="6"/>
  <c r="T21" i="6"/>
  <c r="U21" i="6"/>
  <c r="V21" i="6"/>
  <c r="W21" i="6"/>
  <c r="X21" i="6"/>
  <c r="Y21" i="6"/>
  <c r="Z21" i="6"/>
  <c r="AA21" i="6"/>
  <c r="AD21" i="6"/>
  <c r="AE21" i="6"/>
  <c r="G23" i="6"/>
  <c r="I23" i="6"/>
  <c r="J23" i="6"/>
  <c r="K23" i="6"/>
  <c r="L23" i="6"/>
  <c r="M23" i="6"/>
  <c r="O23" i="6"/>
  <c r="Q23" i="6"/>
  <c r="R23" i="6"/>
  <c r="S23" i="6"/>
  <c r="T23" i="6"/>
  <c r="U23" i="6"/>
  <c r="V23" i="6"/>
  <c r="W23" i="6"/>
  <c r="X23" i="6"/>
  <c r="Y23" i="6"/>
  <c r="Z23" i="6"/>
  <c r="AA23" i="6"/>
  <c r="AD23" i="6"/>
  <c r="AE23" i="6"/>
  <c r="G25" i="6"/>
  <c r="I25" i="6"/>
  <c r="J25" i="6"/>
  <c r="K25" i="6"/>
  <c r="L25" i="6"/>
  <c r="M25" i="6"/>
  <c r="O25" i="6"/>
  <c r="Q25" i="6"/>
  <c r="R25" i="6"/>
  <c r="S25" i="6"/>
  <c r="T25" i="6"/>
  <c r="U25" i="6"/>
  <c r="V25" i="6"/>
  <c r="W25" i="6"/>
  <c r="X25" i="6"/>
  <c r="Y25" i="6"/>
  <c r="Z25" i="6"/>
  <c r="AA25" i="6"/>
  <c r="AD25" i="6"/>
  <c r="AE25" i="6"/>
  <c r="G26" i="6"/>
  <c r="I26" i="6"/>
  <c r="J26" i="6"/>
  <c r="K26" i="6"/>
  <c r="L26" i="6"/>
  <c r="M26" i="6"/>
  <c r="O26" i="6"/>
  <c r="Q26" i="6"/>
  <c r="R26" i="6"/>
  <c r="S26" i="6"/>
  <c r="T26" i="6"/>
  <c r="U26" i="6"/>
  <c r="V26" i="6"/>
  <c r="W26" i="6"/>
  <c r="X26" i="6"/>
  <c r="Y26" i="6"/>
  <c r="Z26" i="6"/>
  <c r="AA26" i="6"/>
  <c r="AD26" i="6"/>
  <c r="AE26" i="6"/>
  <c r="G28" i="6"/>
  <c r="I28" i="6"/>
  <c r="J28" i="6"/>
  <c r="K28" i="6"/>
  <c r="L28" i="6"/>
  <c r="M28" i="6"/>
  <c r="O28" i="6"/>
  <c r="Q28" i="6"/>
  <c r="R28" i="6"/>
  <c r="S28" i="6"/>
  <c r="T28" i="6"/>
  <c r="U28" i="6"/>
  <c r="V28" i="6"/>
  <c r="W28" i="6"/>
  <c r="X28" i="6"/>
  <c r="Y28" i="6"/>
  <c r="Z28" i="6"/>
  <c r="AA28" i="6"/>
  <c r="AD28" i="6"/>
  <c r="AE28" i="6"/>
  <c r="G29" i="6"/>
  <c r="I29" i="6"/>
  <c r="J29" i="6"/>
  <c r="K29" i="6"/>
  <c r="L29" i="6"/>
  <c r="M29" i="6"/>
  <c r="O29" i="6"/>
  <c r="Q29" i="6"/>
  <c r="R29" i="6"/>
  <c r="S29" i="6"/>
  <c r="T29" i="6"/>
  <c r="U29" i="6"/>
  <c r="V29" i="6"/>
  <c r="W29" i="6"/>
  <c r="X29" i="6"/>
  <c r="Y29" i="6"/>
  <c r="Z29" i="6"/>
  <c r="AA29" i="6"/>
  <c r="AD29" i="6"/>
  <c r="AE29" i="6"/>
  <c r="G30" i="6"/>
  <c r="I30" i="6"/>
  <c r="J30" i="6"/>
  <c r="K30" i="6"/>
  <c r="L30" i="6"/>
  <c r="M30" i="6"/>
  <c r="O30" i="6"/>
  <c r="Q30" i="6"/>
  <c r="R30" i="6"/>
  <c r="S30" i="6"/>
  <c r="T30" i="6"/>
  <c r="U30" i="6"/>
  <c r="V30" i="6"/>
  <c r="W30" i="6"/>
  <c r="X30" i="6"/>
  <c r="Y30" i="6"/>
  <c r="Z30" i="6"/>
  <c r="AA30" i="6"/>
  <c r="AD30" i="6"/>
  <c r="AE30" i="6"/>
  <c r="G31" i="6"/>
  <c r="I31" i="6"/>
  <c r="J31" i="6"/>
  <c r="K31" i="6"/>
  <c r="L31" i="6"/>
  <c r="M31" i="6"/>
  <c r="O31" i="6"/>
  <c r="Q31" i="6"/>
  <c r="R31" i="6"/>
  <c r="S31" i="6"/>
  <c r="T31" i="6"/>
  <c r="U31" i="6"/>
  <c r="V31" i="6"/>
  <c r="W31" i="6"/>
  <c r="X31" i="6"/>
  <c r="Y31" i="6"/>
  <c r="Z31" i="6"/>
  <c r="AA31" i="6"/>
  <c r="AD31" i="6"/>
  <c r="AE31" i="6"/>
  <c r="G33" i="6"/>
  <c r="I33" i="6"/>
  <c r="J33" i="6"/>
  <c r="K33" i="6"/>
  <c r="L33" i="6"/>
  <c r="M33" i="6"/>
  <c r="O33" i="6"/>
  <c r="Q33" i="6"/>
  <c r="R33" i="6"/>
  <c r="S33" i="6"/>
  <c r="T33" i="6"/>
  <c r="U33" i="6"/>
  <c r="V33" i="6"/>
  <c r="W33" i="6"/>
  <c r="X33" i="6"/>
  <c r="Y33" i="6"/>
  <c r="Z33" i="6"/>
  <c r="AA33" i="6"/>
  <c r="AD33" i="6"/>
  <c r="AE33" i="6"/>
  <c r="G34" i="6"/>
  <c r="I34" i="6"/>
  <c r="J34" i="6"/>
  <c r="K34" i="6"/>
  <c r="L34" i="6"/>
  <c r="M34" i="6"/>
  <c r="O34" i="6"/>
  <c r="Q34" i="6"/>
  <c r="R34" i="6"/>
  <c r="S34" i="6"/>
  <c r="T34" i="6"/>
  <c r="U34" i="6"/>
  <c r="V34" i="6"/>
  <c r="W34" i="6"/>
  <c r="X34" i="6"/>
  <c r="Y34" i="6"/>
  <c r="Z34" i="6"/>
  <c r="AA34" i="6"/>
  <c r="AD34" i="6"/>
  <c r="AE34" i="6"/>
  <c r="G36" i="6"/>
  <c r="I36" i="6"/>
  <c r="J36" i="6"/>
  <c r="K36" i="6"/>
  <c r="L36" i="6"/>
  <c r="M36" i="6"/>
  <c r="O36" i="6"/>
  <c r="Q36" i="6"/>
  <c r="R36" i="6"/>
  <c r="S36" i="6"/>
  <c r="T36" i="6"/>
  <c r="U36" i="6"/>
  <c r="V36" i="6"/>
  <c r="W36" i="6"/>
  <c r="X36" i="6"/>
  <c r="Y36" i="6"/>
  <c r="Z36" i="6"/>
  <c r="AA36" i="6"/>
  <c r="AD36" i="6"/>
  <c r="AE36" i="6"/>
  <c r="I37" i="6"/>
  <c r="J37" i="6"/>
  <c r="K37" i="6"/>
  <c r="L37" i="6"/>
  <c r="M37" i="6"/>
  <c r="O37" i="6"/>
  <c r="Q37" i="6"/>
  <c r="R37" i="6"/>
  <c r="S37" i="6"/>
  <c r="T37" i="6"/>
  <c r="U37" i="6"/>
  <c r="V37" i="6"/>
  <c r="W37" i="6"/>
  <c r="X37" i="6"/>
  <c r="Y37" i="6"/>
  <c r="Z37" i="6"/>
  <c r="AA37" i="6"/>
  <c r="AD37" i="6"/>
  <c r="AE37" i="6"/>
  <c r="AA65" i="5"/>
  <c r="AA65" i="6" s="1"/>
  <c r="AA60" i="5"/>
  <c r="AA60" i="6" s="1"/>
  <c r="AA50" i="6"/>
  <c r="AA42" i="6"/>
  <c r="AA22" i="5"/>
  <c r="AA22" i="6" s="1"/>
  <c r="AA15" i="5"/>
  <c r="AA14" i="5" s="1"/>
  <c r="AA14" i="6" s="1"/>
  <c r="AA38" i="5" l="1"/>
  <c r="AA24" i="6"/>
  <c r="AA9" i="5"/>
  <c r="AA15" i="6"/>
  <c r="R65" i="5" l="1"/>
  <c r="R65" i="6" s="1"/>
  <c r="R60" i="5"/>
  <c r="R60" i="6" s="1"/>
  <c r="R50" i="6"/>
  <c r="R42" i="6"/>
  <c r="R15" i="5"/>
  <c r="M65" i="5"/>
  <c r="M65" i="6" s="1"/>
  <c r="M60" i="5"/>
  <c r="M60" i="6" s="1"/>
  <c r="M50" i="6"/>
  <c r="M42" i="6"/>
  <c r="M15" i="5"/>
  <c r="L65" i="5"/>
  <c r="L65" i="6" s="1"/>
  <c r="L60" i="5"/>
  <c r="L60" i="6" s="1"/>
  <c r="L50" i="6"/>
  <c r="L42" i="6"/>
  <c r="L15" i="5"/>
  <c r="L15" i="6" s="1"/>
  <c r="J65" i="5"/>
  <c r="J65" i="6" s="1"/>
  <c r="J60" i="5"/>
  <c r="J60" i="6" s="1"/>
  <c r="J50" i="6"/>
  <c r="J42" i="6"/>
  <c r="J24" i="6"/>
  <c r="J15" i="5"/>
  <c r="AA65" i="2"/>
  <c r="AA60" i="2"/>
  <c r="AA50" i="2"/>
  <c r="AA24" i="2"/>
  <c r="AA22" i="2" s="1"/>
  <c r="AA15" i="2"/>
  <c r="AA14" i="2" s="1"/>
  <c r="R65" i="2"/>
  <c r="R60" i="2"/>
  <c r="R50" i="2"/>
  <c r="R24" i="2"/>
  <c r="R22" i="2" s="1"/>
  <c r="R15" i="2"/>
  <c r="R14" i="2" s="1"/>
  <c r="M65" i="2"/>
  <c r="M60" i="2"/>
  <c r="M50" i="2"/>
  <c r="M24" i="2"/>
  <c r="M22" i="2" s="1"/>
  <c r="M15" i="2"/>
  <c r="M14" i="2" s="1"/>
  <c r="L65" i="2"/>
  <c r="L60" i="2"/>
  <c r="L50" i="2"/>
  <c r="L24" i="2"/>
  <c r="L22" i="2" s="1"/>
  <c r="L15" i="2"/>
  <c r="L14" i="2" s="1"/>
  <c r="J65" i="2"/>
  <c r="J60" i="2"/>
  <c r="J50" i="2"/>
  <c r="J24" i="2"/>
  <c r="J22" i="2" s="1"/>
  <c r="J15" i="2"/>
  <c r="J14" i="2" s="1"/>
  <c r="AH44" i="2"/>
  <c r="AG44" i="2" s="1"/>
  <c r="M38" i="2" l="1"/>
  <c r="M9" i="2"/>
  <c r="L22" i="5"/>
  <c r="L22" i="6" s="1"/>
  <c r="L24" i="6"/>
  <c r="J22" i="5"/>
  <c r="J22" i="6" s="1"/>
  <c r="M22" i="5"/>
  <c r="M22" i="6" s="1"/>
  <c r="M24" i="6"/>
  <c r="R22" i="5"/>
  <c r="R22" i="6" s="1"/>
  <c r="R24" i="6"/>
  <c r="R14" i="5"/>
  <c r="R15" i="6"/>
  <c r="M14" i="5"/>
  <c r="M14" i="6" s="1"/>
  <c r="M15" i="6"/>
  <c r="J14" i="5"/>
  <c r="J14" i="6" s="1"/>
  <c r="J15" i="6"/>
  <c r="L14" i="5"/>
  <c r="L14" i="6" s="1"/>
  <c r="J38" i="2"/>
  <c r="R38" i="2"/>
  <c r="AA38" i="2"/>
  <c r="AA9" i="2"/>
  <c r="AA6" i="2" s="1"/>
  <c r="R9" i="2"/>
  <c r="R6" i="2" s="1"/>
  <c r="J9" i="2"/>
  <c r="J6" i="2" s="1"/>
  <c r="L9" i="2"/>
  <c r="R38" i="6"/>
  <c r="M38" i="6"/>
  <c r="L38" i="6"/>
  <c r="J38" i="6"/>
  <c r="M38" i="5"/>
  <c r="L38" i="5"/>
  <c r="R38" i="5"/>
  <c r="J38" i="5"/>
  <c r="L38" i="2"/>
  <c r="M6" i="2" l="1"/>
  <c r="L6" i="2"/>
  <c r="M9" i="6"/>
  <c r="J9" i="6"/>
  <c r="L9" i="5"/>
  <c r="L9" i="6"/>
  <c r="M9" i="5"/>
  <c r="J9" i="5"/>
  <c r="R9" i="5"/>
  <c r="R14" i="6"/>
  <c r="R9" i="6" s="1"/>
  <c r="F31" i="6"/>
  <c r="F30" i="6"/>
  <c r="AH30" i="5"/>
  <c r="F24" i="2"/>
  <c r="AH31" i="2"/>
  <c r="AH30" i="6" l="1"/>
  <c r="AG31" i="2"/>
  <c r="AG30" i="5"/>
  <c r="AE65" i="5"/>
  <c r="AE65" i="6" s="1"/>
  <c r="AD65" i="5"/>
  <c r="AD65" i="6" s="1"/>
  <c r="Z65" i="5"/>
  <c r="Z65" i="6" s="1"/>
  <c r="Y65" i="5"/>
  <c r="Y65" i="6" s="1"/>
  <c r="X65" i="5"/>
  <c r="X65" i="6" s="1"/>
  <c r="W65" i="5"/>
  <c r="W65" i="6" s="1"/>
  <c r="U65" i="5"/>
  <c r="U65" i="6" s="1"/>
  <c r="Q65" i="5"/>
  <c r="Q65" i="6" s="1"/>
  <c r="O65" i="5"/>
  <c r="O65" i="6" s="1"/>
  <c r="K65" i="5"/>
  <c r="K65" i="6" s="1"/>
  <c r="I65" i="5"/>
  <c r="G65" i="5"/>
  <c r="G65" i="6" s="1"/>
  <c r="V65" i="5"/>
  <c r="V65" i="6" s="1"/>
  <c r="T65" i="5"/>
  <c r="T65" i="6" s="1"/>
  <c r="S65" i="5"/>
  <c r="S65" i="6" s="1"/>
  <c r="F65" i="5"/>
  <c r="AG30" i="6" l="1"/>
  <c r="AJ30" i="5"/>
  <c r="I65" i="6"/>
  <c r="AH65" i="5"/>
  <c r="AH65" i="6" s="1"/>
  <c r="K50" i="6"/>
  <c r="AH25" i="5"/>
  <c r="AH25" i="6" s="1"/>
  <c r="AF34" i="5"/>
  <c r="AF34" i="6" s="1"/>
  <c r="AF33" i="5"/>
  <c r="AF33" i="6" s="1"/>
  <c r="AF24" i="5" l="1"/>
  <c r="AF24" i="6" s="1"/>
  <c r="AF30" i="2"/>
  <c r="AF33" i="2"/>
  <c r="AG10" i="2" l="1"/>
  <c r="AJ10" i="2" s="1"/>
  <c r="AH11" i="5"/>
  <c r="AH11" i="6" s="1"/>
  <c r="AH10" i="5"/>
  <c r="AH10" i="6" s="1"/>
  <c r="AH26" i="5"/>
  <c r="AH26" i="6" s="1"/>
  <c r="AH23" i="5"/>
  <c r="AH23" i="6" s="1"/>
  <c r="F46" i="6" l="1"/>
  <c r="AH46" i="5"/>
  <c r="S42" i="6"/>
  <c r="T42" i="6"/>
  <c r="V42" i="6"/>
  <c r="G42" i="6"/>
  <c r="I42" i="6"/>
  <c r="K42" i="6"/>
  <c r="O42" i="6"/>
  <c r="Q42" i="6"/>
  <c r="U42" i="6"/>
  <c r="W42" i="6"/>
  <c r="X42" i="6"/>
  <c r="Y42" i="6"/>
  <c r="Z42" i="6"/>
  <c r="AD42" i="6"/>
  <c r="AE42" i="6"/>
  <c r="AG46" i="5" l="1"/>
  <c r="AG46" i="6" s="1"/>
  <c r="AH46" i="6"/>
  <c r="AF34" i="2"/>
  <c r="AH46" i="2" l="1"/>
  <c r="AG46" i="2" l="1"/>
  <c r="AH70" i="5"/>
  <c r="AH70" i="6" s="1"/>
  <c r="AH69" i="5"/>
  <c r="AH69" i="6" s="1"/>
  <c r="AH68" i="5"/>
  <c r="AH68" i="6" s="1"/>
  <c r="AH67" i="5"/>
  <c r="AH67" i="6" s="1"/>
  <c r="AH66" i="5"/>
  <c r="AH66" i="6" s="1"/>
  <c r="AH64" i="5"/>
  <c r="AH64" i="6" s="1"/>
  <c r="AH63" i="5"/>
  <c r="AH63" i="6" s="1"/>
  <c r="AH62" i="5"/>
  <c r="AH62" i="6" s="1"/>
  <c r="AH61" i="5"/>
  <c r="AH61" i="6" s="1"/>
  <c r="AH59" i="5"/>
  <c r="AH59" i="6" s="1"/>
  <c r="AH58" i="5"/>
  <c r="AH58" i="6" s="1"/>
  <c r="AH57" i="5"/>
  <c r="AH57" i="6" s="1"/>
  <c r="AH56" i="5"/>
  <c r="AH56" i="6" s="1"/>
  <c r="AH55" i="5"/>
  <c r="AH55" i="6" s="1"/>
  <c r="AH54" i="5"/>
  <c r="AH54" i="6" s="1"/>
  <c r="AH53" i="5"/>
  <c r="AH53" i="6" s="1"/>
  <c r="AH52" i="5"/>
  <c r="AH52" i="6" s="1"/>
  <c r="AH51" i="5"/>
  <c r="AH51" i="6" s="1"/>
  <c r="AH49" i="5"/>
  <c r="AH49" i="6" s="1"/>
  <c r="AH48" i="5"/>
  <c r="AH48" i="6" s="1"/>
  <c r="AH45" i="5"/>
  <c r="AH45" i="6" s="1"/>
  <c r="AH44" i="5"/>
  <c r="AH44" i="6" s="1"/>
  <c r="AH43" i="5"/>
  <c r="AH43" i="6" s="1"/>
  <c r="AH41" i="5"/>
  <c r="AH41" i="6" s="1"/>
  <c r="AH40" i="5"/>
  <c r="AH40" i="6" s="1"/>
  <c r="AH39" i="5"/>
  <c r="AH37" i="5"/>
  <c r="AH37" i="6" s="1"/>
  <c r="AH36" i="5"/>
  <c r="AH36" i="6" s="1"/>
  <c r="AH34" i="5"/>
  <c r="AH34" i="6" s="1"/>
  <c r="AH33" i="5"/>
  <c r="AH33" i="6" s="1"/>
  <c r="AH31" i="5"/>
  <c r="AH31" i="6" s="1"/>
  <c r="AH29" i="5"/>
  <c r="AH29" i="6" s="1"/>
  <c r="AH28" i="5"/>
  <c r="AH28" i="6" s="1"/>
  <c r="AH21" i="5"/>
  <c r="AH21" i="6" s="1"/>
  <c r="AH20" i="5"/>
  <c r="AH20" i="6" s="1"/>
  <c r="AH19" i="5"/>
  <c r="AH19" i="6" s="1"/>
  <c r="AH18" i="5"/>
  <c r="AH18" i="6" s="1"/>
  <c r="AH17" i="5"/>
  <c r="AH17" i="6" s="1"/>
  <c r="AH16" i="5"/>
  <c r="AH16" i="6" s="1"/>
  <c r="AH13" i="5"/>
  <c r="AH13" i="6" s="1"/>
  <c r="AH12" i="5"/>
  <c r="AH12" i="6" s="1"/>
  <c r="AH70" i="2"/>
  <c r="AH69" i="2"/>
  <c r="AH68" i="2"/>
  <c r="AH67" i="2"/>
  <c r="AH66" i="2"/>
  <c r="AH64" i="2"/>
  <c r="AH63" i="2"/>
  <c r="AH62" i="2"/>
  <c r="AH61" i="2"/>
  <c r="AH59" i="2"/>
  <c r="AH58" i="2"/>
  <c r="AH57" i="2"/>
  <c r="AH56" i="2"/>
  <c r="AH55" i="2"/>
  <c r="AH54" i="2"/>
  <c r="AH53" i="2"/>
  <c r="AH52" i="2"/>
  <c r="AH51" i="2"/>
  <c r="AH49" i="2"/>
  <c r="AH48" i="2"/>
  <c r="AH45" i="2"/>
  <c r="AH43" i="2"/>
  <c r="AH41" i="2"/>
  <c r="AH40" i="2"/>
  <c r="AH39" i="2"/>
  <c r="AH37" i="2"/>
  <c r="AH36" i="2"/>
  <c r="AH34" i="2"/>
  <c r="AH33" i="2"/>
  <c r="AH30" i="2"/>
  <c r="AH29" i="2"/>
  <c r="AH28" i="2"/>
  <c r="AH26" i="2"/>
  <c r="AH25" i="2"/>
  <c r="AH39" i="6" l="1"/>
  <c r="AG31" i="5"/>
  <c r="AF67" i="6"/>
  <c r="AF42" i="6"/>
  <c r="AF10" i="5"/>
  <c r="AF10" i="6" s="1"/>
  <c r="AF65" i="2"/>
  <c r="AF38" i="2" s="1"/>
  <c r="AG70" i="2"/>
  <c r="AG69" i="2"/>
  <c r="AG48" i="2"/>
  <c r="AJ48" i="2" s="1"/>
  <c r="AG40" i="2"/>
  <c r="AJ40" i="2" s="1"/>
  <c r="AG39" i="2"/>
  <c r="AJ39" i="2" s="1"/>
  <c r="AG37" i="2"/>
  <c r="AJ37" i="2" s="1"/>
  <c r="AG21" i="2"/>
  <c r="AJ21" i="2" s="1"/>
  <c r="AG19" i="2"/>
  <c r="AJ19" i="2" s="1"/>
  <c r="AG17" i="2"/>
  <c r="AJ17" i="2" s="1"/>
  <c r="AG16" i="2"/>
  <c r="AJ16" i="2" s="1"/>
  <c r="AG13" i="2"/>
  <c r="AJ13" i="2" s="1"/>
  <c r="AG31" i="6" l="1"/>
  <c r="AJ31" i="5"/>
  <c r="AF65" i="5"/>
  <c r="AF65" i="6" s="1"/>
  <c r="AF38" i="6" s="1"/>
  <c r="AF24" i="2"/>
  <c r="AF22" i="2" s="1"/>
  <c r="AF9" i="2" l="1"/>
  <c r="AF6" i="2" s="1"/>
  <c r="AF38" i="5"/>
  <c r="AF22" i="5"/>
  <c r="AF22" i="6" s="1"/>
  <c r="AF9" i="6" l="1"/>
  <c r="AF9" i="5"/>
  <c r="F66" i="6"/>
  <c r="F67" i="6"/>
  <c r="F68" i="6"/>
  <c r="AG67" i="5"/>
  <c r="AG67" i="6" s="1"/>
  <c r="AG68" i="5"/>
  <c r="AG68" i="6" s="1"/>
  <c r="AG66" i="5"/>
  <c r="AG66" i="6" s="1"/>
  <c r="AG63" i="5"/>
  <c r="F43" i="6"/>
  <c r="F44" i="6"/>
  <c r="F45" i="6"/>
  <c r="AG45" i="5"/>
  <c r="AG45" i="6" s="1"/>
  <c r="AG44" i="5"/>
  <c r="AG44" i="6" s="1"/>
  <c r="AG41" i="5"/>
  <c r="AI42" i="5"/>
  <c r="F23" i="6"/>
  <c r="F25" i="6"/>
  <c r="F26" i="6"/>
  <c r="F28" i="6"/>
  <c r="F29" i="6"/>
  <c r="F33" i="6"/>
  <c r="F34" i="6"/>
  <c r="AG34" i="5"/>
  <c r="AG33" i="5"/>
  <c r="AG29" i="5"/>
  <c r="AG28" i="5"/>
  <c r="AG26" i="5"/>
  <c r="AG25" i="5"/>
  <c r="AG23" i="5"/>
  <c r="AG19" i="5"/>
  <c r="T24" i="6"/>
  <c r="V24" i="6"/>
  <c r="G24" i="6"/>
  <c r="U24" i="6"/>
  <c r="W24" i="6"/>
  <c r="X24" i="6"/>
  <c r="Y24" i="6"/>
  <c r="Z24" i="6"/>
  <c r="AD24" i="6"/>
  <c r="AE24" i="6"/>
  <c r="AG63" i="6" l="1"/>
  <c r="AJ63" i="5"/>
  <c r="AG41" i="6"/>
  <c r="AJ41" i="5"/>
  <c r="AG33" i="6"/>
  <c r="AJ33" i="5"/>
  <c r="AG29" i="6"/>
  <c r="AJ29" i="5"/>
  <c r="AG28" i="6"/>
  <c r="AJ28" i="5"/>
  <c r="AG26" i="6"/>
  <c r="AJ26" i="5"/>
  <c r="AG25" i="6"/>
  <c r="AJ25" i="5"/>
  <c r="AG23" i="6"/>
  <c r="AJ23" i="5"/>
  <c r="AG19" i="6"/>
  <c r="AJ19" i="5"/>
  <c r="AG34" i="6"/>
  <c r="AJ34" i="5"/>
  <c r="O22" i="5"/>
  <c r="O22" i="6" s="1"/>
  <c r="O24" i="6"/>
  <c r="K22" i="5"/>
  <c r="K22" i="6" s="1"/>
  <c r="K24" i="6"/>
  <c r="S22" i="5"/>
  <c r="S22" i="6" s="1"/>
  <c r="S24" i="6"/>
  <c r="I22" i="5"/>
  <c r="I22" i="6" s="1"/>
  <c r="I24" i="6"/>
  <c r="Q22" i="5"/>
  <c r="Q22" i="6" s="1"/>
  <c r="Q24" i="6"/>
  <c r="Y22" i="5"/>
  <c r="Y22" i="6" s="1"/>
  <c r="X22" i="5"/>
  <c r="X22" i="6" s="1"/>
  <c r="AE22" i="5"/>
  <c r="AE22" i="6" s="1"/>
  <c r="U22" i="5"/>
  <c r="U22" i="6" s="1"/>
  <c r="Z22" i="5"/>
  <c r="Z22" i="6" s="1"/>
  <c r="F24" i="6"/>
  <c r="AH24" i="5"/>
  <c r="AD22" i="5"/>
  <c r="AG65" i="5"/>
  <c r="AH42" i="6"/>
  <c r="AG43" i="5"/>
  <c r="F22" i="5"/>
  <c r="W22" i="5"/>
  <c r="W22" i="6" s="1"/>
  <c r="V22" i="5"/>
  <c r="V22" i="6" s="1"/>
  <c r="T22" i="5"/>
  <c r="T22" i="6" s="1"/>
  <c r="F42" i="6"/>
  <c r="G22" i="5"/>
  <c r="G22" i="6" s="1"/>
  <c r="AG43" i="6" l="1"/>
  <c r="AJ43" i="5"/>
  <c r="AG65" i="6"/>
  <c r="AJ65" i="5"/>
  <c r="AA9" i="6"/>
  <c r="AD22" i="6"/>
  <c r="AG24" i="5"/>
  <c r="AH24" i="6"/>
  <c r="AH22" i="5"/>
  <c r="AH22" i="6" s="1"/>
  <c r="AG42" i="6"/>
  <c r="AG34" i="2"/>
  <c r="AG33" i="2"/>
  <c r="AG30" i="2"/>
  <c r="AG29" i="2"/>
  <c r="AG28" i="2"/>
  <c r="AG26" i="2"/>
  <c r="AG25" i="2"/>
  <c r="AG23" i="2"/>
  <c r="AE24" i="2"/>
  <c r="AE22" i="2" s="1"/>
  <c r="AD24" i="2"/>
  <c r="AD22" i="2" s="1"/>
  <c r="Z24" i="2"/>
  <c r="Z22" i="2" s="1"/>
  <c r="Y24" i="2"/>
  <c r="Y22" i="2" s="1"/>
  <c r="X24" i="2"/>
  <c r="X22" i="2" s="1"/>
  <c r="V24" i="2"/>
  <c r="V22" i="2" s="1"/>
  <c r="U24" i="2"/>
  <c r="U22" i="2" s="1"/>
  <c r="Q24" i="2"/>
  <c r="Q22" i="2" s="1"/>
  <c r="O24" i="2"/>
  <c r="O22" i="2" s="1"/>
  <c r="K24" i="2"/>
  <c r="K22" i="2" s="1"/>
  <c r="I24" i="2"/>
  <c r="I22" i="2" s="1"/>
  <c r="G24" i="2"/>
  <c r="W24" i="2"/>
  <c r="W22" i="2" s="1"/>
  <c r="T24" i="2"/>
  <c r="T22" i="2" s="1"/>
  <c r="S24" i="2"/>
  <c r="S22" i="2" s="1"/>
  <c r="AG68" i="2"/>
  <c r="AG67" i="2"/>
  <c r="AG66" i="2"/>
  <c r="AG64" i="2"/>
  <c r="T65" i="2"/>
  <c r="W65" i="2"/>
  <c r="G65" i="2"/>
  <c r="I65" i="2"/>
  <c r="K65" i="2"/>
  <c r="O65" i="2"/>
  <c r="Q65" i="2"/>
  <c r="U65" i="2"/>
  <c r="V65" i="2"/>
  <c r="X65" i="2"/>
  <c r="F65" i="2"/>
  <c r="Y65" i="2"/>
  <c r="Z65" i="2"/>
  <c r="AD65" i="2"/>
  <c r="AE65" i="2"/>
  <c r="S65" i="2"/>
  <c r="AG43" i="2"/>
  <c r="AG45" i="2"/>
  <c r="AG24" i="6" l="1"/>
  <c r="AJ24" i="5"/>
  <c r="G22" i="2"/>
  <c r="AH24" i="2"/>
  <c r="AG22" i="5"/>
  <c r="F22" i="2"/>
  <c r="AH65" i="2"/>
  <c r="AG22" i="6" l="1"/>
  <c r="AJ22" i="5"/>
  <c r="AH22" i="2"/>
  <c r="AG22" i="2" s="1"/>
  <c r="AJ22" i="2" s="1"/>
  <c r="AG65" i="2"/>
  <c r="AJ65" i="2" s="1"/>
  <c r="AG24" i="2"/>
  <c r="X60" i="5"/>
  <c r="X60" i="6" s="1"/>
  <c r="X50" i="6"/>
  <c r="X15" i="5"/>
  <c r="X60" i="2"/>
  <c r="X50" i="2"/>
  <c r="X15" i="2"/>
  <c r="X14" i="2" s="1"/>
  <c r="X9" i="2" s="1"/>
  <c r="X14" i="5" l="1"/>
  <c r="X15" i="6"/>
  <c r="X38" i="5"/>
  <c r="X38" i="2"/>
  <c r="X6" i="2" s="1"/>
  <c r="X9" i="5" l="1"/>
  <c r="X14" i="6"/>
  <c r="X9" i="6" s="1"/>
  <c r="X38" i="6"/>
  <c r="F15" i="5" l="1"/>
  <c r="AG10" i="5" l="1"/>
  <c r="AJ10" i="5" s="1"/>
  <c r="K60" i="5"/>
  <c r="K60" i="6" s="1"/>
  <c r="O60" i="5"/>
  <c r="O60" i="6" s="1"/>
  <c r="I60" i="5"/>
  <c r="I60" i="6" l="1"/>
  <c r="I38" i="5"/>
  <c r="AG10" i="6"/>
  <c r="U50" i="2"/>
  <c r="V50" i="2"/>
  <c r="F50" i="2"/>
  <c r="Y50" i="2"/>
  <c r="Z50" i="2"/>
  <c r="AD50" i="2"/>
  <c r="AE50" i="2"/>
  <c r="S50" i="2"/>
  <c r="T50" i="2"/>
  <c r="W50" i="2"/>
  <c r="G50" i="2"/>
  <c r="I50" i="2"/>
  <c r="K50" i="2"/>
  <c r="O50" i="2"/>
  <c r="Q50" i="2"/>
  <c r="AH50" i="2" l="1"/>
  <c r="AL49" i="6"/>
  <c r="S50" i="6"/>
  <c r="T50" i="6"/>
  <c r="V50" i="6"/>
  <c r="G50" i="6"/>
  <c r="K38" i="5"/>
  <c r="Q50" i="6"/>
  <c r="U50" i="6"/>
  <c r="W50" i="6"/>
  <c r="Y50" i="6"/>
  <c r="Z50" i="6"/>
  <c r="O38" i="5" l="1"/>
  <c r="O50" i="6"/>
  <c r="I50" i="6"/>
  <c r="AD15" i="2"/>
  <c r="AD14" i="2" l="1"/>
  <c r="F14" i="5"/>
  <c r="F9" i="5" s="1"/>
  <c r="AG12" i="5"/>
  <c r="AG13" i="5"/>
  <c r="AJ13" i="5" s="1"/>
  <c r="AG16" i="5"/>
  <c r="AG17" i="5"/>
  <c r="AG18" i="5"/>
  <c r="AG20" i="5"/>
  <c r="AG21" i="5"/>
  <c r="AG36" i="5"/>
  <c r="AG37" i="5"/>
  <c r="AG36" i="6" l="1"/>
  <c r="AJ36" i="5"/>
  <c r="AG37" i="6"/>
  <c r="AJ37" i="5"/>
  <c r="AG16" i="6"/>
  <c r="AJ16" i="5"/>
  <c r="AG17" i="6"/>
  <c r="AJ17" i="5"/>
  <c r="AG18" i="6"/>
  <c r="AJ18" i="5"/>
  <c r="AG20" i="6"/>
  <c r="AJ20" i="5"/>
  <c r="AG21" i="6"/>
  <c r="AJ21" i="5"/>
  <c r="AG12" i="6"/>
  <c r="AJ12" i="5"/>
  <c r="AG13" i="6"/>
  <c r="AD9" i="2"/>
  <c r="AG11" i="5"/>
  <c r="AL37" i="6"/>
  <c r="AG11" i="6" l="1"/>
  <c r="AJ11" i="5"/>
  <c r="AL21" i="6"/>
  <c r="AE15" i="5"/>
  <c r="AE14" i="5" l="1"/>
  <c r="AE15" i="6"/>
  <c r="F15" i="2"/>
  <c r="F14" i="2" s="1"/>
  <c r="F9" i="2" s="1"/>
  <c r="AE9" i="5" l="1"/>
  <c r="AE14" i="6"/>
  <c r="AQ40" i="6"/>
  <c r="AQ41" i="6"/>
  <c r="AQ42" i="6"/>
  <c r="AQ48" i="6"/>
  <c r="AQ49" i="6"/>
  <c r="AQ50" i="6"/>
  <c r="AQ51" i="6"/>
  <c r="AQ52" i="6"/>
  <c r="AQ53" i="6"/>
  <c r="AQ54" i="6"/>
  <c r="AQ55" i="6"/>
  <c r="AQ56" i="6"/>
  <c r="AQ57" i="6"/>
  <c r="AQ58" i="6"/>
  <c r="AQ59" i="6"/>
  <c r="AQ60" i="6"/>
  <c r="AQ61" i="6"/>
  <c r="AQ62" i="6"/>
  <c r="AQ63" i="6"/>
  <c r="AQ64" i="6"/>
  <c r="AQ65" i="6"/>
  <c r="AQ69" i="6"/>
  <c r="AQ39" i="6"/>
  <c r="AQ37" i="6"/>
  <c r="AQ36" i="6"/>
  <c r="AQ22" i="6"/>
  <c r="AQ21" i="6"/>
  <c r="AQ20" i="6"/>
  <c r="AQ19" i="6"/>
  <c r="AQ18" i="6"/>
  <c r="AQ17" i="6"/>
  <c r="AQ16" i="6"/>
  <c r="AQ15" i="6"/>
  <c r="AQ14" i="6"/>
  <c r="AQ13" i="6"/>
  <c r="AQ12" i="6"/>
  <c r="AQ11" i="6"/>
  <c r="AM58" i="6" l="1"/>
  <c r="AL13" i="6" l="1"/>
  <c r="AL56" i="6" l="1"/>
  <c r="AL69" i="6"/>
  <c r="AL53" i="6"/>
  <c r="AL54" i="6"/>
  <c r="AL55" i="6"/>
  <c r="AL39" i="6"/>
  <c r="AL22" i="6"/>
  <c r="AL9" i="6" s="1"/>
  <c r="AL40" i="6"/>
  <c r="AL50" i="6" l="1"/>
  <c r="AL60" i="6"/>
  <c r="V15" i="2"/>
  <c r="V14" i="2" s="1"/>
  <c r="V9" i="2" s="1"/>
  <c r="AL38" i="6" l="1"/>
  <c r="F10" i="6"/>
  <c r="F11" i="6"/>
  <c r="F12" i="6"/>
  <c r="F13" i="6"/>
  <c r="F16" i="6"/>
  <c r="F17" i="6"/>
  <c r="F18" i="6"/>
  <c r="F19" i="6"/>
  <c r="F20" i="6"/>
  <c r="F21" i="6"/>
  <c r="F22" i="6"/>
  <c r="F36" i="6"/>
  <c r="F37" i="6"/>
  <c r="F56" i="6" l="1"/>
  <c r="Y60" i="5" l="1"/>
  <c r="Y38" i="5" l="1"/>
  <c r="Y60" i="6"/>
  <c r="F39" i="6"/>
  <c r="F40" i="6"/>
  <c r="F41" i="6"/>
  <c r="F49" i="6"/>
  <c r="F51" i="6"/>
  <c r="F52" i="6"/>
  <c r="F53" i="6"/>
  <c r="F54" i="6"/>
  <c r="F55" i="6"/>
  <c r="F57" i="6"/>
  <c r="F58" i="6"/>
  <c r="F59" i="6"/>
  <c r="F61" i="6"/>
  <c r="F62" i="6"/>
  <c r="F63" i="6"/>
  <c r="F64" i="6"/>
  <c r="F65" i="6"/>
  <c r="F69" i="6"/>
  <c r="F70" i="6"/>
  <c r="AJ18" i="6" l="1"/>
  <c r="AM18" i="6" s="1"/>
  <c r="AR18" i="6" s="1"/>
  <c r="AJ17" i="6"/>
  <c r="AM17" i="6" s="1"/>
  <c r="AR17" i="6" s="1"/>
  <c r="AJ21" i="6"/>
  <c r="AM21" i="6" s="1"/>
  <c r="AR21" i="6" s="1"/>
  <c r="AJ20" i="6"/>
  <c r="AM20" i="6" s="1"/>
  <c r="AR20" i="6" s="1"/>
  <c r="AJ19" i="6"/>
  <c r="AM19" i="6" s="1"/>
  <c r="AR19" i="6" s="1"/>
  <c r="AJ10" i="6"/>
  <c r="AM10" i="6" s="1"/>
  <c r="AJ16" i="6"/>
  <c r="AM16" i="6" s="1"/>
  <c r="AR16" i="6" s="1"/>
  <c r="AJ13" i="6"/>
  <c r="AJ37" i="6"/>
  <c r="AM37" i="6" s="1"/>
  <c r="AR37" i="6" s="1"/>
  <c r="AJ12" i="6"/>
  <c r="AM12" i="6" s="1"/>
  <c r="AR12" i="6" s="1"/>
  <c r="AJ36" i="6"/>
  <c r="AM36" i="6" s="1"/>
  <c r="AR36" i="6" s="1"/>
  <c r="AJ22" i="6"/>
  <c r="AM22" i="6" s="1"/>
  <c r="AR22" i="6" s="1"/>
  <c r="T60" i="5"/>
  <c r="T60" i="6" s="1"/>
  <c r="V60" i="5"/>
  <c r="V60" i="6" s="1"/>
  <c r="G60" i="5"/>
  <c r="G60" i="6" s="1"/>
  <c r="Q60" i="5"/>
  <c r="Q60" i="6" s="1"/>
  <c r="U60" i="5"/>
  <c r="U60" i="6" s="1"/>
  <c r="W60" i="5"/>
  <c r="W60" i="6" s="1"/>
  <c r="F60" i="5"/>
  <c r="Z60" i="5"/>
  <c r="Z60" i="6" s="1"/>
  <c r="AD60" i="5"/>
  <c r="AD60" i="6" s="1"/>
  <c r="AE60" i="5"/>
  <c r="AE60" i="6" s="1"/>
  <c r="S60" i="5"/>
  <c r="S60" i="6" s="1"/>
  <c r="AH60" i="5" l="1"/>
  <c r="AH60" i="6" s="1"/>
  <c r="S38" i="5"/>
  <c r="AG62" i="5"/>
  <c r="AG59" i="5"/>
  <c r="U38" i="5"/>
  <c r="V38" i="5"/>
  <c r="Q38" i="5"/>
  <c r="T38" i="5"/>
  <c r="Z38" i="5"/>
  <c r="F60" i="6"/>
  <c r="F38" i="5"/>
  <c r="W38" i="5"/>
  <c r="G38" i="5"/>
  <c r="AJ70" i="6"/>
  <c r="AM70" i="6" s="1"/>
  <c r="AJ62" i="6"/>
  <c r="AM62" i="6" s="1"/>
  <c r="AJ63" i="6"/>
  <c r="AM63" i="6" s="1"/>
  <c r="AR63" i="6" s="1"/>
  <c r="AJ65" i="6"/>
  <c r="AM65" i="6" s="1"/>
  <c r="AR65" i="6" s="1"/>
  <c r="AJ64" i="6"/>
  <c r="AM64" i="6" s="1"/>
  <c r="AR64" i="6" s="1"/>
  <c r="AJ69" i="6"/>
  <c r="AM69" i="6" s="1"/>
  <c r="AR69" i="6" s="1"/>
  <c r="AJ54" i="6"/>
  <c r="AM54" i="6" s="1"/>
  <c r="AJ59" i="6"/>
  <c r="AM59" i="6" s="1"/>
  <c r="AR59" i="6" s="1"/>
  <c r="AJ52" i="6"/>
  <c r="AM52" i="6" s="1"/>
  <c r="AR52" i="6" s="1"/>
  <c r="AJ51" i="6"/>
  <c r="AM51" i="6" s="1"/>
  <c r="AR51" i="6" s="1"/>
  <c r="AJ57" i="6"/>
  <c r="AM57" i="6" s="1"/>
  <c r="AJ55" i="6"/>
  <c r="AM55" i="6" s="1"/>
  <c r="AJ53" i="6"/>
  <c r="AM53" i="6" s="1"/>
  <c r="AJ48" i="6"/>
  <c r="AM48" i="6" s="1"/>
  <c r="AR48" i="6" s="1"/>
  <c r="AJ49" i="6"/>
  <c r="AM49" i="6" s="1"/>
  <c r="AR49" i="6" s="1"/>
  <c r="AJ42" i="6"/>
  <c r="AM42" i="6" s="1"/>
  <c r="AR42" i="6" s="1"/>
  <c r="AJ41" i="6"/>
  <c r="AM41" i="6" s="1"/>
  <c r="AR41" i="6" s="1"/>
  <c r="AJ40" i="6"/>
  <c r="AM40" i="6" s="1"/>
  <c r="AR40" i="6" s="1"/>
  <c r="AJ61" i="6"/>
  <c r="AM61" i="6" s="1"/>
  <c r="AJ56" i="6"/>
  <c r="AM56" i="6" s="1"/>
  <c r="AJ39" i="6"/>
  <c r="AM39" i="6" s="1"/>
  <c r="AR39" i="6" s="1"/>
  <c r="AJ11" i="6"/>
  <c r="AM11" i="6" s="1"/>
  <c r="AR11" i="6" s="1"/>
  <c r="AM13" i="6"/>
  <c r="AR13" i="6" s="1"/>
  <c r="AG59" i="2"/>
  <c r="AE60" i="2"/>
  <c r="AD60" i="2"/>
  <c r="Z60" i="2"/>
  <c r="F60" i="2"/>
  <c r="V60" i="2"/>
  <c r="U60" i="2"/>
  <c r="Q60" i="2"/>
  <c r="O60" i="2"/>
  <c r="K60" i="2"/>
  <c r="K38" i="2" s="1"/>
  <c r="I60" i="2"/>
  <c r="G60" i="2"/>
  <c r="W60" i="2"/>
  <c r="T60" i="2"/>
  <c r="S60" i="2"/>
  <c r="AG62" i="2"/>
  <c r="AJ62" i="2" s="1"/>
  <c r="Y60" i="2"/>
  <c r="AG62" i="6" l="1"/>
  <c r="AJ62" i="5"/>
  <c r="AG59" i="6"/>
  <c r="AJ59" i="5"/>
  <c r="V38" i="2"/>
  <c r="V6" i="2" s="1"/>
  <c r="AH60" i="2"/>
  <c r="AJ59" i="2"/>
  <c r="AI72" i="5"/>
  <c r="AG61" i="5"/>
  <c r="AG58" i="5"/>
  <c r="AG58" i="6" s="1"/>
  <c r="AE50" i="6"/>
  <c r="AG40" i="5"/>
  <c r="AG39" i="5"/>
  <c r="AD15" i="6"/>
  <c r="Z15" i="5"/>
  <c r="Z15" i="6" s="1"/>
  <c r="Y15" i="5"/>
  <c r="Y15" i="6" s="1"/>
  <c r="W15" i="5"/>
  <c r="W15" i="6" s="1"/>
  <c r="U15" i="5"/>
  <c r="U15" i="6" s="1"/>
  <c r="Q15" i="5"/>
  <c r="Q15" i="6" s="1"/>
  <c r="O15" i="5"/>
  <c r="O15" i="6" s="1"/>
  <c r="K15" i="5"/>
  <c r="K15" i="6" s="1"/>
  <c r="I15" i="5"/>
  <c r="I15" i="6" s="1"/>
  <c r="G15" i="5"/>
  <c r="G15" i="6" s="1"/>
  <c r="V15" i="5"/>
  <c r="V15" i="6" s="1"/>
  <c r="T15" i="5"/>
  <c r="T15" i="6" s="1"/>
  <c r="S15" i="5"/>
  <c r="S15" i="6" s="1"/>
  <c r="AG61" i="6" l="1"/>
  <c r="AJ61" i="5"/>
  <c r="AG40" i="6"/>
  <c r="AJ40" i="5"/>
  <c r="AG39" i="6"/>
  <c r="AJ39" i="5"/>
  <c r="AA38" i="6"/>
  <c r="AD50" i="6"/>
  <c r="AE38" i="5"/>
  <c r="I14" i="5"/>
  <c r="I14" i="6" s="1"/>
  <c r="U14" i="5"/>
  <c r="U14" i="6" s="1"/>
  <c r="AJ60" i="6"/>
  <c r="AM60" i="6" s="1"/>
  <c r="AR60" i="6" s="1"/>
  <c r="AH50" i="5"/>
  <c r="AH50" i="6" s="1"/>
  <c r="AH38" i="6" s="1"/>
  <c r="AH15" i="5"/>
  <c r="AG64" i="5"/>
  <c r="AG70" i="5"/>
  <c r="AG69" i="5"/>
  <c r="AG51" i="5"/>
  <c r="AG57" i="5"/>
  <c r="AG52" i="5"/>
  <c r="AG54" i="5"/>
  <c r="AG55" i="5"/>
  <c r="AG53" i="5"/>
  <c r="AG56" i="5"/>
  <c r="AG48" i="5"/>
  <c r="AG49" i="5"/>
  <c r="T38" i="6"/>
  <c r="Y14" i="5"/>
  <c r="AG60" i="5"/>
  <c r="F50" i="6"/>
  <c r="Z14" i="5"/>
  <c r="Z14" i="6" s="1"/>
  <c r="T14" i="5"/>
  <c r="T14" i="6" s="1"/>
  <c r="V14" i="5"/>
  <c r="G14" i="5"/>
  <c r="G14" i="6" s="1"/>
  <c r="K14" i="5"/>
  <c r="S14" i="5"/>
  <c r="AD14" i="5"/>
  <c r="O14" i="5"/>
  <c r="O14" i="6" s="1"/>
  <c r="Q14" i="5"/>
  <c r="Q14" i="6" s="1"/>
  <c r="W14" i="5"/>
  <c r="W14" i="6" s="1"/>
  <c r="F15" i="6"/>
  <c r="AG64" i="6" l="1"/>
  <c r="AJ64" i="5"/>
  <c r="AG51" i="6"/>
  <c r="AJ51" i="5"/>
  <c r="AG52" i="6"/>
  <c r="AJ52" i="5"/>
  <c r="AG60" i="6"/>
  <c r="AJ60" i="5"/>
  <c r="AG70" i="6"/>
  <c r="AJ70" i="5"/>
  <c r="AG69" i="6"/>
  <c r="AJ69" i="5"/>
  <c r="AG57" i="6"/>
  <c r="AJ57" i="5"/>
  <c r="AG54" i="6"/>
  <c r="AJ54" i="5"/>
  <c r="AG55" i="6"/>
  <c r="AJ55" i="5"/>
  <c r="AG53" i="6"/>
  <c r="AJ53" i="5"/>
  <c r="AG56" i="6"/>
  <c r="AJ56" i="5"/>
  <c r="AG48" i="6"/>
  <c r="AJ48" i="5"/>
  <c r="AG49" i="6"/>
  <c r="AJ49" i="5"/>
  <c r="AH38" i="5"/>
  <c r="AD9" i="5"/>
  <c r="AD72" i="5" s="1"/>
  <c r="AD14" i="6"/>
  <c r="AD9" i="6" s="1"/>
  <c r="Y9" i="5"/>
  <c r="Y14" i="6"/>
  <c r="Y9" i="6" s="1"/>
  <c r="S9" i="5"/>
  <c r="S14" i="6"/>
  <c r="S9" i="6" s="1"/>
  <c r="AG15" i="5"/>
  <c r="AH15" i="6"/>
  <c r="AJ15" i="6" s="1"/>
  <c r="AM15" i="6" s="1"/>
  <c r="AR15" i="6" s="1"/>
  <c r="K9" i="5"/>
  <c r="K14" i="6"/>
  <c r="K9" i="6" s="1"/>
  <c r="V9" i="5"/>
  <c r="V14" i="6"/>
  <c r="V9" i="6" s="1"/>
  <c r="U9" i="5"/>
  <c r="G9" i="5"/>
  <c r="I9" i="5"/>
  <c r="W9" i="5"/>
  <c r="Q9" i="5"/>
  <c r="O9" i="5"/>
  <c r="O9" i="6"/>
  <c r="Z9" i="5"/>
  <c r="AJ50" i="6"/>
  <c r="AD38" i="6"/>
  <c r="T9" i="5"/>
  <c r="AH14" i="5"/>
  <c r="AG50" i="5"/>
  <c r="W38" i="6"/>
  <c r="Z38" i="6"/>
  <c r="AE38" i="6"/>
  <c r="I38" i="6"/>
  <c r="Q38" i="6"/>
  <c r="V38" i="6"/>
  <c r="U38" i="6"/>
  <c r="K38" i="6"/>
  <c r="G38" i="6"/>
  <c r="F38" i="6"/>
  <c r="Y38" i="6"/>
  <c r="O38" i="6"/>
  <c r="S38" i="6"/>
  <c r="W9" i="6"/>
  <c r="F14" i="6"/>
  <c r="F9" i="6" s="1"/>
  <c r="T9" i="6"/>
  <c r="Z9" i="6"/>
  <c r="U9" i="6"/>
  <c r="I9" i="6"/>
  <c r="Q9" i="6"/>
  <c r="G9" i="6"/>
  <c r="AE72" i="5"/>
  <c r="AG15" i="6" l="1"/>
  <c r="AJ15" i="5"/>
  <c r="AG50" i="6"/>
  <c r="AG38" i="6" s="1"/>
  <c r="AJ50" i="5"/>
  <c r="AJ38" i="5" s="1"/>
  <c r="AH9" i="5"/>
  <c r="AH14" i="6"/>
  <c r="AH9" i="6" s="1"/>
  <c r="AV9" i="6" s="1"/>
  <c r="AV38" i="6"/>
  <c r="AG14" i="5"/>
  <c r="AJ14" i="5" s="1"/>
  <c r="AG38" i="5"/>
  <c r="AJ38" i="6"/>
  <c r="AM38" i="6" s="1"/>
  <c r="AM50" i="6"/>
  <c r="AR50" i="6" s="1"/>
  <c r="AE9" i="6"/>
  <c r="AH72" i="5" l="1"/>
  <c r="AJ14" i="6"/>
  <c r="AJ9" i="6" s="1"/>
  <c r="AG14" i="6"/>
  <c r="AG9" i="6" s="1"/>
  <c r="AG9" i="5"/>
  <c r="AJ9" i="5"/>
  <c r="AJ72" i="5" s="1"/>
  <c r="AP9" i="6"/>
  <c r="AG61" i="2"/>
  <c r="AJ61" i="2" s="1"/>
  <c r="AG63" i="2"/>
  <c r="AE15" i="2"/>
  <c r="Z15" i="2"/>
  <c r="Z14" i="2" s="1"/>
  <c r="Z9" i="2" s="1"/>
  <c r="U15" i="2"/>
  <c r="Y15" i="2"/>
  <c r="Y14" i="2" s="1"/>
  <c r="Y9" i="2" s="1"/>
  <c r="Q15" i="2"/>
  <c r="Q14" i="2" s="1"/>
  <c r="Q9" i="2" s="1"/>
  <c r="O15" i="2"/>
  <c r="O14" i="2" s="1"/>
  <c r="O9" i="2" s="1"/>
  <c r="K15" i="2"/>
  <c r="K14" i="2" s="1"/>
  <c r="K9" i="2" s="1"/>
  <c r="K6" i="2" s="1"/>
  <c r="I15" i="2"/>
  <c r="I14" i="2" s="1"/>
  <c r="I9" i="2" s="1"/>
  <c r="G15" i="2"/>
  <c r="G14" i="2" s="1"/>
  <c r="G9" i="2" s="1"/>
  <c r="W15" i="2"/>
  <c r="W14" i="2" s="1"/>
  <c r="W9" i="2" s="1"/>
  <c r="T15" i="2"/>
  <c r="T14" i="2" s="1"/>
  <c r="T9" i="2" s="1"/>
  <c r="S15" i="2"/>
  <c r="S14" i="2" s="1"/>
  <c r="S9" i="2" s="1"/>
  <c r="AG12" i="2"/>
  <c r="AJ12" i="2" s="1"/>
  <c r="AG18" i="2"/>
  <c r="AJ18" i="2" s="1"/>
  <c r="AG36" i="2"/>
  <c r="AJ36" i="2" s="1"/>
  <c r="AG41" i="2"/>
  <c r="AG49" i="2"/>
  <c r="S38" i="2"/>
  <c r="T38" i="2"/>
  <c r="W38" i="2"/>
  <c r="Y38" i="2"/>
  <c r="Z38" i="2"/>
  <c r="AD38" i="2"/>
  <c r="AD6" i="2" s="1"/>
  <c r="AE38" i="2"/>
  <c r="AG51" i="2"/>
  <c r="AJ51" i="2" s="1"/>
  <c r="AG52" i="2"/>
  <c r="AG53" i="2"/>
  <c r="AJ53" i="2" s="1"/>
  <c r="AG54" i="2"/>
  <c r="AJ54" i="2" s="1"/>
  <c r="AG55" i="2"/>
  <c r="AJ55" i="2" s="1"/>
  <c r="AG56" i="2"/>
  <c r="AJ56" i="2" s="1"/>
  <c r="AG57" i="2"/>
  <c r="AJ57" i="2" s="1"/>
  <c r="AG58" i="2"/>
  <c r="AI72" i="2"/>
  <c r="Z6" i="2" l="1"/>
  <c r="Y6" i="2"/>
  <c r="W6" i="2"/>
  <c r="T6" i="2"/>
  <c r="S6" i="2"/>
  <c r="AH15" i="2"/>
  <c r="AM14" i="6"/>
  <c r="AR14" i="6" s="1"/>
  <c r="AE14" i="2"/>
  <c r="AG20" i="2"/>
  <c r="AJ20" i="2" s="1"/>
  <c r="AM9" i="6"/>
  <c r="AG60" i="2"/>
  <c r="AJ60" i="2" s="1"/>
  <c r="U14" i="2"/>
  <c r="U9" i="2" s="1"/>
  <c r="Q38" i="2"/>
  <c r="Q6" i="2" s="1"/>
  <c r="O38" i="2"/>
  <c r="O6" i="2" s="1"/>
  <c r="F38" i="2"/>
  <c r="F6" i="2" s="1"/>
  <c r="U38" i="2"/>
  <c r="I38" i="2"/>
  <c r="I6" i="2" s="1"/>
  <c r="G38" i="2"/>
  <c r="G6" i="2" s="1"/>
  <c r="AG50" i="2"/>
  <c r="AJ50" i="2" s="1"/>
  <c r="U6" i="2" l="1"/>
  <c r="AH14" i="2"/>
  <c r="AG14" i="2" s="1"/>
  <c r="AG38" i="2"/>
  <c r="AH38" i="2"/>
  <c r="AE9" i="2"/>
  <c r="AE6" i="2" s="1"/>
  <c r="AG15" i="2"/>
  <c r="AJ15" i="2" s="1"/>
  <c r="AG9" i="2" l="1"/>
  <c r="AG6" i="2" s="1"/>
  <c r="AJ14" i="2"/>
  <c r="AH9" i="2"/>
  <c r="AH6" i="2" s="1"/>
  <c r="AJ38" i="2"/>
  <c r="AJ9" i="2" l="1"/>
  <c r="AJ72" i="2" s="1"/>
</calcChain>
</file>

<file path=xl/sharedStrings.xml><?xml version="1.0" encoding="utf-8"?>
<sst xmlns="http://schemas.openxmlformats.org/spreadsheetml/2006/main" count="529" uniqueCount="154">
  <si>
    <t xml:space="preserve">   ST.   IT.</t>
  </si>
  <si>
    <t xml:space="preserve">I N G R E S O S </t>
  </si>
  <si>
    <t xml:space="preserve">APORTE FISCAL: </t>
  </si>
  <si>
    <t>-  Remuneraciones</t>
  </si>
  <si>
    <t>10</t>
  </si>
  <si>
    <t>SALDO INICIAL DE CAJA</t>
  </si>
  <si>
    <t>G A S T O S</t>
  </si>
  <si>
    <t>21</t>
  </si>
  <si>
    <t>GASTOS EN PERSONAL</t>
  </si>
  <si>
    <t>22</t>
  </si>
  <si>
    <t>BIENES Y SERVICIOS DE CONSUMO</t>
  </si>
  <si>
    <t>23</t>
  </si>
  <si>
    <t>24</t>
  </si>
  <si>
    <t>25</t>
  </si>
  <si>
    <t>TRANSFERENCIAS CORRIENTES</t>
  </si>
  <si>
    <t>INVERSION REAL</t>
  </si>
  <si>
    <t>32</t>
  </si>
  <si>
    <t>33</t>
  </si>
  <si>
    <t>TRANSF. DE CAPITAL</t>
  </si>
  <si>
    <t>SALDO FINAL DE CAJA</t>
  </si>
  <si>
    <t>01</t>
  </si>
  <si>
    <t>06</t>
  </si>
  <si>
    <t>RENTAS DE LA PROPIEDAD</t>
  </si>
  <si>
    <t>07</t>
  </si>
  <si>
    <t>INGRESOS DE OPERACIÓN</t>
  </si>
  <si>
    <t>08</t>
  </si>
  <si>
    <t>OTROS INGRESOS CORRIENTES</t>
  </si>
  <si>
    <t>VENTA DE ACTIVOS NO FINANCIEROS</t>
  </si>
  <si>
    <t>VENTA DE ACTIVOS FINANCIEROS</t>
  </si>
  <si>
    <t>RECUPERACION DE PRESTAMOS</t>
  </si>
  <si>
    <t>INTEGROS AL FISCO</t>
  </si>
  <si>
    <t>03</t>
  </si>
  <si>
    <t>04</t>
  </si>
  <si>
    <t>Vehiculos</t>
  </si>
  <si>
    <t>Mobiliario y Otros</t>
  </si>
  <si>
    <t>Programas Informáticos</t>
  </si>
  <si>
    <t>Equipos Informáticos</t>
  </si>
  <si>
    <t>05</t>
  </si>
  <si>
    <t>Terrenos</t>
  </si>
  <si>
    <t>02</t>
  </si>
  <si>
    <t>PRESTAMOS</t>
  </si>
  <si>
    <t>SERVICIO DE LA DEUDA</t>
  </si>
  <si>
    <t>Estudios Básicos</t>
  </si>
  <si>
    <t>Proyectos</t>
  </si>
  <si>
    <t>09</t>
  </si>
  <si>
    <t>Libre</t>
  </si>
  <si>
    <t>Servicio Deuda</t>
  </si>
  <si>
    <t>Maquinas y Equipos</t>
  </si>
  <si>
    <t>-  Resto</t>
  </si>
  <si>
    <t>SSS</t>
  </si>
  <si>
    <t>TOTAL</t>
  </si>
  <si>
    <t>TRANSF. PARA GASTOS DE CAPITAL</t>
  </si>
  <si>
    <t>PRESTACIONES DE SEG. SOCIAL</t>
  </si>
  <si>
    <t>INH</t>
  </si>
  <si>
    <t>MOP</t>
  </si>
  <si>
    <t>OTROS GASTOS CORRIENTES</t>
  </si>
  <si>
    <t>ADQUIS. DE ACTIVOS NO FINANCIEROS</t>
  </si>
  <si>
    <t>total mop</t>
  </si>
  <si>
    <t>sin inh y sss</t>
  </si>
  <si>
    <t>11</t>
  </si>
  <si>
    <t>12</t>
  </si>
  <si>
    <t>13</t>
  </si>
  <si>
    <t>15</t>
  </si>
  <si>
    <t>26</t>
  </si>
  <si>
    <t>29</t>
  </si>
  <si>
    <t>31</t>
  </si>
  <si>
    <t>34</t>
  </si>
  <si>
    <t>35</t>
  </si>
  <si>
    <t>02-09</t>
  </si>
  <si>
    <t>02-10</t>
  </si>
  <si>
    <t>02-13</t>
  </si>
  <si>
    <t>02-02</t>
  </si>
  <si>
    <t>02-03</t>
  </si>
  <si>
    <t>02-04</t>
  </si>
  <si>
    <t>02-06</t>
  </si>
  <si>
    <t>02-07</t>
  </si>
  <si>
    <t>02-11</t>
  </si>
  <si>
    <t>02-12</t>
  </si>
  <si>
    <t>01-01</t>
  </si>
  <si>
    <t>04-01</t>
  </si>
  <si>
    <t>05-01</t>
  </si>
  <si>
    <t>07-01</t>
  </si>
  <si>
    <t>ENDEUDAMIENTO</t>
  </si>
  <si>
    <t>99</t>
  </si>
  <si>
    <t>Otros Activos No Financieros</t>
  </si>
  <si>
    <t>Edificios</t>
  </si>
  <si>
    <t>03-01</t>
  </si>
  <si>
    <t>ADQUIS. DE ACTIVOS FINANCIEROS</t>
  </si>
  <si>
    <t xml:space="preserve">Programas  </t>
  </si>
  <si>
    <t>INGRESAR EN PESOS -----NO IMPRIMIR----</t>
  </si>
  <si>
    <t>suma regular + FET</t>
  </si>
  <si>
    <t>02-14</t>
  </si>
  <si>
    <t>Al Sector Privado</t>
  </si>
  <si>
    <t>Al Gobierno Central</t>
  </si>
  <si>
    <t>A otras Entidades Públicas</t>
  </si>
  <si>
    <t>A Otras Entidades Públicas</t>
  </si>
  <si>
    <t xml:space="preserve"> 001 - I.V.A Concesiones Obras Públicas</t>
  </si>
  <si>
    <t>002 - Fondo De Infraestructura</t>
  </si>
  <si>
    <t>005 - Reintegro IVA Concesiones DGAC</t>
  </si>
  <si>
    <t>014 - Servicio Agricola y Ganadero</t>
  </si>
  <si>
    <t>015 - Servicio Nacional de Aduanas</t>
  </si>
  <si>
    <t>300 - De Programa de Infraestructura para el Buen Vivir</t>
  </si>
  <si>
    <t>301 - De Fondo De Infraestructura para el Desarrollo 2023</t>
  </si>
  <si>
    <t>TOTAL LEY</t>
  </si>
  <si>
    <t>TRANSFERENCIAS</t>
  </si>
  <si>
    <t>Subsecretaría</t>
  </si>
  <si>
    <t>Dirección General de Obras Públicas</t>
  </si>
  <si>
    <t>Fiscalía</t>
  </si>
  <si>
    <t>Dirección de Contabilidad y Finanzas</t>
  </si>
  <si>
    <t>Dirección de Arquitectura</t>
  </si>
  <si>
    <t>Dirección de Obras Hidráulicas</t>
  </si>
  <si>
    <t>Dirección de Vialidad</t>
  </si>
  <si>
    <t>Dirección de Obras Portuarias</t>
  </si>
  <si>
    <t>Dirección de Aeropuertos</t>
  </si>
  <si>
    <t>Dirección de Planeamiento</t>
  </si>
  <si>
    <t>Subdirección de Servicios Sanitarios Rurales</t>
  </si>
  <si>
    <t>Infraestructura para el Buen Vivir</t>
  </si>
  <si>
    <t>Dirección General de Concesiones de Obras Públicas</t>
  </si>
  <si>
    <t>Dirección General de Aguas</t>
  </si>
  <si>
    <t>Instituto Nacional de Hidráulica</t>
  </si>
  <si>
    <t>Superintendencia de Servicios Sanitarios</t>
  </si>
  <si>
    <t>Organización para la Cooperación y Desarrollo Economico</t>
  </si>
  <si>
    <t>OK</t>
  </si>
  <si>
    <t>027 - SUBDERE - Recuperacion Region del Maule</t>
  </si>
  <si>
    <t>02-23</t>
  </si>
  <si>
    <t>02-24</t>
  </si>
  <si>
    <t>02-34</t>
  </si>
  <si>
    <t>02-37</t>
  </si>
  <si>
    <t>Conservación por Adm. Directa - DAP</t>
  </si>
  <si>
    <t>Conservación por Adm. Directa - DV</t>
  </si>
  <si>
    <t>Adm. De Infraestructura - DV</t>
  </si>
  <si>
    <t>Adm. De Infraestructura - DOH</t>
  </si>
  <si>
    <t>04-02</t>
  </si>
  <si>
    <t>Adm. De Infraestructura - DGA</t>
  </si>
  <si>
    <t>02-26</t>
  </si>
  <si>
    <t>04-03</t>
  </si>
  <si>
    <t>Constru. Repara. y Manten. De Transbordadores - DOP</t>
  </si>
  <si>
    <t>Gestión Hídrica y Organizaciones - DGA</t>
  </si>
  <si>
    <t>003 - Servicio Nacional del Patrimonio Cultural</t>
  </si>
  <si>
    <t>029 - Subsecretaria de las Culturas y las Artes</t>
  </si>
  <si>
    <t>Aplicacion Leyes N° 20.998 y 21.435</t>
  </si>
  <si>
    <t>(Miles de $ 2026)</t>
  </si>
  <si>
    <t>02-22</t>
  </si>
  <si>
    <t>Min. Culturas, las Artes y El Patrimonio - D. Arquitectura</t>
  </si>
  <si>
    <t>04-04</t>
  </si>
  <si>
    <t>02-64</t>
  </si>
  <si>
    <t>FET Incendios - DV</t>
  </si>
  <si>
    <t>Tramitación de Expedientes - DGA</t>
  </si>
  <si>
    <t>OCULTAR</t>
  </si>
  <si>
    <t>400 - FET por Incendios - Ley N°21.681</t>
  </si>
  <si>
    <t>aca es AG-inh y SISS</t>
  </si>
  <si>
    <t>revisado 6agosto 18:27 los ingresos</t>
  </si>
  <si>
    <t>PRESUPUESTO VIGENTE MOP 2026 AL MES DE AGOSTO</t>
  </si>
  <si>
    <t>PRESUPUESTO EJECUTADO MOP 2026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</si>
</sst>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General_)"/>
    <numFmt numFmtId="165" formatCode="dd/mm_)"/>
  </numFmts>
  <fonts count="41" x14ac:knownFonts="1">
    <font>
      <sz val="10"/>
      <name val="Courie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sz val="13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0"/>
      <name val="Courier"/>
      <family val="3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8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ourier"/>
    </font>
    <font>
      <sz val="8"/>
      <name val="Courier"/>
    </font>
    <font>
      <sz val="1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164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0" applyNumberFormat="0" applyBorder="0" applyAlignment="0" applyProtection="0"/>
    <xf numFmtId="0" fontId="11" fillId="21" borderId="16" applyNumberFormat="0" applyAlignment="0" applyProtection="0"/>
    <xf numFmtId="0" fontId="12" fillId="22" borderId="17" applyNumberFormat="0" applyAlignment="0" applyProtection="0"/>
    <xf numFmtId="0" fontId="13" fillId="0" borderId="18" applyNumberFormat="0" applyFill="0" applyAlignment="0" applyProtection="0"/>
    <xf numFmtId="0" fontId="14" fillId="0" borderId="0" applyNumberFormat="0" applyFill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15" fillId="29" borderId="16" applyNumberFormat="0" applyAlignment="0" applyProtection="0"/>
    <xf numFmtId="0" fontId="16" fillId="30" borderId="0" applyNumberFormat="0" applyBorder="0" applyAlignment="0" applyProtection="0"/>
    <xf numFmtId="0" fontId="17" fillId="31" borderId="0" applyNumberFormat="0" applyBorder="0" applyAlignment="0" applyProtection="0"/>
    <xf numFmtId="0" fontId="8" fillId="0" borderId="0"/>
    <xf numFmtId="0" fontId="8" fillId="32" borderId="19" applyNumberFormat="0" applyFont="0" applyAlignment="0" applyProtection="0"/>
    <xf numFmtId="0" fontId="18" fillId="21" borderId="20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1" applyNumberFormat="0" applyFill="0" applyAlignment="0" applyProtection="0"/>
    <xf numFmtId="0" fontId="23" fillId="0" borderId="22" applyNumberFormat="0" applyFill="0" applyAlignment="0" applyProtection="0"/>
    <xf numFmtId="0" fontId="14" fillId="0" borderId="23" applyNumberFormat="0" applyFill="0" applyAlignment="0" applyProtection="0"/>
    <xf numFmtId="0" fontId="24" fillId="0" borderId="24" applyNumberFormat="0" applyFill="0" applyAlignment="0" applyProtection="0"/>
    <xf numFmtId="41" fontId="26" fillId="0" borderId="0" applyFont="0" applyFill="0" applyBorder="0" applyAlignment="0" applyProtection="0"/>
    <xf numFmtId="0" fontId="1" fillId="0" borderId="0"/>
    <xf numFmtId="0" fontId="27" fillId="0" borderId="0" applyNumberFormat="0" applyFill="0" applyBorder="0" applyAlignment="0" applyProtection="0"/>
    <xf numFmtId="0" fontId="28" fillId="31" borderId="0" applyNumberFormat="0" applyBorder="0" applyAlignment="0" applyProtection="0"/>
    <xf numFmtId="0" fontId="1" fillId="32" borderId="19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9" fontId="38" fillId="0" borderId="0" applyFont="0" applyFill="0" applyBorder="0" applyAlignment="0" applyProtection="0"/>
  </cellStyleXfs>
  <cellXfs count="170">
    <xf numFmtId="164" fontId="0" fillId="0" borderId="0" xfId="0"/>
    <xf numFmtId="164" fontId="4" fillId="0" borderId="0" xfId="0" applyFont="1"/>
    <xf numFmtId="37" fontId="4" fillId="0" borderId="0" xfId="0" applyNumberFormat="1" applyFont="1"/>
    <xf numFmtId="164" fontId="4" fillId="0" borderId="3" xfId="0" applyFont="1" applyBorder="1"/>
    <xf numFmtId="3" fontId="4" fillId="0" borderId="0" xfId="0" applyNumberFormat="1" applyFont="1"/>
    <xf numFmtId="164" fontId="2" fillId="0" borderId="0" xfId="0" applyFont="1"/>
    <xf numFmtId="3" fontId="5" fillId="0" borderId="12" xfId="0" applyNumberFormat="1" applyFont="1" applyBorder="1" applyAlignment="1">
      <alignment vertical="center"/>
    </xf>
    <xf numFmtId="3" fontId="7" fillId="0" borderId="9" xfId="0" applyNumberFormat="1" applyFont="1" applyBorder="1"/>
    <xf numFmtId="3" fontId="7" fillId="0" borderId="1" xfId="0" applyNumberFormat="1" applyFont="1" applyBorder="1"/>
    <xf numFmtId="3" fontId="7" fillId="0" borderId="2" xfId="0" applyNumberFormat="1" applyFont="1" applyBorder="1"/>
    <xf numFmtId="164" fontId="4" fillId="0" borderId="0" xfId="0" applyFont="1" applyAlignment="1">
      <alignment horizontal="left"/>
    </xf>
    <xf numFmtId="164" fontId="3" fillId="0" borderId="1" xfId="0" applyFont="1" applyBorder="1" applyAlignment="1">
      <alignment horizontal="center"/>
    </xf>
    <xf numFmtId="164" fontId="25" fillId="0" borderId="0" xfId="0" applyFont="1"/>
    <xf numFmtId="165" fontId="2" fillId="0" borderId="0" xfId="0" applyNumberFormat="1" applyFont="1"/>
    <xf numFmtId="37" fontId="3" fillId="0" borderId="2" xfId="0" applyNumberFormat="1" applyFont="1" applyBorder="1" applyAlignment="1">
      <alignment horizontal="center"/>
    </xf>
    <xf numFmtId="37" fontId="4" fillId="0" borderId="15" xfId="0" quotePrefix="1" applyNumberFormat="1" applyFont="1" applyBorder="1" applyAlignment="1">
      <alignment horizontal="center"/>
    </xf>
    <xf numFmtId="37" fontId="4" fillId="0" borderId="3" xfId="0" applyNumberFormat="1" applyFont="1" applyBorder="1" applyAlignment="1">
      <alignment horizontal="left"/>
    </xf>
    <xf numFmtId="37" fontId="4" fillId="0" borderId="15" xfId="0" quotePrefix="1" applyNumberFormat="1" applyFont="1" applyBorder="1" applyAlignment="1">
      <alignment horizontal="right"/>
    </xf>
    <xf numFmtId="37" fontId="4" fillId="0" borderId="13" xfId="0" quotePrefix="1" applyNumberFormat="1" applyFont="1" applyBorder="1" applyAlignment="1">
      <alignment horizontal="center"/>
    </xf>
    <xf numFmtId="164" fontId="4" fillId="0" borderId="7" xfId="0" applyFont="1" applyBorder="1"/>
    <xf numFmtId="37" fontId="4" fillId="0" borderId="8" xfId="0" applyNumberFormat="1" applyFont="1" applyBorder="1" applyAlignment="1">
      <alignment horizontal="left"/>
    </xf>
    <xf numFmtId="164" fontId="2" fillId="0" borderId="0" xfId="0" applyFont="1" applyAlignment="1">
      <alignment horizontal="left"/>
    </xf>
    <xf numFmtId="37" fontId="2" fillId="0" borderId="0" xfId="0" applyNumberFormat="1" applyFont="1" applyAlignment="1">
      <alignment horizontal="left"/>
    </xf>
    <xf numFmtId="164" fontId="4" fillId="0" borderId="5" xfId="0" applyFont="1" applyBorder="1"/>
    <xf numFmtId="39" fontId="4" fillId="0" borderId="0" xfId="0" applyNumberFormat="1" applyFont="1"/>
    <xf numFmtId="37" fontId="4" fillId="0" borderId="4" xfId="0" quotePrefix="1" applyNumberFormat="1" applyFont="1" applyBorder="1" applyAlignment="1">
      <alignment horizontal="right"/>
    </xf>
    <xf numFmtId="37" fontId="4" fillId="0" borderId="6" xfId="0" applyNumberFormat="1" applyFont="1" applyBorder="1" applyAlignment="1">
      <alignment horizontal="left"/>
    </xf>
    <xf numFmtId="164" fontId="3" fillId="0" borderId="3" xfId="0" applyFont="1" applyBorder="1" applyAlignment="1">
      <alignment vertical="center"/>
    </xf>
    <xf numFmtId="37" fontId="3" fillId="0" borderId="14" xfId="0" applyNumberFormat="1" applyFont="1" applyBorder="1" applyAlignment="1">
      <alignment horizontal="left" vertical="center"/>
    </xf>
    <xf numFmtId="164" fontId="3" fillId="0" borderId="10" xfId="0" applyFont="1" applyBorder="1" applyAlignment="1">
      <alignment vertical="center"/>
    </xf>
    <xf numFmtId="37" fontId="3" fillId="0" borderId="11" xfId="0" applyNumberFormat="1" applyFont="1" applyBorder="1" applyAlignment="1">
      <alignment horizontal="center" vertical="center"/>
    </xf>
    <xf numFmtId="164" fontId="3" fillId="0" borderId="0" xfId="0" applyFont="1" applyAlignment="1">
      <alignment vertical="center"/>
    </xf>
    <xf numFmtId="3" fontId="3" fillId="0" borderId="12" xfId="0" applyNumberFormat="1" applyFont="1" applyBorder="1" applyAlignment="1">
      <alignment vertical="center"/>
    </xf>
    <xf numFmtId="37" fontId="4" fillId="0" borderId="12" xfId="0" applyNumberFormat="1" applyFont="1" applyBorder="1" applyAlignment="1">
      <alignment vertical="center"/>
    </xf>
    <xf numFmtId="37" fontId="4" fillId="0" borderId="0" xfId="0" applyNumberFormat="1" applyFont="1" applyAlignment="1">
      <alignment vertical="center"/>
    </xf>
    <xf numFmtId="164" fontId="4" fillId="0" borderId="0" xfId="0" applyFont="1" applyAlignment="1">
      <alignment vertical="center"/>
    </xf>
    <xf numFmtId="164" fontId="3" fillId="0" borderId="14" xfId="0" applyFont="1" applyBorder="1" applyAlignment="1">
      <alignment vertical="center"/>
    </xf>
    <xf numFmtId="37" fontId="35" fillId="0" borderId="2" xfId="0" quotePrefix="1" applyNumberFormat="1" applyFont="1" applyBorder="1" applyAlignment="1">
      <alignment horizontal="center"/>
    </xf>
    <xf numFmtId="164" fontId="31" fillId="0" borderId="1" xfId="0" applyFont="1" applyBorder="1" applyAlignment="1">
      <alignment horizontal="center" vertical="center" wrapText="1"/>
    </xf>
    <xf numFmtId="41" fontId="25" fillId="0" borderId="0" xfId="43" applyFont="1"/>
    <xf numFmtId="164" fontId="25" fillId="33" borderId="0" xfId="0" applyFont="1" applyFill="1"/>
    <xf numFmtId="41" fontId="6" fillId="0" borderId="0" xfId="43" applyFont="1"/>
    <xf numFmtId="164" fontId="29" fillId="35" borderId="0" xfId="0" applyFont="1" applyFill="1"/>
    <xf numFmtId="41" fontId="29" fillId="35" borderId="0" xfId="43" applyFont="1" applyFill="1"/>
    <xf numFmtId="164" fontId="31" fillId="35" borderId="1" xfId="0" applyFont="1" applyFill="1" applyBorder="1" applyAlignment="1">
      <alignment horizontal="center" vertical="center" wrapText="1"/>
    </xf>
    <xf numFmtId="164" fontId="34" fillId="35" borderId="3" xfId="0" applyFont="1" applyFill="1" applyBorder="1" applyAlignment="1">
      <alignment vertical="center"/>
    </xf>
    <xf numFmtId="37" fontId="35" fillId="35" borderId="15" xfId="0" applyNumberFormat="1" applyFont="1" applyFill="1" applyBorder="1" applyAlignment="1">
      <alignment vertical="center"/>
    </xf>
    <xf numFmtId="164" fontId="35" fillId="35" borderId="0" xfId="0" applyFont="1" applyFill="1" applyAlignment="1">
      <alignment vertical="center"/>
    </xf>
    <xf numFmtId="164" fontId="29" fillId="35" borderId="3" xfId="0" applyFont="1" applyFill="1" applyBorder="1"/>
    <xf numFmtId="37" fontId="29" fillId="35" borderId="15" xfId="0" applyNumberFormat="1" applyFont="1" applyFill="1" applyBorder="1"/>
    <xf numFmtId="37" fontId="35" fillId="35" borderId="0" xfId="0" applyNumberFormat="1" applyFont="1" applyFill="1"/>
    <xf numFmtId="37" fontId="29" fillId="35" borderId="0" xfId="0" applyNumberFormat="1" applyFont="1" applyFill="1"/>
    <xf numFmtId="37" fontId="35" fillId="35" borderId="0" xfId="0" applyNumberFormat="1" applyFont="1" applyFill="1" applyAlignment="1">
      <alignment vertical="center"/>
    </xf>
    <xf numFmtId="3" fontId="29" fillId="35" borderId="0" xfId="0" applyNumberFormat="1" applyFont="1" applyFill="1"/>
    <xf numFmtId="37" fontId="29" fillId="35" borderId="0" xfId="0" applyNumberFormat="1" applyFont="1" applyFill="1" applyAlignment="1">
      <alignment vertical="center"/>
    </xf>
    <xf numFmtId="164" fontId="33" fillId="35" borderId="3" xfId="0" applyFont="1" applyFill="1" applyBorder="1" applyAlignment="1">
      <alignment vertical="center"/>
    </xf>
    <xf numFmtId="37" fontId="29" fillId="35" borderId="12" xfId="0" applyNumberFormat="1" applyFont="1" applyFill="1" applyBorder="1" applyAlignment="1">
      <alignment vertical="center"/>
    </xf>
    <xf numFmtId="164" fontId="29" fillId="35" borderId="0" xfId="0" applyFont="1" applyFill="1" applyAlignment="1">
      <alignment vertical="center"/>
    </xf>
    <xf numFmtId="3" fontId="33" fillId="35" borderId="12" xfId="0" applyNumberFormat="1" applyFont="1" applyFill="1" applyBorder="1" applyAlignment="1">
      <alignment vertical="center"/>
    </xf>
    <xf numFmtId="41" fontId="29" fillId="35" borderId="0" xfId="43" applyFont="1" applyFill="1" applyAlignment="1">
      <alignment vertical="center"/>
    </xf>
    <xf numFmtId="9" fontId="29" fillId="35" borderId="0" xfId="66" applyFont="1" applyFill="1" applyProtection="1"/>
    <xf numFmtId="164" fontId="4" fillId="36" borderId="3" xfId="0" applyFont="1" applyFill="1" applyBorder="1"/>
    <xf numFmtId="37" fontId="4" fillId="36" borderId="15" xfId="0" quotePrefix="1" applyNumberFormat="1" applyFont="1" applyFill="1" applyBorder="1" applyAlignment="1">
      <alignment horizontal="center"/>
    </xf>
    <xf numFmtId="164" fontId="4" fillId="36" borderId="0" xfId="0" applyFont="1" applyFill="1"/>
    <xf numFmtId="37" fontId="4" fillId="36" borderId="3" xfId="0" applyNumberFormat="1" applyFont="1" applyFill="1" applyBorder="1" applyAlignment="1">
      <alignment horizontal="left"/>
    </xf>
    <xf numFmtId="3" fontId="7" fillId="36" borderId="9" xfId="0" applyNumberFormat="1" applyFont="1" applyFill="1" applyBorder="1"/>
    <xf numFmtId="37" fontId="4" fillId="36" borderId="0" xfId="0" applyNumberFormat="1" applyFont="1" applyFill="1"/>
    <xf numFmtId="37" fontId="4" fillId="36" borderId="13" xfId="0" quotePrefix="1" applyNumberFormat="1" applyFont="1" applyFill="1" applyBorder="1" applyAlignment="1">
      <alignment horizontal="center"/>
    </xf>
    <xf numFmtId="164" fontId="4" fillId="36" borderId="7" xfId="0" applyFont="1" applyFill="1" applyBorder="1"/>
    <xf numFmtId="37" fontId="4" fillId="36" borderId="8" xfId="0" applyNumberFormat="1" applyFont="1" applyFill="1" applyBorder="1" applyAlignment="1">
      <alignment horizontal="left"/>
    </xf>
    <xf numFmtId="3" fontId="7" fillId="36" borderId="2" xfId="0" applyNumberFormat="1" applyFont="1" applyFill="1" applyBorder="1"/>
    <xf numFmtId="37" fontId="4" fillId="36" borderId="7" xfId="0" applyNumberFormat="1" applyFont="1" applyFill="1" applyBorder="1"/>
    <xf numFmtId="37" fontId="4" fillId="36" borderId="15" xfId="0" quotePrefix="1" applyNumberFormat="1" applyFont="1" applyFill="1" applyBorder="1" applyAlignment="1">
      <alignment horizontal="right"/>
    </xf>
    <xf numFmtId="164" fontId="4" fillId="36" borderId="3" xfId="0" applyFont="1" applyFill="1" applyBorder="1" applyAlignment="1">
      <alignment horizontal="left"/>
    </xf>
    <xf numFmtId="3" fontId="7" fillId="36" borderId="12" xfId="0" applyNumberFormat="1" applyFont="1" applyFill="1" applyBorder="1"/>
    <xf numFmtId="164" fontId="29" fillId="0" borderId="0" xfId="0" applyFont="1"/>
    <xf numFmtId="37" fontId="29" fillId="0" borderId="0" xfId="0" applyNumberFormat="1" applyFont="1"/>
    <xf numFmtId="37" fontId="6" fillId="0" borderId="0" xfId="0" applyNumberFormat="1" applyFont="1"/>
    <xf numFmtId="3" fontId="3" fillId="34" borderId="12" xfId="0" applyNumberFormat="1" applyFont="1" applyFill="1" applyBorder="1" applyAlignment="1">
      <alignment vertical="center"/>
    </xf>
    <xf numFmtId="164" fontId="29" fillId="35" borderId="0" xfId="0" applyFont="1" applyFill="1" applyAlignment="1">
      <alignment vertical="center" wrapText="1"/>
    </xf>
    <xf numFmtId="164" fontId="29" fillId="0" borderId="0" xfId="0" applyFont="1" applyAlignment="1">
      <alignment vertical="center" wrapText="1"/>
    </xf>
    <xf numFmtId="164" fontId="35" fillId="35" borderId="0" xfId="0" applyFont="1" applyFill="1" applyAlignment="1">
      <alignment vertical="center" wrapText="1"/>
    </xf>
    <xf numFmtId="37" fontId="34" fillId="35" borderId="11" xfId="0" applyNumberFormat="1" applyFont="1" applyFill="1" applyBorder="1" applyAlignment="1">
      <alignment horizontal="center" vertical="center" wrapText="1"/>
    </xf>
    <xf numFmtId="37" fontId="35" fillId="35" borderId="3" xfId="0" applyNumberFormat="1" applyFont="1" applyFill="1" applyBorder="1" applyAlignment="1">
      <alignment horizontal="left" vertical="center" wrapText="1"/>
    </xf>
    <xf numFmtId="37" fontId="35" fillId="35" borderId="8" xfId="0" applyNumberFormat="1" applyFont="1" applyFill="1" applyBorder="1" applyAlignment="1">
      <alignment horizontal="left" vertical="center" wrapText="1"/>
    </xf>
    <xf numFmtId="164" fontId="35" fillId="35" borderId="3" xfId="0" applyFont="1" applyFill="1" applyBorder="1" applyAlignment="1">
      <alignment horizontal="left" vertical="center" wrapText="1"/>
    </xf>
    <xf numFmtId="37" fontId="35" fillId="35" borderId="6" xfId="0" applyNumberFormat="1" applyFont="1" applyFill="1" applyBorder="1" applyAlignment="1">
      <alignment horizontal="left" vertical="center" wrapText="1"/>
    </xf>
    <xf numFmtId="164" fontId="35" fillId="35" borderId="8" xfId="0" applyFont="1" applyFill="1" applyBorder="1" applyAlignment="1">
      <alignment horizontal="left" vertical="center" wrapText="1"/>
    </xf>
    <xf numFmtId="164" fontId="30" fillId="35" borderId="0" xfId="0" applyFont="1" applyFill="1" applyAlignment="1">
      <alignment vertical="center" wrapText="1"/>
    </xf>
    <xf numFmtId="164" fontId="32" fillId="35" borderId="0" xfId="0" applyFont="1" applyFill="1" applyAlignment="1">
      <alignment horizontal="left" vertical="center" wrapText="1"/>
    </xf>
    <xf numFmtId="164" fontId="36" fillId="35" borderId="0" xfId="0" applyFont="1" applyFill="1" applyAlignment="1">
      <alignment vertical="center" wrapText="1"/>
    </xf>
    <xf numFmtId="164" fontId="32" fillId="35" borderId="0" xfId="0" applyFont="1" applyFill="1" applyAlignment="1">
      <alignment vertical="center" wrapText="1"/>
    </xf>
    <xf numFmtId="164" fontId="34" fillId="35" borderId="0" xfId="0" applyFont="1" applyFill="1" applyAlignment="1">
      <alignment vertical="center" wrapText="1"/>
    </xf>
    <xf numFmtId="37" fontId="32" fillId="35" borderId="0" xfId="0" applyNumberFormat="1" applyFont="1" applyFill="1" applyAlignment="1">
      <alignment horizontal="left" vertical="center" wrapText="1"/>
    </xf>
    <xf numFmtId="41" fontId="29" fillId="35" borderId="0" xfId="43" applyFont="1" applyFill="1" applyAlignment="1">
      <alignment vertical="center" wrapText="1"/>
    </xf>
    <xf numFmtId="164" fontId="35" fillId="35" borderId="0" xfId="0" applyFont="1" applyFill="1" applyAlignment="1">
      <alignment horizontal="left" vertical="center" wrapText="1"/>
    </xf>
    <xf numFmtId="164" fontId="34" fillId="35" borderId="1" xfId="0" applyFont="1" applyFill="1" applyBorder="1" applyAlignment="1">
      <alignment horizontal="center" vertical="center" wrapText="1"/>
    </xf>
    <xf numFmtId="165" fontId="35" fillId="35" borderId="0" xfId="0" applyNumberFormat="1" applyFont="1" applyFill="1" applyAlignment="1">
      <alignment vertical="center" wrapText="1"/>
    </xf>
    <xf numFmtId="37" fontId="35" fillId="35" borderId="2" xfId="0" quotePrefix="1" applyNumberFormat="1" applyFont="1" applyFill="1" applyBorder="1" applyAlignment="1">
      <alignment horizontal="center" vertical="center" wrapText="1"/>
    </xf>
    <xf numFmtId="37" fontId="34" fillId="35" borderId="2" xfId="0" applyNumberFormat="1" applyFont="1" applyFill="1" applyBorder="1" applyAlignment="1">
      <alignment horizontal="center" vertical="center" wrapText="1"/>
    </xf>
    <xf numFmtId="37" fontId="34" fillId="35" borderId="14" xfId="0" applyNumberFormat="1" applyFont="1" applyFill="1" applyBorder="1" applyAlignment="1">
      <alignment horizontal="left" vertical="center" wrapText="1"/>
    </xf>
    <xf numFmtId="164" fontId="34" fillId="35" borderId="10" xfId="0" applyFont="1" applyFill="1" applyBorder="1" applyAlignment="1">
      <alignment vertical="center" wrapText="1"/>
    </xf>
    <xf numFmtId="3" fontId="34" fillId="35" borderId="12" xfId="0" applyNumberFormat="1" applyFont="1" applyFill="1" applyBorder="1" applyAlignment="1">
      <alignment vertical="center" wrapText="1"/>
    </xf>
    <xf numFmtId="37" fontId="35" fillId="35" borderId="15" xfId="0" quotePrefix="1" applyNumberFormat="1" applyFont="1" applyFill="1" applyBorder="1" applyAlignment="1">
      <alignment horizontal="center" vertical="center" wrapText="1"/>
    </xf>
    <xf numFmtId="3" fontId="35" fillId="35" borderId="9" xfId="0" applyNumberFormat="1" applyFont="1" applyFill="1" applyBorder="1" applyAlignment="1">
      <alignment vertical="center" wrapText="1"/>
    </xf>
    <xf numFmtId="37" fontId="35" fillId="35" borderId="13" xfId="0" quotePrefix="1" applyNumberFormat="1" applyFont="1" applyFill="1" applyBorder="1" applyAlignment="1">
      <alignment horizontal="center" vertical="center" wrapText="1"/>
    </xf>
    <xf numFmtId="164" fontId="35" fillId="35" borderId="7" xfId="0" applyFont="1" applyFill="1" applyBorder="1" applyAlignment="1">
      <alignment vertical="center" wrapText="1"/>
    </xf>
    <xf numFmtId="3" fontId="35" fillId="35" borderId="2" xfId="0" applyNumberFormat="1" applyFont="1" applyFill="1" applyBorder="1" applyAlignment="1">
      <alignment vertical="center" wrapText="1"/>
    </xf>
    <xf numFmtId="3" fontId="35" fillId="0" borderId="2" xfId="0" applyNumberFormat="1" applyFont="1" applyBorder="1" applyAlignment="1">
      <alignment vertical="center" wrapText="1"/>
    </xf>
    <xf numFmtId="37" fontId="35" fillId="35" borderId="15" xfId="0" quotePrefix="1" applyNumberFormat="1" applyFont="1" applyFill="1" applyBorder="1" applyAlignment="1">
      <alignment horizontal="right" vertical="center" wrapText="1"/>
    </xf>
    <xf numFmtId="164" fontId="34" fillId="35" borderId="14" xfId="0" applyFont="1" applyFill="1" applyBorder="1" applyAlignment="1">
      <alignment vertical="center" wrapText="1"/>
    </xf>
    <xf numFmtId="37" fontId="35" fillId="35" borderId="4" xfId="0" quotePrefix="1" applyNumberFormat="1" applyFont="1" applyFill="1" applyBorder="1" applyAlignment="1">
      <alignment horizontal="right" vertical="center" wrapText="1"/>
    </xf>
    <xf numFmtId="164" fontId="35" fillId="35" borderId="5" xfId="0" applyFont="1" applyFill="1" applyBorder="1" applyAlignment="1">
      <alignment vertical="center" wrapText="1"/>
    </xf>
    <xf numFmtId="3" fontId="35" fillId="35" borderId="1" xfId="0" applyNumberFormat="1" applyFont="1" applyFill="1" applyBorder="1" applyAlignment="1">
      <alignment vertical="center" wrapText="1"/>
    </xf>
    <xf numFmtId="3" fontId="35" fillId="35" borderId="12" xfId="0" applyNumberFormat="1" applyFont="1" applyFill="1" applyBorder="1" applyAlignment="1">
      <alignment vertical="center" wrapText="1"/>
    </xf>
    <xf numFmtId="164" fontId="37" fillId="35" borderId="0" xfId="0" applyFont="1" applyFill="1" applyAlignment="1">
      <alignment vertical="center" wrapText="1"/>
    </xf>
    <xf numFmtId="164" fontId="36" fillId="35" borderId="0" xfId="0" applyFont="1" applyFill="1" applyAlignment="1">
      <alignment horizontal="center" vertical="center" wrapText="1"/>
    </xf>
    <xf numFmtId="164" fontId="34" fillId="35" borderId="0" xfId="0" applyFont="1" applyFill="1" applyAlignment="1">
      <alignment horizontal="center" vertical="center" wrapText="1"/>
    </xf>
    <xf numFmtId="164" fontId="32" fillId="0" borderId="0" xfId="0" applyFont="1" applyAlignment="1">
      <alignment vertical="center" wrapText="1"/>
    </xf>
    <xf numFmtId="164" fontId="30" fillId="0" borderId="0" xfId="0" applyFont="1" applyAlignment="1">
      <alignment vertical="center" wrapText="1"/>
    </xf>
    <xf numFmtId="37" fontId="29" fillId="35" borderId="0" xfId="0" applyNumberFormat="1" applyFont="1" applyFill="1" applyAlignment="1">
      <alignment horizontal="left" vertical="center" wrapText="1"/>
    </xf>
    <xf numFmtId="164" fontId="34" fillId="0" borderId="1" xfId="0" applyFont="1" applyBorder="1" applyAlignment="1">
      <alignment horizontal="center" vertical="center" wrapText="1"/>
    </xf>
    <xf numFmtId="37" fontId="34" fillId="0" borderId="2" xfId="0" applyNumberFormat="1" applyFont="1" applyBorder="1" applyAlignment="1">
      <alignment horizontal="center" vertical="center" wrapText="1"/>
    </xf>
    <xf numFmtId="3" fontId="34" fillId="0" borderId="12" xfId="0" applyNumberFormat="1" applyFont="1" applyBorder="1" applyAlignment="1">
      <alignment vertical="center" wrapText="1"/>
    </xf>
    <xf numFmtId="3" fontId="35" fillId="0" borderId="9" xfId="0" applyNumberFormat="1" applyFont="1" applyBorder="1" applyAlignment="1">
      <alignment vertical="center" wrapText="1"/>
    </xf>
    <xf numFmtId="3" fontId="35" fillId="0" borderId="1" xfId="0" applyNumberFormat="1" applyFont="1" applyBorder="1" applyAlignment="1">
      <alignment vertical="center" wrapText="1"/>
    </xf>
    <xf numFmtId="3" fontId="35" fillId="0" borderId="12" xfId="0" applyNumberFormat="1" applyFont="1" applyBorder="1" applyAlignment="1">
      <alignment vertical="center" wrapText="1"/>
    </xf>
    <xf numFmtId="3" fontId="29" fillId="35" borderId="0" xfId="0" applyNumberFormat="1" applyFont="1" applyFill="1" applyAlignment="1">
      <alignment vertical="center" wrapText="1"/>
    </xf>
    <xf numFmtId="3" fontId="29" fillId="0" borderId="0" xfId="0" applyNumberFormat="1" applyFont="1" applyAlignment="1">
      <alignment vertical="center" wrapText="1"/>
    </xf>
    <xf numFmtId="41" fontId="40" fillId="35" borderId="0" xfId="43" applyFont="1" applyFill="1" applyAlignment="1">
      <alignment vertical="center" wrapText="1"/>
    </xf>
    <xf numFmtId="164" fontId="29" fillId="0" borderId="3" xfId="0" applyFont="1" applyBorder="1"/>
    <xf numFmtId="37" fontId="35" fillId="0" borderId="15" xfId="0" quotePrefix="1" applyNumberFormat="1" applyFont="1" applyBorder="1" applyAlignment="1">
      <alignment horizontal="center" vertical="center" wrapText="1"/>
    </xf>
    <xf numFmtId="164" fontId="35" fillId="0" borderId="0" xfId="0" applyFont="1" applyAlignment="1">
      <alignment vertical="center" wrapText="1"/>
    </xf>
    <xf numFmtId="37" fontId="35" fillId="0" borderId="3" xfId="0" applyNumberFormat="1" applyFont="1" applyBorder="1" applyAlignment="1">
      <alignment horizontal="left" vertical="center" wrapText="1"/>
    </xf>
    <xf numFmtId="37" fontId="35" fillId="34" borderId="0" xfId="0" applyNumberFormat="1" applyFont="1" applyFill="1"/>
    <xf numFmtId="164" fontId="35" fillId="0" borderId="0" xfId="0" applyFont="1" applyAlignment="1">
      <alignment horizontal="left" vertical="center" wrapText="1"/>
    </xf>
    <xf numFmtId="164" fontId="4" fillId="0" borderId="1" xfId="0" applyFont="1" applyBorder="1" applyAlignment="1">
      <alignment horizontal="center"/>
    </xf>
    <xf numFmtId="37" fontId="4" fillId="0" borderId="2" xfId="0" quotePrefix="1" applyNumberFormat="1" applyFont="1" applyBorder="1" applyAlignment="1">
      <alignment horizontal="center"/>
    </xf>
    <xf numFmtId="37" fontId="4" fillId="0" borderId="0" xfId="0" applyNumberFormat="1" applyFont="1" applyAlignment="1">
      <alignment horizontal="left"/>
    </xf>
    <xf numFmtId="41" fontId="4" fillId="0" borderId="0" xfId="43" applyFont="1" applyFill="1"/>
    <xf numFmtId="164" fontId="4" fillId="37" borderId="0" xfId="0" applyFont="1" applyFill="1"/>
    <xf numFmtId="41" fontId="29" fillId="37" borderId="0" xfId="43" applyFont="1" applyFill="1" applyAlignment="1">
      <alignment vertical="center" wrapText="1"/>
    </xf>
    <xf numFmtId="164" fontId="29" fillId="33" borderId="0" xfId="0" applyFont="1" applyFill="1"/>
    <xf numFmtId="37" fontId="6" fillId="34" borderId="0" xfId="0" applyNumberFormat="1" applyFont="1" applyFill="1"/>
    <xf numFmtId="37" fontId="4" fillId="34" borderId="12" xfId="0" applyNumberFormat="1" applyFont="1" applyFill="1" applyBorder="1" applyAlignment="1">
      <alignment vertical="center"/>
    </xf>
    <xf numFmtId="37" fontId="29" fillId="0" borderId="0" xfId="0" applyNumberFormat="1" applyFont="1" applyAlignment="1">
      <alignment horizontal="left" vertical="center" wrapText="1"/>
    </xf>
    <xf numFmtId="41" fontId="29" fillId="0" borderId="0" xfId="43" applyFont="1" applyFill="1"/>
    <xf numFmtId="41" fontId="29" fillId="34" borderId="0" xfId="43" applyFont="1" applyFill="1" applyAlignment="1">
      <alignment vertical="center" wrapText="1"/>
    </xf>
    <xf numFmtId="3" fontId="35" fillId="33" borderId="9" xfId="0" applyNumberFormat="1" applyFont="1" applyFill="1" applyBorder="1" applyAlignment="1">
      <alignment vertical="center" wrapText="1"/>
    </xf>
    <xf numFmtId="164" fontId="29" fillId="33" borderId="0" xfId="0" applyFont="1" applyFill="1" applyAlignment="1">
      <alignment vertical="center" wrapText="1"/>
    </xf>
    <xf numFmtId="164" fontId="32" fillId="33" borderId="0" xfId="0" applyFont="1" applyFill="1" applyAlignment="1">
      <alignment vertical="center" wrapText="1"/>
    </xf>
    <xf numFmtId="164" fontId="30" fillId="33" borderId="0" xfId="0" applyFont="1" applyFill="1" applyAlignment="1">
      <alignment vertical="center" wrapText="1"/>
    </xf>
    <xf numFmtId="41" fontId="29" fillId="33" borderId="0" xfId="43" applyFont="1" applyFill="1" applyAlignment="1">
      <alignment vertical="center" wrapText="1"/>
    </xf>
    <xf numFmtId="164" fontId="34" fillId="33" borderId="1" xfId="0" applyFont="1" applyFill="1" applyBorder="1" applyAlignment="1">
      <alignment horizontal="center" vertical="center" wrapText="1"/>
    </xf>
    <xf numFmtId="37" fontId="34" fillId="33" borderId="2" xfId="0" applyNumberFormat="1" applyFont="1" applyFill="1" applyBorder="1" applyAlignment="1">
      <alignment horizontal="center" vertical="center" wrapText="1"/>
    </xf>
    <xf numFmtId="3" fontId="34" fillId="33" borderId="12" xfId="0" applyNumberFormat="1" applyFont="1" applyFill="1" applyBorder="1" applyAlignment="1">
      <alignment vertical="center" wrapText="1"/>
    </xf>
    <xf numFmtId="3" fontId="35" fillId="33" borderId="2" xfId="0" applyNumberFormat="1" applyFont="1" applyFill="1" applyBorder="1" applyAlignment="1">
      <alignment vertical="center" wrapText="1"/>
    </xf>
    <xf numFmtId="3" fontId="35" fillId="33" borderId="1" xfId="0" applyNumberFormat="1" applyFont="1" applyFill="1" applyBorder="1" applyAlignment="1">
      <alignment vertical="center" wrapText="1"/>
    </xf>
    <xf numFmtId="3" fontId="35" fillId="33" borderId="12" xfId="0" applyNumberFormat="1" applyFont="1" applyFill="1" applyBorder="1" applyAlignment="1">
      <alignment vertical="center" wrapText="1"/>
    </xf>
    <xf numFmtId="3" fontId="29" fillId="33" borderId="0" xfId="0" applyNumberFormat="1" applyFont="1" applyFill="1"/>
    <xf numFmtId="37" fontId="29" fillId="33" borderId="0" xfId="0" applyNumberFormat="1" applyFont="1" applyFill="1"/>
    <xf numFmtId="164" fontId="30" fillId="0" borderId="0" xfId="0" applyFont="1"/>
    <xf numFmtId="37" fontId="35" fillId="0" borderId="11" xfId="0" applyNumberFormat="1" applyFont="1" applyBorder="1" applyAlignment="1">
      <alignment vertical="center"/>
    </xf>
    <xf numFmtId="37" fontId="35" fillId="0" borderId="0" xfId="0" applyNumberFormat="1" applyFont="1"/>
    <xf numFmtId="37" fontId="35" fillId="0" borderId="14" xfId="0" applyNumberFormat="1" applyFont="1" applyBorder="1" applyAlignment="1">
      <alignment vertical="center"/>
    </xf>
    <xf numFmtId="3" fontId="29" fillId="0" borderId="0" xfId="0" applyNumberFormat="1" applyFont="1"/>
    <xf numFmtId="37" fontId="29" fillId="0" borderId="12" xfId="0" applyNumberFormat="1" applyFont="1" applyBorder="1" applyAlignment="1">
      <alignment vertical="center"/>
    </xf>
    <xf numFmtId="3" fontId="33" fillId="0" borderId="12" xfId="0" applyNumberFormat="1" applyFont="1" applyBorder="1" applyAlignment="1">
      <alignment vertical="center"/>
    </xf>
    <xf numFmtId="164" fontId="36" fillId="35" borderId="0" xfId="0" applyFont="1" applyFill="1" applyAlignment="1">
      <alignment horizontal="center" vertical="center" wrapText="1"/>
    </xf>
    <xf numFmtId="164" fontId="34" fillId="35" borderId="0" xfId="0" applyFont="1" applyFill="1" applyAlignment="1">
      <alignment horizontal="center" vertical="center" wrapText="1"/>
    </xf>
  </cellXfs>
  <cellStyles count="67">
    <cellStyle name="20% - Énfasis1" xfId="1" builtinId="30" customBuiltin="1"/>
    <cellStyle name="20% - Énfasis1 2" xfId="48" xr:uid="{00000000-0005-0000-0000-000001000000}"/>
    <cellStyle name="20% - Énfasis2" xfId="2" builtinId="34" customBuiltin="1"/>
    <cellStyle name="20% - Énfasis2 2" xfId="51" xr:uid="{00000000-0005-0000-0000-000003000000}"/>
    <cellStyle name="20% - Énfasis3" xfId="3" builtinId="38" customBuiltin="1"/>
    <cellStyle name="20% - Énfasis3 2" xfId="54" xr:uid="{00000000-0005-0000-0000-000005000000}"/>
    <cellStyle name="20% - Énfasis4" xfId="4" builtinId="42" customBuiltin="1"/>
    <cellStyle name="20% - Énfasis4 2" xfId="57" xr:uid="{00000000-0005-0000-0000-000007000000}"/>
    <cellStyle name="20% - Énfasis5" xfId="5" builtinId="46" customBuiltin="1"/>
    <cellStyle name="20% - Énfasis5 2" xfId="60" xr:uid="{00000000-0005-0000-0000-000009000000}"/>
    <cellStyle name="20% - Énfasis6" xfId="6" builtinId="50" customBuiltin="1"/>
    <cellStyle name="20% - Énfasis6 2" xfId="63" xr:uid="{00000000-0005-0000-0000-00000B000000}"/>
    <cellStyle name="40% - Énfasis1" xfId="7" builtinId="31" customBuiltin="1"/>
    <cellStyle name="40% - Énfasis1 2" xfId="49" xr:uid="{00000000-0005-0000-0000-00000D000000}"/>
    <cellStyle name="40% - Énfasis2" xfId="8" builtinId="35" customBuiltin="1"/>
    <cellStyle name="40% - Énfasis2 2" xfId="52" xr:uid="{00000000-0005-0000-0000-00000F000000}"/>
    <cellStyle name="40% - Énfasis3" xfId="9" builtinId="39" customBuiltin="1"/>
    <cellStyle name="40% - Énfasis3 2" xfId="55" xr:uid="{00000000-0005-0000-0000-000011000000}"/>
    <cellStyle name="40% - Énfasis4" xfId="10" builtinId="43" customBuiltin="1"/>
    <cellStyle name="40% - Énfasis4 2" xfId="58" xr:uid="{00000000-0005-0000-0000-000013000000}"/>
    <cellStyle name="40% - Énfasis5" xfId="11" builtinId="47" customBuiltin="1"/>
    <cellStyle name="40% - Énfasis5 2" xfId="61" xr:uid="{00000000-0005-0000-0000-000015000000}"/>
    <cellStyle name="40% - Énfasis6" xfId="12" builtinId="51" customBuiltin="1"/>
    <cellStyle name="40% - Énfasis6 2" xfId="64" xr:uid="{00000000-0005-0000-0000-000017000000}"/>
    <cellStyle name="60% - Énfasis1" xfId="13" builtinId="32" customBuiltin="1"/>
    <cellStyle name="60% - Énfasis1 2" xfId="50" xr:uid="{00000000-0005-0000-0000-000019000000}"/>
    <cellStyle name="60% - Énfasis2" xfId="14" builtinId="36" customBuiltin="1"/>
    <cellStyle name="60% - Énfasis2 2" xfId="53" xr:uid="{00000000-0005-0000-0000-00001B000000}"/>
    <cellStyle name="60% - Énfasis3" xfId="15" builtinId="40" customBuiltin="1"/>
    <cellStyle name="60% - Énfasis3 2" xfId="56" xr:uid="{00000000-0005-0000-0000-00001D000000}"/>
    <cellStyle name="60% - Énfasis4" xfId="16" builtinId="44" customBuiltin="1"/>
    <cellStyle name="60% - Énfasis4 2" xfId="59" xr:uid="{00000000-0005-0000-0000-00001F000000}"/>
    <cellStyle name="60% - Énfasis5" xfId="17" builtinId="48" customBuiltin="1"/>
    <cellStyle name="60% - Énfasis5 2" xfId="62" xr:uid="{00000000-0005-0000-0000-000021000000}"/>
    <cellStyle name="60% - Énfasis6" xfId="18" builtinId="52" customBuiltin="1"/>
    <cellStyle name="60% - Énfasis6 2" xfId="65" xr:uid="{00000000-0005-0000-0000-000023000000}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illares [0]" xfId="43" builtinId="6"/>
    <cellStyle name="Neutral" xfId="32" builtinId="28" customBuiltin="1"/>
    <cellStyle name="Neutral 2" xfId="46" xr:uid="{00000000-0005-0000-0000-000034000000}"/>
    <cellStyle name="Normal" xfId="0" builtinId="0"/>
    <cellStyle name="Normal 2" xfId="33" xr:uid="{00000000-0005-0000-0000-000036000000}"/>
    <cellStyle name="Normal 3" xfId="44" xr:uid="{00000000-0005-0000-0000-000037000000}"/>
    <cellStyle name="Notas 2" xfId="34" xr:uid="{00000000-0005-0000-0000-000038000000}"/>
    <cellStyle name="Notas 3" xfId="47" xr:uid="{00000000-0005-0000-0000-000039000000}"/>
    <cellStyle name="Porcentaje" xfId="66" builtinId="5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ítulo 4" xfId="45" xr:uid="{00000000-0005-0000-0000-000041000000}"/>
    <cellStyle name="Total" xfId="42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</xdr:row>
      <xdr:rowOff>0</xdr:rowOff>
    </xdr:from>
    <xdr:to>
      <xdr:col>3</xdr:col>
      <xdr:colOff>1781175</xdr:colOff>
      <xdr:row>6</xdr:row>
      <xdr:rowOff>28575</xdr:rowOff>
    </xdr:to>
    <xdr:pic>
      <xdr:nvPicPr>
        <xdr:cNvPr id="1064" name="2 Imagen" descr="logo-mop.gif">
          <a:extLst>
            <a:ext uri="{FF2B5EF4-FFF2-40B4-BE49-F238E27FC236}">
              <a16:creationId xmlns:a16="http://schemas.microsoft.com/office/drawing/2014/main" id="{00000000-0008-0000-02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" y="228600"/>
          <a:ext cx="12954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</xdr:row>
      <xdr:rowOff>0</xdr:rowOff>
    </xdr:from>
    <xdr:to>
      <xdr:col>3</xdr:col>
      <xdr:colOff>1781175</xdr:colOff>
      <xdr:row>6</xdr:row>
      <xdr:rowOff>28575</xdr:rowOff>
    </xdr:to>
    <xdr:pic>
      <xdr:nvPicPr>
        <xdr:cNvPr id="2" name="2 Imagen" descr="logo-mop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28600"/>
          <a:ext cx="12954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1</xdr:row>
      <xdr:rowOff>0</xdr:rowOff>
    </xdr:from>
    <xdr:to>
      <xdr:col>3</xdr:col>
      <xdr:colOff>1781175</xdr:colOff>
      <xdr:row>6</xdr:row>
      <xdr:rowOff>28575</xdr:rowOff>
    </xdr:to>
    <xdr:pic>
      <xdr:nvPicPr>
        <xdr:cNvPr id="2" name="2 Imagen" descr="logo-mop.gif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28600"/>
          <a:ext cx="12954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M119"/>
  <sheetViews>
    <sheetView tabSelected="1" zoomScale="60" zoomScaleNormal="60" workbookViewId="0">
      <pane xSplit="5" ySplit="9" topLeftCell="F39" activePane="bottomRight" state="frozen"/>
      <selection pane="topRight" activeCell="F1" sqref="F1"/>
      <selection pane="bottomLeft" activeCell="A10" sqref="A10"/>
      <selection pane="bottomRight" activeCell="I62" sqref="I62"/>
    </sheetView>
  </sheetViews>
  <sheetFormatPr baseColWidth="10" defaultColWidth="9.6640625" defaultRowHeight="18" customHeight="1" x14ac:dyDescent="0.3"/>
  <cols>
    <col min="1" max="1" width="0.33203125" style="42" customWidth="1"/>
    <col min="2" max="2" width="10.44140625" style="42" customWidth="1"/>
    <col min="3" max="3" width="0.88671875" style="42" customWidth="1"/>
    <col min="4" max="4" width="54.109375" style="79" customWidth="1"/>
    <col min="5" max="5" width="1.88671875" style="42" hidden="1" customWidth="1"/>
    <col min="6" max="6" width="19.77734375" style="42" customWidth="1"/>
    <col min="7" max="7" width="16.21875" style="42" customWidth="1"/>
    <col min="8" max="8" width="18.6640625" style="42" customWidth="1"/>
    <col min="9" max="9" width="16.6640625" style="42" customWidth="1"/>
    <col min="10" max="10" width="17.6640625" style="42" customWidth="1"/>
    <col min="11" max="11" width="19.109375" style="42" customWidth="1"/>
    <col min="12" max="12" width="16.88671875" style="42" customWidth="1"/>
    <col min="13" max="13" width="19.21875" style="42" customWidth="1"/>
    <col min="14" max="14" width="11.88671875" style="42" customWidth="1"/>
    <col min="15" max="15" width="17.44140625" style="42" customWidth="1"/>
    <col min="16" max="16" width="19.33203125" style="42" customWidth="1"/>
    <col min="17" max="17" width="17.77734375" style="42" customWidth="1"/>
    <col min="18" max="18" width="17.6640625" style="42" customWidth="1"/>
    <col min="19" max="19" width="17.88671875" style="42" customWidth="1"/>
    <col min="20" max="20" width="14.21875" style="42" customWidth="1"/>
    <col min="21" max="21" width="16" style="42" customWidth="1"/>
    <col min="22" max="22" width="20.21875" style="42" customWidth="1"/>
    <col min="23" max="24" width="17.21875" style="42" customWidth="1"/>
    <col min="25" max="25" width="19.44140625" style="42" customWidth="1"/>
    <col min="26" max="26" width="17.109375" style="42" customWidth="1"/>
    <col min="27" max="27" width="17.77734375" style="42" customWidth="1"/>
    <col min="28" max="29" width="17.44140625" style="42" customWidth="1"/>
    <col min="30" max="30" width="16.21875" style="42" customWidth="1"/>
    <col min="31" max="31" width="16.88671875" style="42" customWidth="1"/>
    <col min="32" max="32" width="22" style="42" hidden="1" customWidth="1"/>
    <col min="33" max="33" width="19" style="42" customWidth="1"/>
    <col min="34" max="34" width="26.88671875" style="142" hidden="1" customWidth="1"/>
    <col min="35" max="35" width="2.44140625" style="42" hidden="1" customWidth="1"/>
    <col min="36" max="36" width="18.33203125" style="75" hidden="1" customWidth="1"/>
    <col min="37" max="37" width="9.6640625" style="42" hidden="1" customWidth="1"/>
    <col min="38" max="38" width="27.109375" style="42" hidden="1" customWidth="1"/>
    <col min="39" max="39" width="9.6640625" style="42" hidden="1" customWidth="1"/>
    <col min="40" max="46" width="9.6640625" style="42" customWidth="1"/>
    <col min="47" max="16384" width="9.6640625" style="42"/>
  </cols>
  <sheetData>
    <row r="1" spans="1:38" ht="18" customHeight="1" x14ac:dyDescent="0.3">
      <c r="B1" s="79"/>
      <c r="C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88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149"/>
    </row>
    <row r="2" spans="1:38" ht="29.25" customHeight="1" x14ac:dyDescent="0.3">
      <c r="B2" s="89"/>
      <c r="C2" s="79"/>
      <c r="E2" s="79"/>
      <c r="F2" s="79"/>
      <c r="G2" s="79"/>
      <c r="H2" s="79"/>
      <c r="I2" s="79"/>
      <c r="J2" s="79"/>
      <c r="K2" s="168" t="s">
        <v>152</v>
      </c>
      <c r="L2" s="168"/>
      <c r="M2" s="168"/>
      <c r="N2" s="168"/>
      <c r="O2" s="168"/>
      <c r="P2" s="168"/>
      <c r="Q2" s="168"/>
      <c r="R2" s="168"/>
      <c r="S2" s="168"/>
      <c r="T2" s="168"/>
      <c r="U2" s="90"/>
      <c r="V2" s="90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149" t="s">
        <v>148</v>
      </c>
      <c r="AJ2" s="75" t="s">
        <v>151</v>
      </c>
      <c r="AK2" s="142"/>
      <c r="AL2" s="142"/>
    </row>
    <row r="3" spans="1:38" ht="18" customHeight="1" x14ac:dyDescent="0.3">
      <c r="B3" s="89"/>
      <c r="C3" s="79"/>
      <c r="E3" s="79"/>
      <c r="F3" s="91"/>
      <c r="G3" s="91"/>
      <c r="H3" s="91"/>
      <c r="I3" s="91"/>
      <c r="J3" s="91"/>
      <c r="K3" s="169" t="s">
        <v>141</v>
      </c>
      <c r="L3" s="169"/>
      <c r="M3" s="169"/>
      <c r="N3" s="169"/>
      <c r="O3" s="169"/>
      <c r="P3" s="169"/>
      <c r="Q3" s="169"/>
      <c r="R3" s="169"/>
      <c r="S3" s="169"/>
      <c r="T3" s="169"/>
      <c r="U3" s="92"/>
      <c r="V3" s="92"/>
      <c r="W3" s="91"/>
      <c r="X3" s="91"/>
      <c r="Y3" s="91"/>
      <c r="Z3" s="91"/>
      <c r="AA3" s="91"/>
      <c r="AB3" s="91"/>
      <c r="AC3" s="91"/>
      <c r="AD3" s="91"/>
      <c r="AE3" s="91"/>
      <c r="AF3" s="79"/>
      <c r="AG3" s="79"/>
      <c r="AH3" s="150"/>
      <c r="AJ3" s="75" t="s">
        <v>150</v>
      </c>
    </row>
    <row r="4" spans="1:38" ht="18" customHeight="1" x14ac:dyDescent="0.3">
      <c r="B4" s="93"/>
      <c r="C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94"/>
      <c r="U4" s="79"/>
      <c r="V4" s="79"/>
      <c r="W4" s="79"/>
      <c r="X4" s="79"/>
      <c r="Y4" s="79"/>
      <c r="Z4" s="79"/>
      <c r="AA4" s="79"/>
      <c r="AB4" s="79"/>
      <c r="AC4" s="79"/>
      <c r="AD4" s="88"/>
      <c r="AE4" s="88"/>
      <c r="AF4" s="79"/>
      <c r="AG4" s="79"/>
      <c r="AH4" s="151"/>
    </row>
    <row r="5" spans="1:38" ht="24" customHeight="1" x14ac:dyDescent="0.3">
      <c r="B5" s="93"/>
      <c r="C5" s="79"/>
      <c r="E5" s="79"/>
      <c r="F5" s="80"/>
      <c r="G5" s="80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94"/>
      <c r="U5" s="79"/>
      <c r="V5" s="79"/>
      <c r="W5" s="79"/>
      <c r="X5" s="79"/>
      <c r="Y5" s="79"/>
      <c r="Z5" s="79"/>
      <c r="AA5" s="79"/>
      <c r="AB5" s="79"/>
      <c r="AC5" s="79"/>
      <c r="AD5" s="80"/>
      <c r="AE5" s="80"/>
      <c r="AF5" s="79"/>
      <c r="AG5" s="129"/>
      <c r="AH5" s="152"/>
      <c r="AJ5" s="161" t="s">
        <v>148</v>
      </c>
    </row>
    <row r="6" spans="1:38" ht="18" hidden="1" customHeight="1" x14ac:dyDescent="0.3">
      <c r="B6" s="120"/>
      <c r="C6" s="79"/>
      <c r="E6" s="79"/>
      <c r="F6" s="147">
        <f>+F9-F38</f>
        <v>0</v>
      </c>
      <c r="G6" s="147">
        <f t="shared" ref="G6:AE6" si="0">+G9-G38</f>
        <v>0</v>
      </c>
      <c r="H6" s="147">
        <f t="shared" si="0"/>
        <v>0</v>
      </c>
      <c r="I6" s="147">
        <f t="shared" si="0"/>
        <v>0</v>
      </c>
      <c r="J6" s="147">
        <f t="shared" si="0"/>
        <v>0</v>
      </c>
      <c r="K6" s="147">
        <f t="shared" si="0"/>
        <v>0</v>
      </c>
      <c r="L6" s="147">
        <f t="shared" si="0"/>
        <v>0</v>
      </c>
      <c r="M6" s="147">
        <f t="shared" si="0"/>
        <v>0</v>
      </c>
      <c r="N6" s="147">
        <f t="shared" si="0"/>
        <v>0</v>
      </c>
      <c r="O6" s="147">
        <f t="shared" si="0"/>
        <v>0</v>
      </c>
      <c r="P6" s="147">
        <f t="shared" si="0"/>
        <v>0</v>
      </c>
      <c r="Q6" s="94">
        <f t="shared" si="0"/>
        <v>0</v>
      </c>
      <c r="R6" s="147">
        <f t="shared" si="0"/>
        <v>0</v>
      </c>
      <c r="S6" s="147">
        <f t="shared" si="0"/>
        <v>0</v>
      </c>
      <c r="T6" s="147">
        <f t="shared" si="0"/>
        <v>0</v>
      </c>
      <c r="U6" s="147">
        <f t="shared" si="0"/>
        <v>0</v>
      </c>
      <c r="V6" s="147">
        <f t="shared" si="0"/>
        <v>0</v>
      </c>
      <c r="W6" s="147">
        <f t="shared" si="0"/>
        <v>0</v>
      </c>
      <c r="X6" s="147">
        <f t="shared" si="0"/>
        <v>0</v>
      </c>
      <c r="Y6" s="147">
        <f t="shared" si="0"/>
        <v>0</v>
      </c>
      <c r="Z6" s="147">
        <f t="shared" si="0"/>
        <v>0</v>
      </c>
      <c r="AA6" s="147">
        <f t="shared" si="0"/>
        <v>0</v>
      </c>
      <c r="AB6" s="147">
        <f t="shared" si="0"/>
        <v>0</v>
      </c>
      <c r="AC6" s="147">
        <f t="shared" si="0"/>
        <v>0</v>
      </c>
      <c r="AD6" s="141">
        <f t="shared" si="0"/>
        <v>0</v>
      </c>
      <c r="AE6" s="141">
        <f t="shared" si="0"/>
        <v>0</v>
      </c>
      <c r="AF6" s="94">
        <f t="shared" ref="AF6:AH6" si="1">+AF9-AF38</f>
        <v>0</v>
      </c>
      <c r="AG6" s="94">
        <f t="shared" si="1"/>
        <v>0</v>
      </c>
      <c r="AH6" s="152">
        <f t="shared" si="1"/>
        <v>0</v>
      </c>
    </row>
    <row r="7" spans="1:38" s="75" customFormat="1" ht="84.75" customHeight="1" x14ac:dyDescent="0.3">
      <c r="B7" s="135"/>
      <c r="C7" s="132"/>
      <c r="D7" s="132"/>
      <c r="E7" s="132"/>
      <c r="F7" s="38" t="s">
        <v>105</v>
      </c>
      <c r="G7" s="38" t="s">
        <v>109</v>
      </c>
      <c r="H7" s="38" t="s">
        <v>143</v>
      </c>
      <c r="I7" s="38" t="s">
        <v>110</v>
      </c>
      <c r="J7" s="38" t="s">
        <v>131</v>
      </c>
      <c r="K7" s="38" t="s">
        <v>111</v>
      </c>
      <c r="L7" s="38" t="s">
        <v>130</v>
      </c>
      <c r="M7" s="38" t="s">
        <v>129</v>
      </c>
      <c r="N7" s="38" t="s">
        <v>146</v>
      </c>
      <c r="O7" s="38" t="s">
        <v>112</v>
      </c>
      <c r="P7" s="38" t="s">
        <v>136</v>
      </c>
      <c r="Q7" s="44" t="s">
        <v>113</v>
      </c>
      <c r="R7" s="38" t="s">
        <v>128</v>
      </c>
      <c r="S7" s="38" t="s">
        <v>106</v>
      </c>
      <c r="T7" s="38" t="s">
        <v>107</v>
      </c>
      <c r="U7" s="38" t="s">
        <v>114</v>
      </c>
      <c r="V7" s="38" t="s">
        <v>115</v>
      </c>
      <c r="W7" s="38" t="s">
        <v>108</v>
      </c>
      <c r="X7" s="38" t="s">
        <v>116</v>
      </c>
      <c r="Y7" s="38" t="s">
        <v>117</v>
      </c>
      <c r="Z7" s="38" t="s">
        <v>118</v>
      </c>
      <c r="AA7" s="38" t="s">
        <v>133</v>
      </c>
      <c r="AB7" s="38" t="s">
        <v>137</v>
      </c>
      <c r="AC7" s="38" t="s">
        <v>147</v>
      </c>
      <c r="AD7" s="38" t="s">
        <v>119</v>
      </c>
      <c r="AE7" s="38" t="s">
        <v>120</v>
      </c>
      <c r="AF7" s="121" t="s">
        <v>104</v>
      </c>
      <c r="AG7" s="121" t="s">
        <v>50</v>
      </c>
      <c r="AH7" s="153" t="s">
        <v>103</v>
      </c>
      <c r="AJ7" s="75" t="s">
        <v>57</v>
      </c>
    </row>
    <row r="8" spans="1:38" ht="18" customHeight="1" x14ac:dyDescent="0.3">
      <c r="B8" s="97"/>
      <c r="C8" s="81"/>
      <c r="D8" s="81"/>
      <c r="E8" s="81"/>
      <c r="F8" s="98" t="s">
        <v>78</v>
      </c>
      <c r="G8" s="98" t="s">
        <v>71</v>
      </c>
      <c r="H8" s="98" t="s">
        <v>142</v>
      </c>
      <c r="I8" s="98" t="s">
        <v>72</v>
      </c>
      <c r="J8" s="98" t="s">
        <v>124</v>
      </c>
      <c r="K8" s="98" t="s">
        <v>73</v>
      </c>
      <c r="L8" s="98" t="s">
        <v>125</v>
      </c>
      <c r="M8" s="98" t="s">
        <v>126</v>
      </c>
      <c r="N8" s="98" t="s">
        <v>145</v>
      </c>
      <c r="O8" s="98" t="s">
        <v>74</v>
      </c>
      <c r="P8" s="98" t="s">
        <v>134</v>
      </c>
      <c r="Q8" s="98" t="s">
        <v>75</v>
      </c>
      <c r="R8" s="98" t="s">
        <v>127</v>
      </c>
      <c r="S8" s="98" t="s">
        <v>68</v>
      </c>
      <c r="T8" s="98" t="s">
        <v>69</v>
      </c>
      <c r="U8" s="98" t="s">
        <v>76</v>
      </c>
      <c r="V8" s="98" t="s">
        <v>77</v>
      </c>
      <c r="W8" s="98" t="s">
        <v>70</v>
      </c>
      <c r="X8" s="98" t="s">
        <v>91</v>
      </c>
      <c r="Y8" s="98" t="s">
        <v>86</v>
      </c>
      <c r="Z8" s="98" t="s">
        <v>79</v>
      </c>
      <c r="AA8" s="98" t="s">
        <v>132</v>
      </c>
      <c r="AB8" s="98" t="s">
        <v>135</v>
      </c>
      <c r="AC8" s="98" t="s">
        <v>144</v>
      </c>
      <c r="AD8" s="98" t="s">
        <v>80</v>
      </c>
      <c r="AE8" s="98" t="s">
        <v>81</v>
      </c>
      <c r="AF8" s="99" t="s">
        <v>54</v>
      </c>
      <c r="AG8" s="99" t="s">
        <v>54</v>
      </c>
      <c r="AH8" s="154" t="s">
        <v>54</v>
      </c>
      <c r="AJ8" s="75" t="s">
        <v>58</v>
      </c>
    </row>
    <row r="9" spans="1:38" s="47" customFormat="1" ht="24.9" customHeight="1" x14ac:dyDescent="0.2">
      <c r="A9" s="45"/>
      <c r="B9" s="100" t="s">
        <v>0</v>
      </c>
      <c r="C9" s="101"/>
      <c r="D9" s="82" t="s">
        <v>1</v>
      </c>
      <c r="E9" s="92"/>
      <c r="F9" s="102">
        <f t="shared" ref="F9:AH9" si="2">+SUM(F10:F14,F19:F22)+F36+F37</f>
        <v>34440885</v>
      </c>
      <c r="G9" s="102">
        <f t="shared" si="2"/>
        <v>49784706</v>
      </c>
      <c r="H9" s="102">
        <f t="shared" si="2"/>
        <v>23252220</v>
      </c>
      <c r="I9" s="102">
        <f t="shared" si="2"/>
        <v>255699127</v>
      </c>
      <c r="J9" s="102">
        <f t="shared" si="2"/>
        <v>12114818</v>
      </c>
      <c r="K9" s="102">
        <f t="shared" si="2"/>
        <v>2119901927</v>
      </c>
      <c r="L9" s="102">
        <f t="shared" si="2"/>
        <v>16543467</v>
      </c>
      <c r="M9" s="102">
        <f t="shared" si="2"/>
        <v>211756969</v>
      </c>
      <c r="N9" s="102">
        <f t="shared" si="2"/>
        <v>1000</v>
      </c>
      <c r="O9" s="102">
        <f t="shared" si="2"/>
        <v>130426114</v>
      </c>
      <c r="P9" s="102">
        <f t="shared" si="2"/>
        <v>17565616</v>
      </c>
      <c r="Q9" s="102">
        <f t="shared" si="2"/>
        <v>153485045</v>
      </c>
      <c r="R9" s="102">
        <f t="shared" si="2"/>
        <v>3447729</v>
      </c>
      <c r="S9" s="102">
        <f t="shared" si="2"/>
        <v>19030625</v>
      </c>
      <c r="T9" s="102">
        <f t="shared" si="2"/>
        <v>4536860</v>
      </c>
      <c r="U9" s="102">
        <f t="shared" si="2"/>
        <v>9020106</v>
      </c>
      <c r="V9" s="102">
        <f t="shared" si="2"/>
        <v>324227510</v>
      </c>
      <c r="W9" s="102">
        <f t="shared" si="2"/>
        <v>11849477</v>
      </c>
      <c r="X9" s="102">
        <f t="shared" si="2"/>
        <v>337207687</v>
      </c>
      <c r="Y9" s="102">
        <f t="shared" si="2"/>
        <v>1134628150</v>
      </c>
      <c r="Z9" s="102">
        <f t="shared" si="2"/>
        <v>37906761</v>
      </c>
      <c r="AA9" s="102">
        <f t="shared" si="2"/>
        <v>3657777</v>
      </c>
      <c r="AB9" s="102">
        <f t="shared" si="2"/>
        <v>6100958</v>
      </c>
      <c r="AC9" s="102">
        <f t="shared" si="2"/>
        <v>6038319</v>
      </c>
      <c r="AD9" s="102">
        <f t="shared" si="2"/>
        <v>3301784</v>
      </c>
      <c r="AE9" s="102">
        <f t="shared" si="2"/>
        <v>18434330</v>
      </c>
      <c r="AF9" s="102">
        <f t="shared" si="2"/>
        <v>310257579</v>
      </c>
      <c r="AG9" s="102">
        <f t="shared" si="2"/>
        <v>4634102388</v>
      </c>
      <c r="AH9" s="155">
        <f t="shared" si="2"/>
        <v>4944359967</v>
      </c>
      <c r="AI9" s="46"/>
      <c r="AJ9" s="162">
        <f>SUM(AJ11,AJ10,AJ12,AJ13,AJ14,AJ19,AJ20,AJ21,AJ22,AJ37,AJ36)</f>
        <v>4612366274</v>
      </c>
    </row>
    <row r="10" spans="1:38" ht="22.5" customHeight="1" x14ac:dyDescent="0.4">
      <c r="A10" s="48"/>
      <c r="B10" s="103" t="s">
        <v>37</v>
      </c>
      <c r="C10" s="81"/>
      <c r="D10" s="83" t="s">
        <v>14</v>
      </c>
      <c r="E10" s="81"/>
      <c r="F10" s="104">
        <v>10</v>
      </c>
      <c r="G10" s="104">
        <v>10</v>
      </c>
      <c r="H10" s="104"/>
      <c r="I10" s="104">
        <v>10</v>
      </c>
      <c r="J10" s="104"/>
      <c r="K10" s="104">
        <v>10</v>
      </c>
      <c r="L10" s="104">
        <v>10</v>
      </c>
      <c r="M10" s="104">
        <v>548258</v>
      </c>
      <c r="N10" s="104"/>
      <c r="O10" s="104">
        <v>10</v>
      </c>
      <c r="P10" s="104">
        <v>10</v>
      </c>
      <c r="Q10" s="104">
        <v>10</v>
      </c>
      <c r="R10" s="104">
        <v>10</v>
      </c>
      <c r="S10" s="104">
        <v>10</v>
      </c>
      <c r="T10" s="104">
        <v>10</v>
      </c>
      <c r="U10" s="104">
        <v>10</v>
      </c>
      <c r="V10" s="104">
        <v>10</v>
      </c>
      <c r="W10" s="104">
        <v>10</v>
      </c>
      <c r="X10" s="104"/>
      <c r="Y10" s="104">
        <v>533081</v>
      </c>
      <c r="Z10" s="104">
        <v>10</v>
      </c>
      <c r="AA10" s="104"/>
      <c r="AB10" s="104">
        <v>10</v>
      </c>
      <c r="AC10" s="104">
        <v>10</v>
      </c>
      <c r="AD10" s="104">
        <v>10</v>
      </c>
      <c r="AE10" s="104">
        <v>10</v>
      </c>
      <c r="AF10" s="104">
        <f>+M10-10</f>
        <v>548248</v>
      </c>
      <c r="AG10" s="104">
        <f>+AH10-AF10</f>
        <v>533281</v>
      </c>
      <c r="AH10" s="148">
        <f t="shared" ref="AH10:AH24" si="3">SUM(F10:AE10)</f>
        <v>1081529</v>
      </c>
      <c r="AI10" s="49"/>
      <c r="AJ10" s="163">
        <f t="shared" ref="AJ10:AJ22" si="4">+AG10-AE10-AD10</f>
        <v>533261</v>
      </c>
    </row>
    <row r="11" spans="1:38" ht="22.5" customHeight="1" x14ac:dyDescent="0.4">
      <c r="A11" s="48"/>
      <c r="B11" s="103" t="s">
        <v>21</v>
      </c>
      <c r="C11" s="81"/>
      <c r="D11" s="83" t="s">
        <v>22</v>
      </c>
      <c r="E11" s="81"/>
      <c r="F11" s="104">
        <v>20463</v>
      </c>
      <c r="G11" s="104">
        <v>30521</v>
      </c>
      <c r="H11" s="104"/>
      <c r="I11" s="104">
        <v>17296</v>
      </c>
      <c r="J11" s="104"/>
      <c r="K11" s="104">
        <v>134030</v>
      </c>
      <c r="L11" s="104"/>
      <c r="M11" s="104"/>
      <c r="N11" s="104"/>
      <c r="O11" s="104">
        <v>11386</v>
      </c>
      <c r="P11" s="104"/>
      <c r="Q11" s="104">
        <v>8867</v>
      </c>
      <c r="R11" s="104"/>
      <c r="S11" s="104"/>
      <c r="T11" s="104">
        <v>1164</v>
      </c>
      <c r="U11" s="104">
        <v>2863</v>
      </c>
      <c r="V11" s="104"/>
      <c r="W11" s="104">
        <v>10411</v>
      </c>
      <c r="X11" s="104"/>
      <c r="Y11" s="104"/>
      <c r="Z11" s="104">
        <v>5480</v>
      </c>
      <c r="AA11" s="104"/>
      <c r="AB11" s="104"/>
      <c r="AC11" s="104"/>
      <c r="AD11" s="104">
        <v>4124</v>
      </c>
      <c r="AE11" s="104"/>
      <c r="AF11" s="104">
        <v>0</v>
      </c>
      <c r="AG11" s="104">
        <f>+AH11-AF11</f>
        <v>246605</v>
      </c>
      <c r="AH11" s="148">
        <f t="shared" si="3"/>
        <v>246605</v>
      </c>
      <c r="AI11" s="51"/>
      <c r="AJ11" s="163">
        <f t="shared" si="4"/>
        <v>242481</v>
      </c>
    </row>
    <row r="12" spans="1:38" ht="22.5" customHeight="1" x14ac:dyDescent="0.4">
      <c r="A12" s="48"/>
      <c r="B12" s="103" t="s">
        <v>23</v>
      </c>
      <c r="C12" s="81"/>
      <c r="D12" s="83" t="s">
        <v>24</v>
      </c>
      <c r="E12" s="81"/>
      <c r="F12" s="104"/>
      <c r="G12" s="104"/>
      <c r="H12" s="104"/>
      <c r="I12" s="104">
        <v>9883</v>
      </c>
      <c r="J12" s="104"/>
      <c r="K12" s="104">
        <v>9784190</v>
      </c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>
        <v>41946194</v>
      </c>
      <c r="Z12" s="104"/>
      <c r="AA12" s="104"/>
      <c r="AB12" s="104"/>
      <c r="AC12" s="104"/>
      <c r="AD12" s="104">
        <v>857933</v>
      </c>
      <c r="AE12" s="104"/>
      <c r="AF12" s="104">
        <v>0</v>
      </c>
      <c r="AG12" s="104">
        <f t="shared" ref="AG12:AG34" si="5">+AH12-AF12</f>
        <v>52598200</v>
      </c>
      <c r="AH12" s="148">
        <f t="shared" si="3"/>
        <v>52598200</v>
      </c>
      <c r="AI12" s="51"/>
      <c r="AJ12" s="163">
        <f t="shared" si="4"/>
        <v>51740267</v>
      </c>
    </row>
    <row r="13" spans="1:38" ht="22.5" customHeight="1" x14ac:dyDescent="0.4">
      <c r="A13" s="48"/>
      <c r="B13" s="103" t="s">
        <v>25</v>
      </c>
      <c r="C13" s="81"/>
      <c r="D13" s="83" t="s">
        <v>26</v>
      </c>
      <c r="E13" s="81"/>
      <c r="F13" s="104">
        <v>835114</v>
      </c>
      <c r="G13" s="104">
        <v>288433</v>
      </c>
      <c r="H13" s="104"/>
      <c r="I13" s="104">
        <v>381423</v>
      </c>
      <c r="J13" s="104">
        <v>0</v>
      </c>
      <c r="K13" s="104">
        <v>11197577</v>
      </c>
      <c r="L13" s="104">
        <v>10</v>
      </c>
      <c r="M13" s="104">
        <v>161568</v>
      </c>
      <c r="N13" s="104"/>
      <c r="O13" s="104">
        <v>378704</v>
      </c>
      <c r="P13" s="104">
        <v>10</v>
      </c>
      <c r="Q13" s="104">
        <v>181592</v>
      </c>
      <c r="R13" s="104">
        <v>10</v>
      </c>
      <c r="S13" s="104">
        <v>64255</v>
      </c>
      <c r="T13" s="104">
        <v>7693</v>
      </c>
      <c r="U13" s="104">
        <v>193715</v>
      </c>
      <c r="V13" s="104">
        <v>197385</v>
      </c>
      <c r="W13" s="104">
        <v>72274</v>
      </c>
      <c r="X13" s="104"/>
      <c r="Y13" s="104">
        <v>75984535</v>
      </c>
      <c r="Z13" s="104">
        <v>252127</v>
      </c>
      <c r="AA13" s="104">
        <v>0</v>
      </c>
      <c r="AB13" s="104">
        <v>10</v>
      </c>
      <c r="AC13" s="104">
        <v>10</v>
      </c>
      <c r="AD13" s="104">
        <v>14556</v>
      </c>
      <c r="AE13" s="104">
        <v>112097</v>
      </c>
      <c r="AF13" s="104">
        <v>0</v>
      </c>
      <c r="AG13" s="104">
        <f t="shared" si="5"/>
        <v>90323098</v>
      </c>
      <c r="AH13" s="148">
        <f t="shared" si="3"/>
        <v>90323098</v>
      </c>
      <c r="AI13" s="51"/>
      <c r="AJ13" s="163">
        <f t="shared" si="4"/>
        <v>90196445</v>
      </c>
    </row>
    <row r="14" spans="1:38" ht="22.5" customHeight="1" x14ac:dyDescent="0.4">
      <c r="A14" s="48"/>
      <c r="B14" s="103" t="s">
        <v>44</v>
      </c>
      <c r="C14" s="81"/>
      <c r="D14" s="83" t="s">
        <v>2</v>
      </c>
      <c r="E14" s="81"/>
      <c r="F14" s="104">
        <f>SUM(F15,F18)</f>
        <v>33585258</v>
      </c>
      <c r="G14" s="104">
        <f t="shared" ref="G14:Z14" si="6">SUM(G15,G18)</f>
        <v>42893484</v>
      </c>
      <c r="H14" s="104">
        <f t="shared" ref="H14" si="7">SUM(H15,H18)</f>
        <v>20</v>
      </c>
      <c r="I14" s="104">
        <f t="shared" si="6"/>
        <v>242616560</v>
      </c>
      <c r="J14" s="104">
        <f t="shared" ref="J14" si="8">SUM(J15,J18)</f>
        <v>12114808</v>
      </c>
      <c r="K14" s="104">
        <f>SUM(K15,K18)</f>
        <v>1875453312</v>
      </c>
      <c r="L14" s="104">
        <f>SUM(L15,L18)</f>
        <v>16543427</v>
      </c>
      <c r="M14" s="104">
        <f>SUM(M15,M18)</f>
        <v>210653075</v>
      </c>
      <c r="N14" s="104">
        <f>SUM(N15,N18)</f>
        <v>0</v>
      </c>
      <c r="O14" s="104">
        <f t="shared" si="6"/>
        <v>123256455</v>
      </c>
      <c r="P14" s="104">
        <f t="shared" ref="P14" si="9">SUM(P15,P18)</f>
        <v>17565586</v>
      </c>
      <c r="Q14" s="104">
        <f t="shared" si="6"/>
        <v>149379051</v>
      </c>
      <c r="R14" s="104">
        <f t="shared" ref="R14" si="10">SUM(R15,R18)</f>
        <v>3447689</v>
      </c>
      <c r="S14" s="104">
        <f>SUM(S15,S18)</f>
        <v>18966340</v>
      </c>
      <c r="T14" s="104">
        <f>SUM(T15,T18)</f>
        <v>4527973</v>
      </c>
      <c r="U14" s="104">
        <f t="shared" si="6"/>
        <v>8821745</v>
      </c>
      <c r="V14" s="104">
        <f>SUM(V15,V18)</f>
        <v>261731104</v>
      </c>
      <c r="W14" s="104">
        <f>SUM(W15,W18)</f>
        <v>11766762</v>
      </c>
      <c r="X14" s="104">
        <f>SUM(X15,X18)</f>
        <v>337207677</v>
      </c>
      <c r="Y14" s="104">
        <f>SUM(Y15,Y18)</f>
        <v>172631978</v>
      </c>
      <c r="Z14" s="104">
        <f t="shared" si="6"/>
        <v>37605704</v>
      </c>
      <c r="AA14" s="104">
        <f t="shared" ref="AA14:AB14" si="11">SUM(AA15,AA18)</f>
        <v>3495895</v>
      </c>
      <c r="AB14" s="104">
        <f t="shared" si="11"/>
        <v>5528617</v>
      </c>
      <c r="AC14" s="104">
        <f t="shared" ref="AC14" si="12">SUM(AC15,AC18)</f>
        <v>6038299</v>
      </c>
      <c r="AD14" s="104">
        <f t="shared" ref="AD14" si="13">SUM(AD15,AD18)</f>
        <v>2251823</v>
      </c>
      <c r="AE14" s="104">
        <f>SUM(AE15,AE18)</f>
        <v>17130496</v>
      </c>
      <c r="AF14" s="104">
        <v>0</v>
      </c>
      <c r="AG14" s="104">
        <f t="shared" si="5"/>
        <v>3615213138</v>
      </c>
      <c r="AH14" s="148">
        <f t="shared" si="3"/>
        <v>3615213138</v>
      </c>
      <c r="AI14" s="51"/>
      <c r="AJ14" s="163">
        <f t="shared" si="4"/>
        <v>3595830819</v>
      </c>
    </row>
    <row r="15" spans="1:38" ht="22.5" customHeight="1" x14ac:dyDescent="0.4">
      <c r="A15" s="48"/>
      <c r="B15" s="103" t="s">
        <v>20</v>
      </c>
      <c r="C15" s="81"/>
      <c r="D15" s="83" t="s">
        <v>45</v>
      </c>
      <c r="E15" s="81"/>
      <c r="F15" s="104">
        <f>SUM(F16:F17)</f>
        <v>33585258</v>
      </c>
      <c r="G15" s="104">
        <f t="shared" ref="G15:Z15" si="14">SUM(G16:G17)</f>
        <v>42893484</v>
      </c>
      <c r="H15" s="104">
        <f t="shared" ref="H15" si="15">SUM(H16:H17)</f>
        <v>20</v>
      </c>
      <c r="I15" s="104">
        <f t="shared" si="14"/>
        <v>242616560</v>
      </c>
      <c r="J15" s="104">
        <f t="shared" ref="J15" si="16">SUM(J16:J17)</f>
        <v>12114808</v>
      </c>
      <c r="K15" s="104">
        <f>SUM(K16:K17)</f>
        <v>1875453312</v>
      </c>
      <c r="L15" s="104">
        <f>SUM(L16:L17)</f>
        <v>16543427</v>
      </c>
      <c r="M15" s="104">
        <f>SUM(M16:M17)</f>
        <v>210653075</v>
      </c>
      <c r="N15" s="104">
        <f>SUM(N16:N17)</f>
        <v>0</v>
      </c>
      <c r="O15" s="104">
        <f t="shared" si="14"/>
        <v>123256455</v>
      </c>
      <c r="P15" s="104">
        <f t="shared" ref="P15" si="17">SUM(P16:P17)</f>
        <v>17565586</v>
      </c>
      <c r="Q15" s="104">
        <f t="shared" si="14"/>
        <v>149379051</v>
      </c>
      <c r="R15" s="104">
        <f t="shared" ref="R15" si="18">SUM(R16:R17)</f>
        <v>3447689</v>
      </c>
      <c r="S15" s="104">
        <f>SUM(S16:S17)</f>
        <v>18966340</v>
      </c>
      <c r="T15" s="104">
        <f>SUM(T16:T17)</f>
        <v>4527973</v>
      </c>
      <c r="U15" s="104">
        <f t="shared" si="14"/>
        <v>8821745</v>
      </c>
      <c r="V15" s="104">
        <f t="shared" si="14"/>
        <v>258867959</v>
      </c>
      <c r="W15" s="104">
        <f>SUM(W16:W17)</f>
        <v>11766762</v>
      </c>
      <c r="X15" s="104">
        <f>SUM(X16:X17)</f>
        <v>337207677</v>
      </c>
      <c r="Y15" s="104">
        <f>SUM(Y16:Y17)</f>
        <v>172631978</v>
      </c>
      <c r="Z15" s="104">
        <f t="shared" si="14"/>
        <v>37605704</v>
      </c>
      <c r="AA15" s="104">
        <f t="shared" ref="AA15:AB15" si="19">SUM(AA16:AA17)</f>
        <v>3495895</v>
      </c>
      <c r="AB15" s="104">
        <f t="shared" si="19"/>
        <v>5528617</v>
      </c>
      <c r="AC15" s="104">
        <f t="shared" ref="AC15" si="20">SUM(AC16:AC17)</f>
        <v>6038299</v>
      </c>
      <c r="AD15" s="104">
        <f t="shared" ref="AD15" si="21">SUM(AD16:AD17)</f>
        <v>2251823</v>
      </c>
      <c r="AE15" s="104">
        <f>SUM(AE16:AE17)</f>
        <v>17130496</v>
      </c>
      <c r="AF15" s="104">
        <v>0</v>
      </c>
      <c r="AG15" s="104">
        <f t="shared" si="5"/>
        <v>3612349993</v>
      </c>
      <c r="AH15" s="148">
        <f t="shared" si="3"/>
        <v>3612349993</v>
      </c>
      <c r="AI15" s="51"/>
      <c r="AJ15" s="163">
        <f t="shared" si="4"/>
        <v>3592967674</v>
      </c>
    </row>
    <row r="16" spans="1:38" ht="22.5" customHeight="1" x14ac:dyDescent="0.4">
      <c r="A16" s="48"/>
      <c r="B16" s="103"/>
      <c r="C16" s="81"/>
      <c r="D16" s="83" t="s">
        <v>3</v>
      </c>
      <c r="E16" s="81"/>
      <c r="F16" s="104">
        <v>21669377</v>
      </c>
      <c r="G16" s="104">
        <v>14654908</v>
      </c>
      <c r="H16" s="104"/>
      <c r="I16" s="104">
        <v>23358355</v>
      </c>
      <c r="J16" s="104"/>
      <c r="K16" s="104">
        <v>94842404</v>
      </c>
      <c r="L16" s="104">
        <v>8624536</v>
      </c>
      <c r="M16" s="104">
        <v>42189203</v>
      </c>
      <c r="N16" s="104"/>
      <c r="O16" s="104">
        <v>11203595</v>
      </c>
      <c r="P16" s="104">
        <v>443752</v>
      </c>
      <c r="Q16" s="104">
        <v>8531433</v>
      </c>
      <c r="R16" s="104">
        <v>869831</v>
      </c>
      <c r="S16" s="104">
        <v>7749045</v>
      </c>
      <c r="T16" s="104">
        <v>4179440</v>
      </c>
      <c r="U16" s="104">
        <v>6484499</v>
      </c>
      <c r="V16" s="104">
        <v>15680092</v>
      </c>
      <c r="W16" s="104">
        <v>10731015</v>
      </c>
      <c r="X16" s="104">
        <v>303999</v>
      </c>
      <c r="Y16" s="104">
        <v>17785256</v>
      </c>
      <c r="Z16" s="104">
        <v>16686659</v>
      </c>
      <c r="AA16" s="104"/>
      <c r="AB16" s="104">
        <v>2374760</v>
      </c>
      <c r="AC16" s="104">
        <v>5663855</v>
      </c>
      <c r="AD16" s="104">
        <v>2222365</v>
      </c>
      <c r="AE16" s="104">
        <v>11243409</v>
      </c>
      <c r="AF16" s="104">
        <v>0</v>
      </c>
      <c r="AG16" s="104">
        <f t="shared" si="5"/>
        <v>327491788</v>
      </c>
      <c r="AH16" s="148">
        <f t="shared" si="3"/>
        <v>327491788</v>
      </c>
      <c r="AI16" s="51"/>
      <c r="AJ16" s="163">
        <f t="shared" si="4"/>
        <v>314026014</v>
      </c>
    </row>
    <row r="17" spans="1:36" ht="22.5" customHeight="1" x14ac:dyDescent="0.4">
      <c r="A17" s="48"/>
      <c r="B17" s="103"/>
      <c r="C17" s="81"/>
      <c r="D17" s="83" t="s">
        <v>48</v>
      </c>
      <c r="E17" s="81"/>
      <c r="F17" s="104">
        <v>11915881</v>
      </c>
      <c r="G17" s="104">
        <v>28238576</v>
      </c>
      <c r="H17" s="104">
        <v>20</v>
      </c>
      <c r="I17" s="104">
        <v>219258205</v>
      </c>
      <c r="J17" s="104">
        <v>12114808</v>
      </c>
      <c r="K17" s="104">
        <v>1780610908</v>
      </c>
      <c r="L17" s="104">
        <v>7918891</v>
      </c>
      <c r="M17" s="104">
        <v>168463872</v>
      </c>
      <c r="N17" s="104"/>
      <c r="O17" s="104">
        <v>112052860</v>
      </c>
      <c r="P17" s="104">
        <v>17121834</v>
      </c>
      <c r="Q17" s="104">
        <v>140847618</v>
      </c>
      <c r="R17" s="104">
        <v>2577858</v>
      </c>
      <c r="S17" s="104">
        <v>11217295</v>
      </c>
      <c r="T17" s="104">
        <v>348533</v>
      </c>
      <c r="U17" s="104">
        <v>2337246</v>
      </c>
      <c r="V17" s="104">
        <v>243187867</v>
      </c>
      <c r="W17" s="104">
        <v>1035747</v>
      </c>
      <c r="X17" s="104">
        <v>336903678</v>
      </c>
      <c r="Y17" s="104">
        <v>154846722</v>
      </c>
      <c r="Z17" s="104">
        <v>20919045</v>
      </c>
      <c r="AA17" s="104">
        <v>3495895</v>
      </c>
      <c r="AB17" s="104">
        <v>3153857</v>
      </c>
      <c r="AC17" s="104">
        <v>374444</v>
      </c>
      <c r="AD17" s="104">
        <v>29458</v>
      </c>
      <c r="AE17" s="104">
        <v>5887087</v>
      </c>
      <c r="AF17" s="104">
        <v>0</v>
      </c>
      <c r="AG17" s="104">
        <f t="shared" si="5"/>
        <v>3284858205</v>
      </c>
      <c r="AH17" s="148">
        <f t="shared" si="3"/>
        <v>3284858205</v>
      </c>
      <c r="AI17" s="51"/>
      <c r="AJ17" s="163">
        <f t="shared" si="4"/>
        <v>3278941660</v>
      </c>
    </row>
    <row r="18" spans="1:36" ht="22.5" customHeight="1" x14ac:dyDescent="0.4">
      <c r="A18" s="48"/>
      <c r="B18" s="103" t="s">
        <v>31</v>
      </c>
      <c r="C18" s="81"/>
      <c r="D18" s="83" t="s">
        <v>46</v>
      </c>
      <c r="E18" s="81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>
        <v>2863145</v>
      </c>
      <c r="W18" s="104"/>
      <c r="X18" s="104"/>
      <c r="Y18" s="104"/>
      <c r="Z18" s="104"/>
      <c r="AA18" s="104"/>
      <c r="AB18" s="104"/>
      <c r="AC18" s="104"/>
      <c r="AD18" s="104"/>
      <c r="AE18" s="104"/>
      <c r="AF18" s="104">
        <v>0</v>
      </c>
      <c r="AG18" s="104">
        <f t="shared" si="5"/>
        <v>2863145</v>
      </c>
      <c r="AH18" s="148">
        <f t="shared" si="3"/>
        <v>2863145</v>
      </c>
      <c r="AI18" s="51"/>
      <c r="AJ18" s="163">
        <f t="shared" si="4"/>
        <v>2863145</v>
      </c>
    </row>
    <row r="19" spans="1:36" ht="22.5" customHeight="1" x14ac:dyDescent="0.4">
      <c r="A19" s="48"/>
      <c r="B19" s="103" t="s">
        <v>4</v>
      </c>
      <c r="C19" s="81"/>
      <c r="D19" s="83" t="s">
        <v>27</v>
      </c>
      <c r="E19" s="81"/>
      <c r="F19" s="104">
        <v>20</v>
      </c>
      <c r="G19" s="104"/>
      <c r="H19" s="104"/>
      <c r="I19" s="104">
        <v>2578</v>
      </c>
      <c r="J19" s="104"/>
      <c r="K19" s="104"/>
      <c r="L19" s="104"/>
      <c r="M19" s="104">
        <v>394048</v>
      </c>
      <c r="N19" s="104"/>
      <c r="O19" s="104"/>
      <c r="P19" s="104"/>
      <c r="Q19" s="104"/>
      <c r="R19" s="104"/>
      <c r="S19" s="104"/>
      <c r="T19" s="104"/>
      <c r="U19" s="104">
        <v>1753</v>
      </c>
      <c r="V19" s="104">
        <v>2062</v>
      </c>
      <c r="W19" s="104"/>
      <c r="X19" s="104"/>
      <c r="Y19" s="104"/>
      <c r="Z19" s="104">
        <v>12372</v>
      </c>
      <c r="AA19" s="104"/>
      <c r="AB19" s="104"/>
      <c r="AC19" s="104"/>
      <c r="AD19" s="104"/>
      <c r="AE19" s="104">
        <v>7217</v>
      </c>
      <c r="AF19" s="104">
        <v>0</v>
      </c>
      <c r="AG19" s="104">
        <f t="shared" si="5"/>
        <v>420050</v>
      </c>
      <c r="AH19" s="148">
        <f t="shared" si="3"/>
        <v>420050</v>
      </c>
      <c r="AI19" s="51"/>
      <c r="AJ19" s="163">
        <f t="shared" si="4"/>
        <v>412833</v>
      </c>
    </row>
    <row r="20" spans="1:36" ht="22.5" customHeight="1" x14ac:dyDescent="0.4">
      <c r="A20" s="48"/>
      <c r="B20" s="103" t="s">
        <v>59</v>
      </c>
      <c r="C20" s="81"/>
      <c r="D20" s="83" t="s">
        <v>28</v>
      </c>
      <c r="E20" s="81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>
        <v>0</v>
      </c>
      <c r="AG20" s="104">
        <f t="shared" si="5"/>
        <v>0</v>
      </c>
      <c r="AH20" s="148">
        <f t="shared" si="3"/>
        <v>0</v>
      </c>
      <c r="AI20" s="51"/>
      <c r="AJ20" s="163">
        <f t="shared" si="4"/>
        <v>0</v>
      </c>
    </row>
    <row r="21" spans="1:36" ht="22.5" customHeight="1" x14ac:dyDescent="0.4">
      <c r="A21" s="48"/>
      <c r="B21" s="103" t="s">
        <v>60</v>
      </c>
      <c r="C21" s="81"/>
      <c r="D21" s="83" t="s">
        <v>29</v>
      </c>
      <c r="E21" s="81"/>
      <c r="F21" s="104">
        <v>10</v>
      </c>
      <c r="G21" s="104">
        <v>10</v>
      </c>
      <c r="H21" s="104"/>
      <c r="I21" s="104">
        <v>77977</v>
      </c>
      <c r="J21" s="104"/>
      <c r="K21" s="104">
        <v>3025552</v>
      </c>
      <c r="L21" s="104">
        <v>10</v>
      </c>
      <c r="M21" s="104">
        <v>10</v>
      </c>
      <c r="N21" s="104"/>
      <c r="O21" s="104">
        <v>65323</v>
      </c>
      <c r="P21" s="104">
        <v>0</v>
      </c>
      <c r="Q21" s="104">
        <v>64515</v>
      </c>
      <c r="R21" s="104">
        <v>10</v>
      </c>
      <c r="S21" s="104">
        <v>10</v>
      </c>
      <c r="T21" s="104">
        <v>10</v>
      </c>
      <c r="U21" s="104">
        <v>10</v>
      </c>
      <c r="V21" s="104">
        <v>225708</v>
      </c>
      <c r="W21" s="104">
        <v>10</v>
      </c>
      <c r="X21" s="104"/>
      <c r="Y21" s="104">
        <v>10</v>
      </c>
      <c r="Z21" s="104">
        <v>31058</v>
      </c>
      <c r="AA21" s="104">
        <v>0</v>
      </c>
      <c r="AB21" s="104">
        <v>20781</v>
      </c>
      <c r="AC21" s="104"/>
      <c r="AD21" s="104">
        <v>81423</v>
      </c>
      <c r="AE21" s="104">
        <v>10</v>
      </c>
      <c r="AF21" s="104">
        <v>0</v>
      </c>
      <c r="AG21" s="104">
        <f t="shared" si="5"/>
        <v>3592447</v>
      </c>
      <c r="AH21" s="148">
        <f t="shared" si="3"/>
        <v>3592447</v>
      </c>
      <c r="AI21" s="51"/>
      <c r="AJ21" s="163">
        <f t="shared" si="4"/>
        <v>3511014</v>
      </c>
    </row>
    <row r="22" spans="1:36" ht="22.5" customHeight="1" x14ac:dyDescent="0.4">
      <c r="A22" s="48"/>
      <c r="B22" s="105" t="s">
        <v>61</v>
      </c>
      <c r="C22" s="106"/>
      <c r="D22" s="84" t="s">
        <v>51</v>
      </c>
      <c r="E22" s="106"/>
      <c r="F22" s="107">
        <f>+F23+F24</f>
        <v>0</v>
      </c>
      <c r="G22" s="107">
        <f t="shared" ref="G22:AF22" si="22">+G23+G24</f>
        <v>6572238</v>
      </c>
      <c r="H22" s="107">
        <f t="shared" ref="H22" si="23">+H23+H24</f>
        <v>23252200</v>
      </c>
      <c r="I22" s="107">
        <f t="shared" si="22"/>
        <v>12593390</v>
      </c>
      <c r="J22" s="107">
        <f t="shared" ref="J22" si="24">+J23+J24</f>
        <v>0</v>
      </c>
      <c r="K22" s="107">
        <f t="shared" si="22"/>
        <v>220307246</v>
      </c>
      <c r="L22" s="107">
        <f t="shared" ref="L22:N22" si="25">+L23+L24</f>
        <v>0</v>
      </c>
      <c r="M22" s="107">
        <f t="shared" si="25"/>
        <v>0</v>
      </c>
      <c r="N22" s="107">
        <f t="shared" si="25"/>
        <v>1000</v>
      </c>
      <c r="O22" s="107">
        <f t="shared" si="22"/>
        <v>6714226</v>
      </c>
      <c r="P22" s="107">
        <f t="shared" ref="P22" si="26">+P23+P24</f>
        <v>0</v>
      </c>
      <c r="Q22" s="107">
        <f t="shared" si="22"/>
        <v>3851000</v>
      </c>
      <c r="R22" s="107">
        <f t="shared" ref="R22" si="27">+R23+R24</f>
        <v>0</v>
      </c>
      <c r="S22" s="107">
        <f>+S23+S24</f>
        <v>0</v>
      </c>
      <c r="T22" s="107">
        <f>+T23+T24</f>
        <v>0</v>
      </c>
      <c r="U22" s="107">
        <f t="shared" si="22"/>
        <v>0</v>
      </c>
      <c r="V22" s="107">
        <f t="shared" si="22"/>
        <v>62071231</v>
      </c>
      <c r="W22" s="107">
        <f>+W23+W24</f>
        <v>0</v>
      </c>
      <c r="X22" s="107">
        <f t="shared" si="22"/>
        <v>0</v>
      </c>
      <c r="Y22" s="107">
        <f t="shared" si="22"/>
        <v>682621152</v>
      </c>
      <c r="Z22" s="107">
        <f t="shared" si="22"/>
        <v>0</v>
      </c>
      <c r="AA22" s="107">
        <f t="shared" ref="AA22:AB22" si="28">+AA23+AA24</f>
        <v>0</v>
      </c>
      <c r="AB22" s="107">
        <f t="shared" si="28"/>
        <v>0</v>
      </c>
      <c r="AC22" s="107">
        <f t="shared" ref="AC22" si="29">+AC23+AC24</f>
        <v>0</v>
      </c>
      <c r="AD22" s="107">
        <f t="shared" si="22"/>
        <v>0</v>
      </c>
      <c r="AE22" s="107">
        <f t="shared" si="22"/>
        <v>0</v>
      </c>
      <c r="AF22" s="107">
        <f t="shared" si="22"/>
        <v>309709331</v>
      </c>
      <c r="AG22" s="107">
        <f t="shared" si="5"/>
        <v>708274352</v>
      </c>
      <c r="AH22" s="156">
        <f t="shared" si="3"/>
        <v>1017983683</v>
      </c>
      <c r="AI22" s="51"/>
      <c r="AJ22" s="163">
        <f t="shared" si="4"/>
        <v>708274352</v>
      </c>
    </row>
    <row r="23" spans="1:36" ht="22.5" customHeight="1" x14ac:dyDescent="0.4">
      <c r="A23" s="48"/>
      <c r="B23" s="109" t="s">
        <v>20</v>
      </c>
      <c r="C23" s="81"/>
      <c r="D23" s="83" t="s">
        <v>92</v>
      </c>
      <c r="E23" s="81"/>
      <c r="F23" s="104"/>
      <c r="G23" s="104"/>
      <c r="H23" s="104"/>
      <c r="I23" s="104"/>
      <c r="J23" s="104"/>
      <c r="K23" s="104">
        <v>2400000</v>
      </c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>
        <v>10774898</v>
      </c>
      <c r="Z23" s="104"/>
      <c r="AA23" s="104"/>
      <c r="AB23" s="104"/>
      <c r="AC23" s="104"/>
      <c r="AD23" s="104"/>
      <c r="AE23" s="104"/>
      <c r="AF23" s="104">
        <v>0</v>
      </c>
      <c r="AG23" s="104">
        <f t="shared" si="5"/>
        <v>13174898</v>
      </c>
      <c r="AH23" s="148">
        <f t="shared" si="3"/>
        <v>13174898</v>
      </c>
      <c r="AI23" s="51"/>
      <c r="AJ23" s="163"/>
    </row>
    <row r="24" spans="1:36" ht="22.5" customHeight="1" x14ac:dyDescent="0.4">
      <c r="A24" s="48"/>
      <c r="B24" s="109" t="s">
        <v>39</v>
      </c>
      <c r="C24" s="81"/>
      <c r="D24" s="83" t="s">
        <v>93</v>
      </c>
      <c r="E24" s="81"/>
      <c r="F24" s="104">
        <f t="shared" ref="F24:M24" si="30">+SUM(F25:F34)</f>
        <v>0</v>
      </c>
      <c r="G24" s="104">
        <f t="shared" si="30"/>
        <v>6572238</v>
      </c>
      <c r="H24" s="104">
        <f t="shared" si="30"/>
        <v>23252200</v>
      </c>
      <c r="I24" s="104">
        <f t="shared" si="30"/>
        <v>12593390</v>
      </c>
      <c r="J24" s="104">
        <f t="shared" si="30"/>
        <v>0</v>
      </c>
      <c r="K24" s="104">
        <f t="shared" si="30"/>
        <v>217907246</v>
      </c>
      <c r="L24" s="104">
        <f t="shared" si="30"/>
        <v>0</v>
      </c>
      <c r="M24" s="104">
        <f t="shared" si="30"/>
        <v>0</v>
      </c>
      <c r="N24" s="104">
        <f>+SUM(N25:N35)</f>
        <v>1000</v>
      </c>
      <c r="O24" s="104">
        <f t="shared" ref="O24:AF24" si="31">+SUM(O25:O34)</f>
        <v>6714226</v>
      </c>
      <c r="P24" s="104">
        <f t="shared" si="31"/>
        <v>0</v>
      </c>
      <c r="Q24" s="104">
        <f t="shared" si="31"/>
        <v>3851000</v>
      </c>
      <c r="R24" s="104">
        <f t="shared" si="31"/>
        <v>0</v>
      </c>
      <c r="S24" s="104">
        <f t="shared" si="31"/>
        <v>0</v>
      </c>
      <c r="T24" s="104">
        <f t="shared" si="31"/>
        <v>0</v>
      </c>
      <c r="U24" s="104">
        <f t="shared" si="31"/>
        <v>0</v>
      </c>
      <c r="V24" s="104">
        <f t="shared" si="31"/>
        <v>62071231</v>
      </c>
      <c r="W24" s="104">
        <f t="shared" si="31"/>
        <v>0</v>
      </c>
      <c r="X24" s="104">
        <f t="shared" si="31"/>
        <v>0</v>
      </c>
      <c r="Y24" s="104">
        <f t="shared" si="31"/>
        <v>671846254</v>
      </c>
      <c r="Z24" s="104">
        <f t="shared" si="31"/>
        <v>0</v>
      </c>
      <c r="AA24" s="104">
        <f t="shared" si="31"/>
        <v>0</v>
      </c>
      <c r="AB24" s="104">
        <f t="shared" si="31"/>
        <v>0</v>
      </c>
      <c r="AC24" s="104">
        <f t="shared" si="31"/>
        <v>0</v>
      </c>
      <c r="AD24" s="104">
        <f t="shared" si="31"/>
        <v>0</v>
      </c>
      <c r="AE24" s="104">
        <f t="shared" si="31"/>
        <v>0</v>
      </c>
      <c r="AF24" s="104">
        <f t="shared" si="31"/>
        <v>309709331</v>
      </c>
      <c r="AG24" s="104">
        <f t="shared" si="5"/>
        <v>695099454</v>
      </c>
      <c r="AH24" s="148">
        <f t="shared" si="3"/>
        <v>1004808785</v>
      </c>
      <c r="AI24" s="51"/>
      <c r="AJ24" s="163"/>
    </row>
    <row r="25" spans="1:36" ht="22.5" customHeight="1" x14ac:dyDescent="0.4">
      <c r="A25" s="48"/>
      <c r="B25" s="109"/>
      <c r="C25" s="81"/>
      <c r="D25" s="83" t="s">
        <v>96</v>
      </c>
      <c r="E25" s="81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>
        <v>551482891</v>
      </c>
      <c r="Z25" s="104"/>
      <c r="AA25" s="104"/>
      <c r="AB25" s="104"/>
      <c r="AC25" s="104"/>
      <c r="AD25" s="104"/>
      <c r="AE25" s="104"/>
      <c r="AF25" s="104">
        <v>0</v>
      </c>
      <c r="AG25" s="104">
        <f t="shared" si="5"/>
        <v>551482891</v>
      </c>
      <c r="AH25" s="148">
        <f t="shared" ref="AH25:AH44" si="32">SUM(F25:AE25)</f>
        <v>551482891</v>
      </c>
      <c r="AI25" s="51"/>
      <c r="AJ25" s="163"/>
    </row>
    <row r="26" spans="1:36" ht="22.5" customHeight="1" x14ac:dyDescent="0.4">
      <c r="A26" s="48"/>
      <c r="B26" s="109"/>
      <c r="C26" s="81"/>
      <c r="D26" s="83" t="s">
        <v>97</v>
      </c>
      <c r="E26" s="81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>
        <v>104596558</v>
      </c>
      <c r="Z26" s="104"/>
      <c r="AA26" s="104"/>
      <c r="AB26" s="104"/>
      <c r="AC26" s="104"/>
      <c r="AD26" s="104"/>
      <c r="AE26" s="104"/>
      <c r="AF26" s="104">
        <v>0</v>
      </c>
      <c r="AG26" s="104">
        <f t="shared" si="5"/>
        <v>104596558</v>
      </c>
      <c r="AH26" s="148">
        <f t="shared" si="32"/>
        <v>104596558</v>
      </c>
      <c r="AI26" s="51"/>
      <c r="AJ26" s="163"/>
    </row>
    <row r="27" spans="1:36" ht="22.5" customHeight="1" x14ac:dyDescent="0.4">
      <c r="A27" s="48"/>
      <c r="B27" s="109"/>
      <c r="C27" s="81"/>
      <c r="D27" s="83" t="s">
        <v>138</v>
      </c>
      <c r="E27" s="81"/>
      <c r="F27" s="104"/>
      <c r="G27" s="104"/>
      <c r="H27" s="104">
        <v>11908036</v>
      </c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>
        <v>0</v>
      </c>
      <c r="AG27" s="104">
        <f t="shared" ref="AG27" si="33">+AH27-AF27</f>
        <v>11908036</v>
      </c>
      <c r="AH27" s="148">
        <f t="shared" ref="AH27" si="34">SUM(F27:AE27)</f>
        <v>11908036</v>
      </c>
      <c r="AI27" s="51"/>
      <c r="AJ27" s="163"/>
    </row>
    <row r="28" spans="1:36" ht="22.5" customHeight="1" x14ac:dyDescent="0.4">
      <c r="A28" s="48"/>
      <c r="B28" s="109"/>
      <c r="C28" s="81"/>
      <c r="D28" s="83" t="s">
        <v>98</v>
      </c>
      <c r="E28" s="81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>
        <v>15766805</v>
      </c>
      <c r="Z28" s="104"/>
      <c r="AA28" s="104"/>
      <c r="AB28" s="104"/>
      <c r="AC28" s="104"/>
      <c r="AD28" s="104"/>
      <c r="AE28" s="104"/>
      <c r="AF28" s="104">
        <v>0</v>
      </c>
      <c r="AG28" s="104">
        <f t="shared" si="5"/>
        <v>15766805</v>
      </c>
      <c r="AH28" s="148">
        <f t="shared" si="32"/>
        <v>15766805</v>
      </c>
      <c r="AI28" s="51"/>
      <c r="AJ28" s="163"/>
    </row>
    <row r="29" spans="1:36" ht="22.5" customHeight="1" x14ac:dyDescent="0.4">
      <c r="A29" s="48"/>
      <c r="B29" s="109"/>
      <c r="C29" s="81"/>
      <c r="D29" s="83" t="s">
        <v>99</v>
      </c>
      <c r="E29" s="81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>
        <v>0</v>
      </c>
      <c r="AG29" s="104">
        <f t="shared" si="5"/>
        <v>0</v>
      </c>
      <c r="AH29" s="148">
        <f t="shared" si="32"/>
        <v>0</v>
      </c>
      <c r="AI29" s="51"/>
      <c r="AJ29" s="163"/>
    </row>
    <row r="30" spans="1:36" ht="22.5" customHeight="1" x14ac:dyDescent="0.4">
      <c r="A30" s="48"/>
      <c r="B30" s="109"/>
      <c r="C30" s="81"/>
      <c r="D30" s="83" t="s">
        <v>100</v>
      </c>
      <c r="E30" s="81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>
        <f>+SUM(G30:AE30)</f>
        <v>0</v>
      </c>
      <c r="AG30" s="104">
        <f t="shared" si="5"/>
        <v>0</v>
      </c>
      <c r="AH30" s="148">
        <f t="shared" si="32"/>
        <v>0</v>
      </c>
      <c r="AI30" s="51"/>
      <c r="AJ30" s="163"/>
    </row>
    <row r="31" spans="1:36" ht="36" customHeight="1" x14ac:dyDescent="0.4">
      <c r="A31" s="48"/>
      <c r="B31" s="109"/>
      <c r="C31" s="81"/>
      <c r="D31" s="83" t="s">
        <v>123</v>
      </c>
      <c r="E31" s="81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>
        <v>0</v>
      </c>
      <c r="AG31" s="104">
        <f t="shared" ref="AG31" si="35">+AH31-AF31</f>
        <v>0</v>
      </c>
      <c r="AH31" s="148">
        <f t="shared" si="32"/>
        <v>0</v>
      </c>
      <c r="AI31" s="51"/>
      <c r="AJ31" s="163"/>
    </row>
    <row r="32" spans="1:36" ht="22.5" customHeight="1" x14ac:dyDescent="0.4">
      <c r="A32" s="48"/>
      <c r="B32" s="109"/>
      <c r="C32" s="81"/>
      <c r="D32" s="83" t="s">
        <v>139</v>
      </c>
      <c r="E32" s="81"/>
      <c r="F32" s="104"/>
      <c r="G32" s="104"/>
      <c r="H32" s="104">
        <v>11344164</v>
      </c>
      <c r="I32" s="104"/>
      <c r="J32" s="104"/>
      <c r="K32" s="104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  <c r="AE32" s="104"/>
      <c r="AF32" s="104">
        <v>0</v>
      </c>
      <c r="AG32" s="104">
        <f t="shared" ref="AG32" si="36">+AH32-AF32</f>
        <v>11344164</v>
      </c>
      <c r="AH32" s="148">
        <f t="shared" ref="AH32" si="37">SUM(F32:AE32)</f>
        <v>11344164</v>
      </c>
      <c r="AI32" s="51"/>
      <c r="AJ32" s="163"/>
    </row>
    <row r="33" spans="1:36" ht="34.5" customHeight="1" x14ac:dyDescent="0.4">
      <c r="A33" s="48"/>
      <c r="B33" s="109"/>
      <c r="C33" s="81"/>
      <c r="D33" s="83" t="s">
        <v>101</v>
      </c>
      <c r="E33" s="81"/>
      <c r="F33" s="104"/>
      <c r="G33" s="104">
        <v>6572238</v>
      </c>
      <c r="H33" s="104"/>
      <c r="I33" s="104">
        <v>12593390</v>
      </c>
      <c r="J33" s="104"/>
      <c r="K33" s="104">
        <v>217907246</v>
      </c>
      <c r="L33" s="104"/>
      <c r="M33" s="104"/>
      <c r="N33" s="104"/>
      <c r="O33" s="104">
        <v>6714226</v>
      </c>
      <c r="P33" s="104"/>
      <c r="Q33" s="104">
        <v>3851000</v>
      </c>
      <c r="R33" s="104"/>
      <c r="S33" s="104"/>
      <c r="T33" s="104"/>
      <c r="U33" s="104"/>
      <c r="V33" s="104">
        <v>62071231</v>
      </c>
      <c r="W33" s="104"/>
      <c r="X33" s="104"/>
      <c r="Y33" s="104"/>
      <c r="Z33" s="104"/>
      <c r="AA33" s="104"/>
      <c r="AB33" s="104"/>
      <c r="AC33" s="104"/>
      <c r="AD33" s="104"/>
      <c r="AE33" s="104"/>
      <c r="AF33" s="104">
        <f>+SUM(G33:AE33)</f>
        <v>309709331</v>
      </c>
      <c r="AG33" s="104">
        <f t="shared" si="5"/>
        <v>0</v>
      </c>
      <c r="AH33" s="148">
        <f>SUM(F33:AE33)</f>
        <v>309709331</v>
      </c>
      <c r="AI33" s="51"/>
      <c r="AJ33" s="163"/>
    </row>
    <row r="34" spans="1:36" ht="40.5" customHeight="1" x14ac:dyDescent="0.4">
      <c r="A34" s="48"/>
      <c r="B34" s="109"/>
      <c r="C34" s="81"/>
      <c r="D34" s="83" t="s">
        <v>102</v>
      </c>
      <c r="E34" s="81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>
        <f>+SUM(G34:AE34)</f>
        <v>0</v>
      </c>
      <c r="AG34" s="104">
        <f t="shared" si="5"/>
        <v>0</v>
      </c>
      <c r="AH34" s="148">
        <f>SUM(F34:AE34)</f>
        <v>0</v>
      </c>
      <c r="AI34" s="51"/>
      <c r="AJ34" s="163"/>
    </row>
    <row r="35" spans="1:36" ht="22.5" customHeight="1" x14ac:dyDescent="0.4">
      <c r="A35" s="48"/>
      <c r="B35" s="109"/>
      <c r="C35" s="81"/>
      <c r="D35" s="83" t="s">
        <v>149</v>
      </c>
      <c r="E35" s="81"/>
      <c r="F35" s="104"/>
      <c r="G35" s="104"/>
      <c r="H35" s="104"/>
      <c r="I35" s="104"/>
      <c r="J35" s="104"/>
      <c r="K35" s="104"/>
      <c r="L35" s="104"/>
      <c r="M35" s="104"/>
      <c r="N35" s="104">
        <v>1000</v>
      </c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48"/>
      <c r="AI35" s="51"/>
      <c r="AJ35" s="163"/>
    </row>
    <row r="36" spans="1:36" ht="22.5" customHeight="1" x14ac:dyDescent="0.4">
      <c r="A36" s="48"/>
      <c r="B36" s="103">
        <v>14</v>
      </c>
      <c r="C36" s="81"/>
      <c r="D36" s="83" t="s">
        <v>82</v>
      </c>
      <c r="E36" s="81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>
        <v>0</v>
      </c>
      <c r="AG36" s="104">
        <f t="shared" ref="AG36:AG70" si="38">+AH36-AF36</f>
        <v>0</v>
      </c>
      <c r="AH36" s="148">
        <f t="shared" si="32"/>
        <v>0</v>
      </c>
      <c r="AI36" s="51"/>
      <c r="AJ36" s="163">
        <f>+AG36-AE36-AD36</f>
        <v>0</v>
      </c>
    </row>
    <row r="37" spans="1:36" ht="22.5" customHeight="1" x14ac:dyDescent="0.4">
      <c r="A37" s="48"/>
      <c r="B37" s="103" t="s">
        <v>62</v>
      </c>
      <c r="C37" s="81"/>
      <c r="D37" s="83" t="s">
        <v>5</v>
      </c>
      <c r="E37" s="81"/>
      <c r="F37" s="104">
        <v>10</v>
      </c>
      <c r="G37" s="104">
        <v>10</v>
      </c>
      <c r="H37" s="104"/>
      <c r="I37" s="104">
        <v>10</v>
      </c>
      <c r="J37" s="104">
        <v>10</v>
      </c>
      <c r="K37" s="104">
        <v>10</v>
      </c>
      <c r="L37" s="104">
        <v>10</v>
      </c>
      <c r="M37" s="104">
        <v>10</v>
      </c>
      <c r="N37" s="104"/>
      <c r="O37" s="104">
        <v>10</v>
      </c>
      <c r="P37" s="104">
        <v>10</v>
      </c>
      <c r="Q37" s="104">
        <v>10</v>
      </c>
      <c r="R37" s="104">
        <v>10</v>
      </c>
      <c r="S37" s="104">
        <v>10</v>
      </c>
      <c r="T37" s="104">
        <v>10</v>
      </c>
      <c r="U37" s="104">
        <v>10</v>
      </c>
      <c r="V37" s="104">
        <v>10</v>
      </c>
      <c r="W37" s="104">
        <v>10</v>
      </c>
      <c r="X37" s="104">
        <v>10</v>
      </c>
      <c r="Y37" s="104">
        <v>160911200</v>
      </c>
      <c r="Z37" s="104">
        <v>10</v>
      </c>
      <c r="AA37" s="104">
        <v>161882</v>
      </c>
      <c r="AB37" s="104">
        <v>551540</v>
      </c>
      <c r="AC37" s="104"/>
      <c r="AD37" s="104">
        <v>91915</v>
      </c>
      <c r="AE37" s="104">
        <v>1184500</v>
      </c>
      <c r="AF37" s="104">
        <v>0</v>
      </c>
      <c r="AG37" s="104">
        <f t="shared" si="38"/>
        <v>162901217</v>
      </c>
      <c r="AH37" s="148">
        <f t="shared" si="32"/>
        <v>162901217</v>
      </c>
      <c r="AI37" s="51"/>
      <c r="AJ37" s="163">
        <f>+AG37-AE37-AD37</f>
        <v>161624802</v>
      </c>
    </row>
    <row r="38" spans="1:36" s="47" customFormat="1" ht="24.9" customHeight="1" x14ac:dyDescent="0.2">
      <c r="A38" s="45"/>
      <c r="B38" s="110"/>
      <c r="C38" s="101"/>
      <c r="D38" s="82" t="s">
        <v>6</v>
      </c>
      <c r="E38" s="92"/>
      <c r="F38" s="102">
        <f>SUM(F39,F40,F41,F42,F48,F49,F50,F59,F60,F64,F65,F69,F70)</f>
        <v>34440885</v>
      </c>
      <c r="G38" s="102">
        <f t="shared" ref="G38:AE38" si="39">SUM(G39,G40,G41,G42,G48,G49,G50,G59,G60,G64,G65,G69,G70)</f>
        <v>49784706</v>
      </c>
      <c r="H38" s="102">
        <f t="shared" ref="H38" si="40">SUM(H39,H40,H41,H42,H48,H49,H50,H59,H60,H64,H65,H69,H70)</f>
        <v>23252220</v>
      </c>
      <c r="I38" s="102">
        <f t="shared" si="39"/>
        <v>255699127</v>
      </c>
      <c r="J38" s="102">
        <f t="shared" ref="J38" si="41">SUM(J39,J40,J41,J42,J48,J49,J50,J59,J60,J64,J65,J69,J70)</f>
        <v>12114818</v>
      </c>
      <c r="K38" s="102">
        <f t="shared" ref="K38:N38" si="42">SUM(K39,K40,K41,K42,K48,K49,K50,K59,K60,K64,K65,K69,K70)</f>
        <v>2119901927</v>
      </c>
      <c r="L38" s="102">
        <f t="shared" si="42"/>
        <v>16543467</v>
      </c>
      <c r="M38" s="102">
        <f t="shared" si="42"/>
        <v>211756969</v>
      </c>
      <c r="N38" s="102">
        <f t="shared" si="42"/>
        <v>1000</v>
      </c>
      <c r="O38" s="102">
        <f t="shared" si="39"/>
        <v>130426114</v>
      </c>
      <c r="P38" s="102">
        <f t="shared" ref="P38" si="43">SUM(P39,P40,P41,P42,P48,P49,P50,P59,P60,P64,P65,P69,P70)</f>
        <v>17565616</v>
      </c>
      <c r="Q38" s="102">
        <f t="shared" si="39"/>
        <v>153485045</v>
      </c>
      <c r="R38" s="102">
        <f t="shared" ref="R38" si="44">SUM(R39,R40,R41,R42,R48,R49,R50,R59,R60,R64,R65,R69,R70)</f>
        <v>3447729</v>
      </c>
      <c r="S38" s="102">
        <f>SUM(S39,S40,S41,S42,S48,S49,S50,S59,S60,S64,S65,S69,S70)</f>
        <v>19030625</v>
      </c>
      <c r="T38" s="102">
        <f>SUM(T39,T40,T41,T42,T48,T49,T50,T59,T60,T64,T65,T69,T70)</f>
        <v>4536860</v>
      </c>
      <c r="U38" s="102">
        <f t="shared" si="39"/>
        <v>9020106</v>
      </c>
      <c r="V38" s="102">
        <f t="shared" si="39"/>
        <v>324227510</v>
      </c>
      <c r="W38" s="102">
        <f>SUM(W39,W40,W41,W42,W48,W49,W50,W59,W60,W64,W65,W69,W70)</f>
        <v>11849477</v>
      </c>
      <c r="X38" s="102">
        <f t="shared" si="39"/>
        <v>337207687</v>
      </c>
      <c r="Y38" s="102">
        <f t="shared" si="39"/>
        <v>1134628150</v>
      </c>
      <c r="Z38" s="102">
        <f t="shared" si="39"/>
        <v>37906761</v>
      </c>
      <c r="AA38" s="102">
        <f t="shared" ref="AA38:AB38" si="45">SUM(AA39,AA40,AA41,AA42,AA48,AA49,AA50,AA59,AA60,AA64,AA65,AA69,AA70)</f>
        <v>3657777</v>
      </c>
      <c r="AB38" s="102">
        <f t="shared" si="45"/>
        <v>6100958</v>
      </c>
      <c r="AC38" s="102">
        <f t="shared" ref="AC38" si="46">SUM(AC39,AC40,AC41,AC42,AC48,AC49,AC50,AC59,AC60,AC64,AC65,AC69,AC70)</f>
        <v>6038319</v>
      </c>
      <c r="AD38" s="102">
        <f t="shared" si="39"/>
        <v>3301784</v>
      </c>
      <c r="AE38" s="102">
        <f t="shared" si="39"/>
        <v>18434330</v>
      </c>
      <c r="AF38" s="102">
        <f>SUM(AF39,AF40,AF41,AF42,AF48,AF49,AF50,AF59,AF60,AF64,AF65,AF69,AF70)</f>
        <v>310257579</v>
      </c>
      <c r="AG38" s="102">
        <f>SUM(AG39,AG40,AG41,AG42,AG48,AG49,AG50,AG59,AG60,AG64,AG65,AG69,AG70)</f>
        <v>4634102388</v>
      </c>
      <c r="AH38" s="155">
        <f>SUM(F38:AE38)</f>
        <v>4944359967</v>
      </c>
      <c r="AI38" s="52"/>
      <c r="AJ38" s="164">
        <f>SUM(AJ39,AJ40,AJ41,AJ42,AJ48,AJ49,AJ50,AJ59:AJ60,AJ64,AJ65,AJ69,AJ70)</f>
        <v>4612366274</v>
      </c>
    </row>
    <row r="39" spans="1:36" s="75" customFormat="1" ht="22.5" customHeight="1" x14ac:dyDescent="0.4">
      <c r="A39" s="130"/>
      <c r="B39" s="131" t="s">
        <v>7</v>
      </c>
      <c r="C39" s="132"/>
      <c r="D39" s="133" t="s">
        <v>8</v>
      </c>
      <c r="E39" s="132"/>
      <c r="F39" s="124">
        <v>21669377</v>
      </c>
      <c r="G39" s="124">
        <v>14654908</v>
      </c>
      <c r="H39" s="124"/>
      <c r="I39" s="124">
        <v>23358355</v>
      </c>
      <c r="J39" s="124"/>
      <c r="K39" s="124">
        <v>94842404</v>
      </c>
      <c r="L39" s="124">
        <v>8624536</v>
      </c>
      <c r="M39" s="124">
        <v>42189203</v>
      </c>
      <c r="N39" s="124"/>
      <c r="O39" s="124">
        <v>11203595</v>
      </c>
      <c r="P39" s="124">
        <v>443752</v>
      </c>
      <c r="Q39" s="104">
        <v>8531433</v>
      </c>
      <c r="R39" s="124">
        <v>869831</v>
      </c>
      <c r="S39" s="124">
        <v>7749045</v>
      </c>
      <c r="T39" s="124">
        <v>4179440</v>
      </c>
      <c r="U39" s="124">
        <v>6484499</v>
      </c>
      <c r="V39" s="124">
        <v>15680092</v>
      </c>
      <c r="W39" s="124">
        <v>10731015</v>
      </c>
      <c r="X39" s="124">
        <v>303999</v>
      </c>
      <c r="Y39" s="124">
        <v>18318327</v>
      </c>
      <c r="Z39" s="124">
        <v>16686659</v>
      </c>
      <c r="AA39" s="124"/>
      <c r="AB39" s="124">
        <v>2374760</v>
      </c>
      <c r="AC39" s="124">
        <v>5663855</v>
      </c>
      <c r="AD39" s="124">
        <v>2216362</v>
      </c>
      <c r="AE39" s="124">
        <v>11243409</v>
      </c>
      <c r="AF39" s="124">
        <v>0</v>
      </c>
      <c r="AG39" s="124">
        <f t="shared" si="38"/>
        <v>328018856</v>
      </c>
      <c r="AH39" s="148">
        <f t="shared" si="32"/>
        <v>328018856</v>
      </c>
      <c r="AI39" s="76"/>
      <c r="AJ39" s="134">
        <f t="shared" ref="AJ39:AJ43" si="47">+AG39-AE39-AD39</f>
        <v>314559085</v>
      </c>
    </row>
    <row r="40" spans="1:36" ht="22.5" customHeight="1" x14ac:dyDescent="0.4">
      <c r="A40" s="48"/>
      <c r="B40" s="103" t="s">
        <v>9</v>
      </c>
      <c r="C40" s="81"/>
      <c r="D40" s="83" t="s">
        <v>10</v>
      </c>
      <c r="E40" s="81"/>
      <c r="F40" s="104">
        <v>7263264</v>
      </c>
      <c r="G40" s="104">
        <v>995599</v>
      </c>
      <c r="H40" s="104"/>
      <c r="I40" s="104">
        <v>5019469</v>
      </c>
      <c r="J40" s="104">
        <v>10954062</v>
      </c>
      <c r="K40" s="104">
        <v>8292432</v>
      </c>
      <c r="L40" s="104">
        <v>3800453</v>
      </c>
      <c r="M40" s="104">
        <v>47361878</v>
      </c>
      <c r="N40" s="104"/>
      <c r="O40" s="104">
        <v>750423</v>
      </c>
      <c r="P40" s="104">
        <v>9796603</v>
      </c>
      <c r="Q40" s="104">
        <v>553613</v>
      </c>
      <c r="R40" s="104">
        <v>397169</v>
      </c>
      <c r="S40" s="104">
        <v>742284</v>
      </c>
      <c r="T40" s="104">
        <v>227225</v>
      </c>
      <c r="U40" s="104">
        <v>342132</v>
      </c>
      <c r="V40" s="104">
        <v>1957225</v>
      </c>
      <c r="W40" s="104">
        <v>568819</v>
      </c>
      <c r="X40" s="104">
        <v>21531</v>
      </c>
      <c r="Y40" s="104">
        <v>1254348</v>
      </c>
      <c r="Z40" s="104">
        <v>2299247</v>
      </c>
      <c r="AA40" s="104">
        <v>1596558</v>
      </c>
      <c r="AB40" s="104">
        <v>351771</v>
      </c>
      <c r="AC40" s="104">
        <v>188854</v>
      </c>
      <c r="AD40" s="104">
        <v>341697</v>
      </c>
      <c r="AE40" s="104">
        <v>5301270</v>
      </c>
      <c r="AF40" s="104">
        <v>0</v>
      </c>
      <c r="AG40" s="104">
        <f t="shared" si="38"/>
        <v>110377926</v>
      </c>
      <c r="AH40" s="148">
        <f t="shared" si="32"/>
        <v>110377926</v>
      </c>
      <c r="AI40" s="51"/>
      <c r="AJ40" s="134">
        <f t="shared" si="47"/>
        <v>104734959</v>
      </c>
    </row>
    <row r="41" spans="1:36" ht="22.5" customHeight="1" x14ac:dyDescent="0.4">
      <c r="A41" s="48"/>
      <c r="B41" s="103" t="s">
        <v>11</v>
      </c>
      <c r="C41" s="81"/>
      <c r="D41" s="83" t="s">
        <v>52</v>
      </c>
      <c r="E41" s="81"/>
      <c r="F41" s="104">
        <v>12618</v>
      </c>
      <c r="G41" s="104">
        <v>152798</v>
      </c>
      <c r="H41" s="104"/>
      <c r="I41" s="104">
        <v>321942</v>
      </c>
      <c r="J41" s="104"/>
      <c r="K41" s="104">
        <v>556366</v>
      </c>
      <c r="L41" s="104">
        <v>22855</v>
      </c>
      <c r="M41" s="104">
        <v>330602</v>
      </c>
      <c r="N41" s="104"/>
      <c r="O41" s="104">
        <v>210865</v>
      </c>
      <c r="P41" s="104"/>
      <c r="Q41" s="104">
        <v>20</v>
      </c>
      <c r="R41" s="104">
        <v>20</v>
      </c>
      <c r="S41" s="104">
        <v>102380</v>
      </c>
      <c r="T41" s="104">
        <v>36349</v>
      </c>
      <c r="U41" s="104">
        <v>10</v>
      </c>
      <c r="V41" s="104">
        <v>20</v>
      </c>
      <c r="W41" s="104">
        <v>56013</v>
      </c>
      <c r="X41" s="104"/>
      <c r="Y41" s="104">
        <v>10</v>
      </c>
      <c r="Z41" s="104">
        <v>14352</v>
      </c>
      <c r="AA41" s="104"/>
      <c r="AB41" s="104"/>
      <c r="AC41" s="104"/>
      <c r="AD41" s="104">
        <v>35471</v>
      </c>
      <c r="AE41" s="104">
        <v>27333</v>
      </c>
      <c r="AF41" s="104">
        <v>0</v>
      </c>
      <c r="AG41" s="104">
        <f t="shared" si="38"/>
        <v>1880024</v>
      </c>
      <c r="AH41" s="148">
        <f t="shared" si="32"/>
        <v>1880024</v>
      </c>
      <c r="AI41" s="51"/>
      <c r="AJ41" s="134">
        <f t="shared" si="47"/>
        <v>1817220</v>
      </c>
    </row>
    <row r="42" spans="1:36" ht="22.5" customHeight="1" x14ac:dyDescent="0.4">
      <c r="A42" s="48"/>
      <c r="B42" s="105" t="s">
        <v>12</v>
      </c>
      <c r="C42" s="106"/>
      <c r="D42" s="84" t="s">
        <v>14</v>
      </c>
      <c r="E42" s="106"/>
      <c r="F42" s="107">
        <f>+SUM(F43:F47)</f>
        <v>0</v>
      </c>
      <c r="G42" s="107">
        <f t="shared" ref="G42:AE42" si="48">+SUM(G43:G47)</f>
        <v>0</v>
      </c>
      <c r="H42" s="107">
        <f t="shared" ref="H42" si="49">+SUM(H43:H47)</f>
        <v>0</v>
      </c>
      <c r="I42" s="107">
        <f t="shared" si="48"/>
        <v>548248</v>
      </c>
      <c r="J42" s="107">
        <f t="shared" si="48"/>
        <v>0</v>
      </c>
      <c r="K42" s="107">
        <f t="shared" si="48"/>
        <v>1289671</v>
      </c>
      <c r="L42" s="107">
        <f t="shared" si="48"/>
        <v>0</v>
      </c>
      <c r="M42" s="107">
        <f t="shared" si="48"/>
        <v>0</v>
      </c>
      <c r="N42" s="107">
        <f t="shared" si="48"/>
        <v>0</v>
      </c>
      <c r="O42" s="107">
        <f t="shared" si="48"/>
        <v>2409629</v>
      </c>
      <c r="P42" s="107">
        <f t="shared" si="48"/>
        <v>0</v>
      </c>
      <c r="Q42" s="107">
        <f>+SUM(Q43:Q47)</f>
        <v>0</v>
      </c>
      <c r="R42" s="107">
        <f t="shared" si="48"/>
        <v>0</v>
      </c>
      <c r="S42" s="107">
        <f t="shared" si="48"/>
        <v>180790</v>
      </c>
      <c r="T42" s="107">
        <f t="shared" si="48"/>
        <v>0</v>
      </c>
      <c r="U42" s="107">
        <f t="shared" si="48"/>
        <v>0</v>
      </c>
      <c r="V42" s="107">
        <f t="shared" si="48"/>
        <v>5901963</v>
      </c>
      <c r="W42" s="107">
        <f t="shared" si="48"/>
        <v>0</v>
      </c>
      <c r="X42" s="107">
        <f t="shared" si="48"/>
        <v>0</v>
      </c>
      <c r="Y42" s="107">
        <f t="shared" si="48"/>
        <v>0</v>
      </c>
      <c r="Z42" s="107">
        <f t="shared" si="48"/>
        <v>170860</v>
      </c>
      <c r="AA42" s="107">
        <f t="shared" si="48"/>
        <v>0</v>
      </c>
      <c r="AB42" s="107">
        <f t="shared" si="48"/>
        <v>467785</v>
      </c>
      <c r="AC42" s="107">
        <f t="shared" ref="AC42" si="50">+SUM(AC43:AC47)</f>
        <v>0</v>
      </c>
      <c r="AD42" s="107">
        <f t="shared" si="48"/>
        <v>0</v>
      </c>
      <c r="AE42" s="107">
        <f t="shared" si="48"/>
        <v>0</v>
      </c>
      <c r="AF42" s="107">
        <f>+SUM(AF43:AF47)</f>
        <v>548248</v>
      </c>
      <c r="AG42" s="107">
        <f>+AH42-AF42</f>
        <v>10420698</v>
      </c>
      <c r="AH42" s="156">
        <f>SUM(F42:AE42)</f>
        <v>10968946</v>
      </c>
      <c r="AI42" s="51"/>
      <c r="AJ42" s="134">
        <f t="shared" si="47"/>
        <v>10420698</v>
      </c>
    </row>
    <row r="43" spans="1:36" ht="22.5" customHeight="1" x14ac:dyDescent="0.4">
      <c r="A43" s="48"/>
      <c r="B43" s="109" t="s">
        <v>20</v>
      </c>
      <c r="C43" s="81"/>
      <c r="D43" s="83" t="s">
        <v>92</v>
      </c>
      <c r="E43" s="81"/>
      <c r="F43" s="104"/>
      <c r="G43" s="104"/>
      <c r="H43" s="104"/>
      <c r="I43" s="104"/>
      <c r="J43" s="104"/>
      <c r="K43" s="104">
        <v>1289671</v>
      </c>
      <c r="L43" s="104"/>
      <c r="M43" s="104"/>
      <c r="N43" s="104"/>
      <c r="O43" s="104"/>
      <c r="P43" s="104"/>
      <c r="Q43" s="104"/>
      <c r="R43" s="104"/>
      <c r="S43" s="104">
        <v>96257</v>
      </c>
      <c r="T43" s="104"/>
      <c r="U43" s="104"/>
      <c r="V43" s="104"/>
      <c r="W43" s="104"/>
      <c r="X43" s="104"/>
      <c r="Y43" s="104"/>
      <c r="Z43" s="104">
        <v>170860</v>
      </c>
      <c r="AA43" s="104"/>
      <c r="AB43" s="104"/>
      <c r="AC43" s="104"/>
      <c r="AD43" s="104"/>
      <c r="AE43" s="104"/>
      <c r="AF43" s="104">
        <v>0</v>
      </c>
      <c r="AG43" s="104">
        <f t="shared" si="38"/>
        <v>1556788</v>
      </c>
      <c r="AH43" s="148">
        <f t="shared" si="32"/>
        <v>1556788</v>
      </c>
      <c r="AI43" s="51"/>
      <c r="AJ43" s="163">
        <f t="shared" si="47"/>
        <v>1556788</v>
      </c>
    </row>
    <row r="44" spans="1:36" ht="22.5" customHeight="1" x14ac:dyDescent="0.4">
      <c r="A44" s="48"/>
      <c r="B44" s="109" t="s">
        <v>39</v>
      </c>
      <c r="C44" s="81"/>
      <c r="D44" s="83" t="s">
        <v>93</v>
      </c>
      <c r="E44" s="81"/>
      <c r="F44" s="104"/>
      <c r="G44" s="104"/>
      <c r="H44" s="104"/>
      <c r="I44" s="104">
        <v>548248</v>
      </c>
      <c r="J44" s="104"/>
      <c r="K44" s="104"/>
      <c r="L44" s="104"/>
      <c r="M44" s="104"/>
      <c r="N44" s="104"/>
      <c r="O44" s="104">
        <v>2409629</v>
      </c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>
        <f>+I44</f>
        <v>548248</v>
      </c>
      <c r="AG44" s="104">
        <f>+AH44-AF44</f>
        <v>2409629</v>
      </c>
      <c r="AH44" s="148">
        <f t="shared" si="32"/>
        <v>2957877</v>
      </c>
      <c r="AI44" s="51"/>
      <c r="AJ44" s="163"/>
    </row>
    <row r="45" spans="1:36" ht="22.5" customHeight="1" x14ac:dyDescent="0.4">
      <c r="A45" s="48"/>
      <c r="B45" s="109" t="s">
        <v>31</v>
      </c>
      <c r="C45" s="81"/>
      <c r="D45" s="83" t="s">
        <v>94</v>
      </c>
      <c r="E45" s="81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>
        <v>2451857</v>
      </c>
      <c r="W45" s="104"/>
      <c r="X45" s="104"/>
      <c r="Y45" s="104"/>
      <c r="Z45" s="104"/>
      <c r="AA45" s="104"/>
      <c r="AB45" s="104">
        <v>300999</v>
      </c>
      <c r="AC45" s="104"/>
      <c r="AD45" s="104"/>
      <c r="AE45" s="104"/>
      <c r="AF45" s="104">
        <v>0</v>
      </c>
      <c r="AG45" s="104">
        <f t="shared" si="38"/>
        <v>2752856</v>
      </c>
      <c r="AH45" s="148">
        <f t="shared" ref="AH45:AH70" si="51">SUM(F45:AE45)</f>
        <v>2752856</v>
      </c>
      <c r="AI45" s="51"/>
      <c r="AJ45" s="163"/>
    </row>
    <row r="46" spans="1:36" ht="42" customHeight="1" x14ac:dyDescent="0.4">
      <c r="A46" s="48"/>
      <c r="B46" s="109" t="s">
        <v>23</v>
      </c>
      <c r="C46" s="81"/>
      <c r="D46" s="83" t="s">
        <v>121</v>
      </c>
      <c r="E46" s="81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>
        <v>84533</v>
      </c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>
        <v>0</v>
      </c>
      <c r="AG46" s="104">
        <f t="shared" ref="AG46" si="52">+AH46-AF46</f>
        <v>84533</v>
      </c>
      <c r="AH46" s="148">
        <f t="shared" si="51"/>
        <v>84533</v>
      </c>
      <c r="AI46" s="51"/>
      <c r="AJ46" s="163"/>
    </row>
    <row r="47" spans="1:36" ht="22.5" customHeight="1" x14ac:dyDescent="0.4">
      <c r="A47" s="48"/>
      <c r="B47" s="109" t="s">
        <v>25</v>
      </c>
      <c r="C47" s="81"/>
      <c r="D47" s="83" t="s">
        <v>140</v>
      </c>
      <c r="E47" s="81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>
        <v>3450106</v>
      </c>
      <c r="W47" s="104"/>
      <c r="X47" s="104"/>
      <c r="Y47" s="104"/>
      <c r="Z47" s="104"/>
      <c r="AA47" s="104"/>
      <c r="AB47" s="104">
        <v>166786</v>
      </c>
      <c r="AC47" s="104"/>
      <c r="AD47" s="104"/>
      <c r="AE47" s="104"/>
      <c r="AF47" s="104">
        <v>0</v>
      </c>
      <c r="AG47" s="104">
        <f t="shared" ref="AG47" si="53">+AH47-AF47</f>
        <v>3616892</v>
      </c>
      <c r="AH47" s="148">
        <f t="shared" ref="AH47" si="54">SUM(F47:AE47)</f>
        <v>3616892</v>
      </c>
      <c r="AI47" s="51"/>
      <c r="AJ47" s="163"/>
    </row>
    <row r="48" spans="1:36" ht="22.5" customHeight="1" x14ac:dyDescent="0.4">
      <c r="A48" s="48"/>
      <c r="B48" s="103" t="s">
        <v>13</v>
      </c>
      <c r="C48" s="81"/>
      <c r="D48" s="83" t="s">
        <v>30</v>
      </c>
      <c r="E48" s="81"/>
      <c r="F48" s="104">
        <v>355079</v>
      </c>
      <c r="G48" s="104">
        <v>429468</v>
      </c>
      <c r="H48" s="104"/>
      <c r="I48" s="104">
        <v>357507</v>
      </c>
      <c r="J48" s="104"/>
      <c r="K48" s="104">
        <v>1630885</v>
      </c>
      <c r="L48" s="104">
        <v>26959</v>
      </c>
      <c r="M48" s="104">
        <v>57958</v>
      </c>
      <c r="N48" s="104"/>
      <c r="O48" s="104">
        <v>244556</v>
      </c>
      <c r="P48" s="104">
        <v>20</v>
      </c>
      <c r="Q48" s="104">
        <v>105060</v>
      </c>
      <c r="R48" s="104">
        <v>20</v>
      </c>
      <c r="S48" s="104">
        <v>101849</v>
      </c>
      <c r="T48" s="104">
        <v>57688</v>
      </c>
      <c r="U48" s="104">
        <v>257498</v>
      </c>
      <c r="V48" s="104">
        <v>209683</v>
      </c>
      <c r="W48" s="104">
        <v>175737</v>
      </c>
      <c r="X48" s="104"/>
      <c r="Y48" s="104">
        <v>292806</v>
      </c>
      <c r="Z48" s="104">
        <v>401872</v>
      </c>
      <c r="AA48" s="104"/>
      <c r="AB48" s="104">
        <v>3567</v>
      </c>
      <c r="AC48" s="104">
        <v>20</v>
      </c>
      <c r="AD48" s="104">
        <v>51560</v>
      </c>
      <c r="AE48" s="104">
        <v>87645</v>
      </c>
      <c r="AF48" s="104">
        <v>0</v>
      </c>
      <c r="AG48" s="104">
        <f t="shared" si="38"/>
        <v>4847437</v>
      </c>
      <c r="AH48" s="148">
        <f t="shared" si="51"/>
        <v>4847437</v>
      </c>
      <c r="AI48" s="51"/>
      <c r="AJ48" s="134">
        <f t="shared" ref="AJ48:AJ57" si="55">+AG48-AE48-AD48</f>
        <v>4708232</v>
      </c>
    </row>
    <row r="49" spans="1:36" ht="22.5" customHeight="1" x14ac:dyDescent="0.4">
      <c r="A49" s="48"/>
      <c r="B49" s="103" t="s">
        <v>63</v>
      </c>
      <c r="C49" s="81"/>
      <c r="D49" s="83" t="s">
        <v>55</v>
      </c>
      <c r="E49" s="81"/>
      <c r="F49" s="104"/>
      <c r="G49" s="104"/>
      <c r="H49" s="104"/>
      <c r="I49" s="104">
        <v>0</v>
      </c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>
        <v>0</v>
      </c>
      <c r="W49" s="104"/>
      <c r="X49" s="104"/>
      <c r="Y49" s="104"/>
      <c r="Z49" s="104"/>
      <c r="AA49" s="104"/>
      <c r="AB49" s="104"/>
      <c r="AC49" s="104"/>
      <c r="AD49" s="104"/>
      <c r="AE49" s="104"/>
      <c r="AF49" s="104">
        <v>0</v>
      </c>
      <c r="AG49" s="104">
        <f t="shared" si="38"/>
        <v>0</v>
      </c>
      <c r="AH49" s="148">
        <f t="shared" si="51"/>
        <v>0</v>
      </c>
      <c r="AI49" s="51"/>
      <c r="AJ49" s="163">
        <f t="shared" si="55"/>
        <v>0</v>
      </c>
    </row>
    <row r="50" spans="1:36" ht="22.5" customHeight="1" x14ac:dyDescent="0.4">
      <c r="A50" s="48"/>
      <c r="B50" s="103" t="s">
        <v>64</v>
      </c>
      <c r="C50" s="81"/>
      <c r="D50" s="85" t="s">
        <v>56</v>
      </c>
      <c r="E50" s="81"/>
      <c r="F50" s="104">
        <f>SUM(F51:F58)</f>
        <v>4195510</v>
      </c>
      <c r="G50" s="104">
        <f t="shared" ref="G50:O50" si="56">SUM(G51:G58)</f>
        <v>381145</v>
      </c>
      <c r="H50" s="104">
        <f t="shared" ref="H50" si="57">SUM(H51:H58)</f>
        <v>0</v>
      </c>
      <c r="I50" s="104">
        <f t="shared" si="56"/>
        <v>569141</v>
      </c>
      <c r="J50" s="104">
        <f t="shared" ref="J50" si="58">SUM(J51:J58)</f>
        <v>0</v>
      </c>
      <c r="K50" s="104">
        <f t="shared" si="56"/>
        <v>1551066</v>
      </c>
      <c r="L50" s="104">
        <f t="shared" ref="L50:N50" si="59">SUM(L51:L58)</f>
        <v>3299956</v>
      </c>
      <c r="M50" s="104">
        <f t="shared" si="59"/>
        <v>3593105</v>
      </c>
      <c r="N50" s="104">
        <f t="shared" si="59"/>
        <v>0</v>
      </c>
      <c r="O50" s="104">
        <f t="shared" si="56"/>
        <v>2071102</v>
      </c>
      <c r="P50" s="104">
        <f t="shared" ref="P50" si="60">SUM(P51:P58)</f>
        <v>7035159</v>
      </c>
      <c r="Q50" s="104">
        <f>SUM(Q51:Q58)</f>
        <v>292976</v>
      </c>
      <c r="R50" s="104">
        <f>SUM(R51:R58)</f>
        <v>562779</v>
      </c>
      <c r="S50" s="104">
        <f>SUM(S51:S58)</f>
        <v>204321</v>
      </c>
      <c r="T50" s="104">
        <f>SUM(T51:T58)</f>
        <v>34627</v>
      </c>
      <c r="U50" s="104">
        <f t="shared" ref="U50:AE50" si="61">SUM(U51:U58)</f>
        <v>266889</v>
      </c>
      <c r="V50" s="104">
        <f t="shared" si="61"/>
        <v>488932</v>
      </c>
      <c r="W50" s="104">
        <f>SUM(W51:W58)</f>
        <v>202892</v>
      </c>
      <c r="X50" s="104">
        <f t="shared" ref="X50" si="62">SUM(X51:X58)</f>
        <v>0</v>
      </c>
      <c r="Y50" s="104">
        <f t="shared" si="61"/>
        <v>940733</v>
      </c>
      <c r="Z50" s="104">
        <f t="shared" si="61"/>
        <v>1255073</v>
      </c>
      <c r="AA50" s="104">
        <f t="shared" ref="AA50:AB50" si="63">SUM(AA51:AA58)</f>
        <v>1761636</v>
      </c>
      <c r="AB50" s="104">
        <f t="shared" si="63"/>
        <v>0</v>
      </c>
      <c r="AC50" s="104">
        <f t="shared" ref="AC50" si="64">SUM(AC51:AC58)</f>
        <v>185580</v>
      </c>
      <c r="AD50" s="104">
        <f t="shared" si="61"/>
        <v>124558</v>
      </c>
      <c r="AE50" s="104">
        <f t="shared" si="61"/>
        <v>343060</v>
      </c>
      <c r="AF50" s="104">
        <v>0</v>
      </c>
      <c r="AG50" s="104">
        <f t="shared" si="38"/>
        <v>29360240</v>
      </c>
      <c r="AH50" s="148">
        <f t="shared" si="51"/>
        <v>29360240</v>
      </c>
      <c r="AI50" s="51"/>
      <c r="AJ50" s="134">
        <f t="shared" si="55"/>
        <v>28892622</v>
      </c>
    </row>
    <row r="51" spans="1:36" ht="22.5" customHeight="1" x14ac:dyDescent="0.4">
      <c r="A51" s="48"/>
      <c r="B51" s="111" t="s">
        <v>20</v>
      </c>
      <c r="C51" s="112"/>
      <c r="D51" s="86" t="s">
        <v>38</v>
      </c>
      <c r="E51" s="81"/>
      <c r="F51" s="113"/>
      <c r="G51" s="113"/>
      <c r="H51" s="113"/>
      <c r="I51" s="113">
        <v>51661</v>
      </c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>
        <v>0</v>
      </c>
      <c r="AG51" s="113">
        <f t="shared" si="38"/>
        <v>51661</v>
      </c>
      <c r="AH51" s="157">
        <f t="shared" si="51"/>
        <v>51661</v>
      </c>
      <c r="AI51" s="51"/>
      <c r="AJ51" s="163">
        <f t="shared" si="55"/>
        <v>51661</v>
      </c>
    </row>
    <row r="52" spans="1:36" ht="22.5" customHeight="1" x14ac:dyDescent="0.4">
      <c r="A52" s="48"/>
      <c r="B52" s="109" t="s">
        <v>39</v>
      </c>
      <c r="C52" s="81"/>
      <c r="D52" s="83" t="s">
        <v>85</v>
      </c>
      <c r="E52" s="81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>
        <v>0</v>
      </c>
      <c r="AG52" s="104">
        <f t="shared" si="38"/>
        <v>0</v>
      </c>
      <c r="AH52" s="148">
        <f t="shared" si="51"/>
        <v>0</v>
      </c>
      <c r="AI52" s="51"/>
      <c r="AJ52" s="163">
        <f t="shared" si="55"/>
        <v>0</v>
      </c>
    </row>
    <row r="53" spans="1:36" ht="22.5" customHeight="1" x14ac:dyDescent="0.4">
      <c r="A53" s="48"/>
      <c r="B53" s="109" t="s">
        <v>31</v>
      </c>
      <c r="C53" s="81"/>
      <c r="D53" s="83" t="s">
        <v>33</v>
      </c>
      <c r="E53" s="81"/>
      <c r="F53" s="104"/>
      <c r="G53" s="104"/>
      <c r="H53" s="104"/>
      <c r="I53" s="104"/>
      <c r="J53" s="104"/>
      <c r="K53" s="104"/>
      <c r="L53" s="104">
        <v>1104520</v>
      </c>
      <c r="M53" s="104">
        <v>2093000</v>
      </c>
      <c r="N53" s="104"/>
      <c r="O53" s="104"/>
      <c r="P53" s="104">
        <v>7028245</v>
      </c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>
        <v>0</v>
      </c>
      <c r="AF53" s="104">
        <v>0</v>
      </c>
      <c r="AG53" s="104">
        <f t="shared" si="38"/>
        <v>10225765</v>
      </c>
      <c r="AH53" s="148">
        <f t="shared" si="51"/>
        <v>10225765</v>
      </c>
      <c r="AI53" s="51"/>
      <c r="AJ53" s="163">
        <f t="shared" si="55"/>
        <v>10225765</v>
      </c>
    </row>
    <row r="54" spans="1:36" ht="22.5" customHeight="1" x14ac:dyDescent="0.4">
      <c r="A54" s="48"/>
      <c r="B54" s="109" t="s">
        <v>32</v>
      </c>
      <c r="C54" s="81"/>
      <c r="D54" s="83" t="s">
        <v>34</v>
      </c>
      <c r="E54" s="81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>
        <v>4066</v>
      </c>
      <c r="V54" s="104"/>
      <c r="W54" s="104"/>
      <c r="X54" s="104"/>
      <c r="Y54" s="104"/>
      <c r="Z54" s="104"/>
      <c r="AA54" s="104"/>
      <c r="AB54" s="104"/>
      <c r="AC54" s="104"/>
      <c r="AD54" s="104">
        <v>0</v>
      </c>
      <c r="AE54" s="104">
        <v>0</v>
      </c>
      <c r="AF54" s="104">
        <v>0</v>
      </c>
      <c r="AG54" s="104">
        <f t="shared" si="38"/>
        <v>4066</v>
      </c>
      <c r="AH54" s="148">
        <f t="shared" si="51"/>
        <v>4066</v>
      </c>
      <c r="AI54" s="51"/>
      <c r="AJ54" s="163">
        <f t="shared" si="55"/>
        <v>4066</v>
      </c>
    </row>
    <row r="55" spans="1:36" ht="22.5" customHeight="1" x14ac:dyDescent="0.4">
      <c r="A55" s="48"/>
      <c r="B55" s="109" t="s">
        <v>37</v>
      </c>
      <c r="C55" s="81"/>
      <c r="D55" s="83" t="s">
        <v>47</v>
      </c>
      <c r="E55" s="81"/>
      <c r="F55" s="104">
        <v>475522</v>
      </c>
      <c r="G55" s="104"/>
      <c r="H55" s="104"/>
      <c r="I55" s="104"/>
      <c r="J55" s="104"/>
      <c r="K55" s="104">
        <v>520000</v>
      </c>
      <c r="L55" s="104">
        <v>1895124</v>
      </c>
      <c r="M55" s="104">
        <v>1500105</v>
      </c>
      <c r="N55" s="104"/>
      <c r="O55" s="104"/>
      <c r="P55" s="104"/>
      <c r="Q55" s="104"/>
      <c r="R55" s="104">
        <v>552469</v>
      </c>
      <c r="S55" s="104"/>
      <c r="T55" s="104"/>
      <c r="U55" s="104"/>
      <c r="V55" s="104"/>
      <c r="W55" s="104"/>
      <c r="X55" s="104"/>
      <c r="Y55" s="104"/>
      <c r="Z55" s="104"/>
      <c r="AA55" s="104">
        <v>1761636</v>
      </c>
      <c r="AB55" s="104"/>
      <c r="AC55" s="104"/>
      <c r="AD55" s="104"/>
      <c r="AE55" s="104">
        <v>0</v>
      </c>
      <c r="AF55" s="104">
        <v>0</v>
      </c>
      <c r="AG55" s="104">
        <f t="shared" si="38"/>
        <v>6704856</v>
      </c>
      <c r="AH55" s="148">
        <f t="shared" si="51"/>
        <v>6704856</v>
      </c>
      <c r="AI55" s="51"/>
      <c r="AJ55" s="163">
        <f t="shared" si="55"/>
        <v>6704856</v>
      </c>
    </row>
    <row r="56" spans="1:36" ht="22.5" customHeight="1" x14ac:dyDescent="0.4">
      <c r="A56" s="48"/>
      <c r="B56" s="109" t="s">
        <v>21</v>
      </c>
      <c r="C56" s="81"/>
      <c r="D56" s="83" t="s">
        <v>36</v>
      </c>
      <c r="E56" s="81"/>
      <c r="F56" s="104">
        <v>916569</v>
      </c>
      <c r="G56" s="104">
        <v>149304</v>
      </c>
      <c r="H56" s="104"/>
      <c r="I56" s="104">
        <v>88309</v>
      </c>
      <c r="J56" s="104"/>
      <c r="K56" s="104">
        <v>548363</v>
      </c>
      <c r="L56" s="104">
        <v>171437</v>
      </c>
      <c r="M56" s="104"/>
      <c r="N56" s="104"/>
      <c r="O56" s="104">
        <v>74452</v>
      </c>
      <c r="P56" s="104">
        <v>6914</v>
      </c>
      <c r="Q56" s="104">
        <v>75531</v>
      </c>
      <c r="R56" s="104"/>
      <c r="S56" s="104">
        <v>43591</v>
      </c>
      <c r="T56" s="104">
        <v>30889</v>
      </c>
      <c r="U56" s="104">
        <v>53757</v>
      </c>
      <c r="V56" s="104">
        <v>59875</v>
      </c>
      <c r="W56" s="104">
        <v>45064</v>
      </c>
      <c r="X56" s="104"/>
      <c r="Y56" s="104">
        <v>161656</v>
      </c>
      <c r="Z56" s="104">
        <v>387606</v>
      </c>
      <c r="AA56" s="104"/>
      <c r="AB56" s="104"/>
      <c r="AC56" s="104"/>
      <c r="AD56" s="104">
        <v>54004</v>
      </c>
      <c r="AE56" s="104">
        <v>229283</v>
      </c>
      <c r="AF56" s="104">
        <v>0</v>
      </c>
      <c r="AG56" s="104">
        <f t="shared" si="38"/>
        <v>3096604</v>
      </c>
      <c r="AH56" s="148">
        <f t="shared" si="51"/>
        <v>3096604</v>
      </c>
      <c r="AI56" s="51"/>
      <c r="AJ56" s="163">
        <f t="shared" si="55"/>
        <v>2813317</v>
      </c>
    </row>
    <row r="57" spans="1:36" ht="22.5" customHeight="1" x14ac:dyDescent="0.4">
      <c r="A57" s="48"/>
      <c r="B57" s="109" t="s">
        <v>23</v>
      </c>
      <c r="C57" s="81"/>
      <c r="D57" s="83" t="s">
        <v>35</v>
      </c>
      <c r="E57" s="81"/>
      <c r="F57" s="104">
        <v>2800491</v>
      </c>
      <c r="G57" s="104">
        <v>231841</v>
      </c>
      <c r="H57" s="104"/>
      <c r="I57" s="104">
        <v>429171</v>
      </c>
      <c r="J57" s="104"/>
      <c r="K57" s="104">
        <v>482703</v>
      </c>
      <c r="L57" s="104">
        <v>128875</v>
      </c>
      <c r="M57" s="104"/>
      <c r="N57" s="104"/>
      <c r="O57" s="104">
        <v>253406</v>
      </c>
      <c r="P57" s="104"/>
      <c r="Q57" s="104">
        <v>199918</v>
      </c>
      <c r="R57" s="104"/>
      <c r="S57" s="104">
        <v>160730</v>
      </c>
      <c r="T57" s="104">
        <v>3738</v>
      </c>
      <c r="U57" s="104">
        <v>209066</v>
      </c>
      <c r="V57" s="104">
        <v>364599</v>
      </c>
      <c r="W57" s="104">
        <v>157828</v>
      </c>
      <c r="X57" s="104"/>
      <c r="Y57" s="104">
        <v>779077</v>
      </c>
      <c r="Z57" s="104">
        <v>843342</v>
      </c>
      <c r="AA57" s="104"/>
      <c r="AB57" s="104"/>
      <c r="AC57" s="104">
        <v>185580</v>
      </c>
      <c r="AD57" s="104">
        <v>70554</v>
      </c>
      <c r="AE57" s="104">
        <v>113777</v>
      </c>
      <c r="AF57" s="104">
        <v>0</v>
      </c>
      <c r="AG57" s="104">
        <f t="shared" si="38"/>
        <v>7414696</v>
      </c>
      <c r="AH57" s="148">
        <f t="shared" si="51"/>
        <v>7414696</v>
      </c>
      <c r="AI57" s="51"/>
      <c r="AJ57" s="163">
        <f t="shared" si="55"/>
        <v>7230365</v>
      </c>
    </row>
    <row r="58" spans="1:36" ht="22.5" customHeight="1" x14ac:dyDescent="0.4">
      <c r="A58" s="48"/>
      <c r="B58" s="109" t="s">
        <v>83</v>
      </c>
      <c r="C58" s="81"/>
      <c r="D58" s="83" t="s">
        <v>84</v>
      </c>
      <c r="E58" s="81"/>
      <c r="F58" s="104">
        <v>2928</v>
      </c>
      <c r="G58" s="104"/>
      <c r="H58" s="104"/>
      <c r="I58" s="104"/>
      <c r="J58" s="104"/>
      <c r="K58" s="104"/>
      <c r="L58" s="104"/>
      <c r="M58" s="104"/>
      <c r="N58" s="104"/>
      <c r="O58" s="104">
        <v>1743244</v>
      </c>
      <c r="P58" s="104"/>
      <c r="Q58" s="104">
        <v>17527</v>
      </c>
      <c r="R58" s="104">
        <v>10310</v>
      </c>
      <c r="S58" s="104"/>
      <c r="T58" s="104"/>
      <c r="U58" s="104"/>
      <c r="V58" s="104">
        <v>64458</v>
      </c>
      <c r="W58" s="104"/>
      <c r="X58" s="104"/>
      <c r="Y58" s="104"/>
      <c r="Z58" s="104">
        <v>24125</v>
      </c>
      <c r="AA58" s="104"/>
      <c r="AB58" s="104"/>
      <c r="AC58" s="104"/>
      <c r="AD58" s="104"/>
      <c r="AE58" s="104"/>
      <c r="AF58" s="104">
        <v>0</v>
      </c>
      <c r="AG58" s="104">
        <f t="shared" si="38"/>
        <v>1862592</v>
      </c>
      <c r="AH58" s="148">
        <f t="shared" si="51"/>
        <v>1862592</v>
      </c>
      <c r="AI58" s="51"/>
      <c r="AJ58" s="163"/>
    </row>
    <row r="59" spans="1:36" ht="22.5" customHeight="1" x14ac:dyDescent="0.4">
      <c r="A59" s="48"/>
      <c r="B59" s="105">
        <v>30</v>
      </c>
      <c r="C59" s="106"/>
      <c r="D59" s="84" t="s">
        <v>87</v>
      </c>
      <c r="E59" s="81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4">
        <v>0</v>
      </c>
      <c r="AG59" s="104">
        <f t="shared" si="38"/>
        <v>0</v>
      </c>
      <c r="AH59" s="148">
        <f t="shared" si="51"/>
        <v>0</v>
      </c>
      <c r="AI59" s="51"/>
      <c r="AJ59" s="163">
        <f t="shared" ref="AJ59" si="65">+AH59-AE59-AD59</f>
        <v>0</v>
      </c>
    </row>
    <row r="60" spans="1:36" ht="22.5" customHeight="1" x14ac:dyDescent="0.4">
      <c r="A60" s="48"/>
      <c r="B60" s="105" t="s">
        <v>65</v>
      </c>
      <c r="C60" s="106"/>
      <c r="D60" s="84" t="s">
        <v>15</v>
      </c>
      <c r="E60" s="81"/>
      <c r="F60" s="107">
        <f>SUM(F61,F62,F63)</f>
        <v>0</v>
      </c>
      <c r="G60" s="107">
        <f t="shared" ref="G60:V60" si="66">SUM(G61,G62,G63)</f>
        <v>29565163</v>
      </c>
      <c r="H60" s="107">
        <f t="shared" ref="H60" si="67">SUM(H61,H62,H63)</f>
        <v>19251920</v>
      </c>
      <c r="I60" s="107">
        <f t="shared" si="66"/>
        <v>202256256</v>
      </c>
      <c r="J60" s="107">
        <f t="shared" ref="J60" si="68">SUM(J61,J62,J63)</f>
        <v>0</v>
      </c>
      <c r="K60" s="107">
        <f t="shared" si="66"/>
        <v>1790194659</v>
      </c>
      <c r="L60" s="107">
        <f t="shared" ref="L60:N60" si="69">SUM(L61,L62,L63)</f>
        <v>0</v>
      </c>
      <c r="M60" s="107">
        <f t="shared" si="69"/>
        <v>110136040</v>
      </c>
      <c r="N60" s="107">
        <f t="shared" si="69"/>
        <v>1000</v>
      </c>
      <c r="O60" s="107">
        <f t="shared" si="66"/>
        <v>106612399</v>
      </c>
      <c r="P60" s="107">
        <f t="shared" ref="P60" si="70">SUM(P61,P62,P63)</f>
        <v>0</v>
      </c>
      <c r="Q60" s="107">
        <f t="shared" si="66"/>
        <v>124345173</v>
      </c>
      <c r="R60" s="107">
        <f t="shared" ref="R60" si="71">SUM(R61,R62,R63)</f>
        <v>1476926</v>
      </c>
      <c r="S60" s="107">
        <f>SUM(S61,S62,S63)</f>
        <v>0</v>
      </c>
      <c r="T60" s="107">
        <f>SUM(T61,T62,T63)</f>
        <v>0</v>
      </c>
      <c r="U60" s="107">
        <f t="shared" si="66"/>
        <v>1017907</v>
      </c>
      <c r="V60" s="107">
        <f t="shared" si="66"/>
        <v>273410383</v>
      </c>
      <c r="W60" s="107">
        <f>SUM(W61,W62,W63)</f>
        <v>0</v>
      </c>
      <c r="X60" s="107">
        <f t="shared" ref="X60" si="72">SUM(X61,X62,X63)</f>
        <v>0</v>
      </c>
      <c r="Y60" s="107">
        <f>SUM(Y61,Y62,Y63)</f>
        <v>412296435</v>
      </c>
      <c r="Z60" s="107">
        <f t="shared" ref="Z60:AE60" si="73">SUM(Z61,Z62,Z63)</f>
        <v>14496828</v>
      </c>
      <c r="AA60" s="107">
        <f t="shared" ref="AA60:AB60" si="74">SUM(AA61,AA62,AA63)</f>
        <v>0</v>
      </c>
      <c r="AB60" s="107">
        <f t="shared" si="74"/>
        <v>2380999</v>
      </c>
      <c r="AC60" s="107">
        <f t="shared" ref="AC60" si="75">SUM(AC61,AC62,AC63)</f>
        <v>0</v>
      </c>
      <c r="AD60" s="107">
        <f t="shared" si="73"/>
        <v>400028</v>
      </c>
      <c r="AE60" s="107">
        <f t="shared" si="73"/>
        <v>247103</v>
      </c>
      <c r="AF60" s="114">
        <v>0</v>
      </c>
      <c r="AG60" s="114">
        <f t="shared" si="38"/>
        <v>3088089219</v>
      </c>
      <c r="AH60" s="158">
        <f t="shared" si="51"/>
        <v>3088089219</v>
      </c>
      <c r="AI60" s="51"/>
      <c r="AJ60" s="134">
        <f t="shared" ref="AJ60:AJ65" si="76">+AG60-AE60-AD60</f>
        <v>3087442088</v>
      </c>
    </row>
    <row r="61" spans="1:36" ht="22.5" customHeight="1" x14ac:dyDescent="0.4">
      <c r="A61" s="48"/>
      <c r="B61" s="109" t="s">
        <v>20</v>
      </c>
      <c r="C61" s="81"/>
      <c r="D61" s="83" t="s">
        <v>42</v>
      </c>
      <c r="E61" s="81"/>
      <c r="F61" s="104"/>
      <c r="G61" s="104"/>
      <c r="H61" s="104">
        <v>718506</v>
      </c>
      <c r="I61" s="104">
        <v>1464611</v>
      </c>
      <c r="J61" s="104"/>
      <c r="K61" s="104">
        <v>6557030</v>
      </c>
      <c r="L61" s="104"/>
      <c r="M61" s="104"/>
      <c r="N61" s="104"/>
      <c r="O61" s="104">
        <v>1108833</v>
      </c>
      <c r="P61" s="104"/>
      <c r="Q61" s="104">
        <v>823662</v>
      </c>
      <c r="R61" s="104"/>
      <c r="S61" s="104"/>
      <c r="T61" s="104"/>
      <c r="U61" s="104">
        <v>1017907</v>
      </c>
      <c r="V61" s="104">
        <v>2600570</v>
      </c>
      <c r="W61" s="104"/>
      <c r="X61" s="104"/>
      <c r="Y61" s="104"/>
      <c r="Z61" s="104">
        <v>2005343</v>
      </c>
      <c r="AA61" s="104"/>
      <c r="AB61" s="104">
        <v>2380999</v>
      </c>
      <c r="AC61" s="104"/>
      <c r="AD61" s="104"/>
      <c r="AE61" s="104"/>
      <c r="AF61" s="104">
        <v>0</v>
      </c>
      <c r="AG61" s="104">
        <f t="shared" si="38"/>
        <v>18677461</v>
      </c>
      <c r="AH61" s="148">
        <f t="shared" si="51"/>
        <v>18677461</v>
      </c>
      <c r="AI61" s="51"/>
      <c r="AJ61" s="163">
        <f t="shared" si="76"/>
        <v>18677461</v>
      </c>
    </row>
    <row r="62" spans="1:36" ht="22.5" customHeight="1" x14ac:dyDescent="0.4">
      <c r="A62" s="48"/>
      <c r="B62" s="109" t="s">
        <v>39</v>
      </c>
      <c r="C62" s="81"/>
      <c r="D62" s="83" t="s">
        <v>43</v>
      </c>
      <c r="E62" s="81"/>
      <c r="F62" s="104"/>
      <c r="G62" s="104">
        <v>29565163</v>
      </c>
      <c r="H62" s="104">
        <v>18533414</v>
      </c>
      <c r="I62" s="104">
        <f>184777306+16066000-51661</f>
        <v>200791645</v>
      </c>
      <c r="J62" s="104"/>
      <c r="K62" s="104">
        <v>1783637629</v>
      </c>
      <c r="L62" s="104"/>
      <c r="M62" s="104">
        <v>110136040</v>
      </c>
      <c r="N62" s="104">
        <v>1000</v>
      </c>
      <c r="O62" s="104">
        <v>105503566</v>
      </c>
      <c r="P62" s="104"/>
      <c r="Q62" s="104">
        <v>123521511</v>
      </c>
      <c r="R62" s="104">
        <v>1476926</v>
      </c>
      <c r="S62" s="104"/>
      <c r="T62" s="104"/>
      <c r="U62" s="104"/>
      <c r="V62" s="104">
        <v>270809813</v>
      </c>
      <c r="W62" s="104"/>
      <c r="X62" s="104"/>
      <c r="Y62" s="104">
        <v>412296435</v>
      </c>
      <c r="Z62" s="104">
        <v>12491485</v>
      </c>
      <c r="AA62" s="104"/>
      <c r="AB62" s="104"/>
      <c r="AC62" s="104"/>
      <c r="AD62" s="104">
        <v>400028</v>
      </c>
      <c r="AE62" s="104">
        <v>247103</v>
      </c>
      <c r="AF62" s="104">
        <v>0</v>
      </c>
      <c r="AG62" s="104">
        <f t="shared" si="38"/>
        <v>3069411758</v>
      </c>
      <c r="AH62" s="148">
        <f t="shared" si="51"/>
        <v>3069411758</v>
      </c>
      <c r="AI62" s="51"/>
      <c r="AJ62" s="163">
        <f t="shared" si="76"/>
        <v>3068764627</v>
      </c>
    </row>
    <row r="63" spans="1:36" ht="22.5" customHeight="1" x14ac:dyDescent="0.4">
      <c r="A63" s="48"/>
      <c r="B63" s="109" t="s">
        <v>31</v>
      </c>
      <c r="C63" s="81"/>
      <c r="D63" s="83" t="s">
        <v>88</v>
      </c>
      <c r="E63" s="81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>
        <v>0</v>
      </c>
      <c r="AG63" s="104">
        <f t="shared" si="38"/>
        <v>0</v>
      </c>
      <c r="AH63" s="148">
        <f t="shared" si="51"/>
        <v>0</v>
      </c>
      <c r="AI63" s="51"/>
      <c r="AJ63" s="163">
        <f t="shared" si="76"/>
        <v>0</v>
      </c>
    </row>
    <row r="64" spans="1:36" ht="22.5" customHeight="1" x14ac:dyDescent="0.4">
      <c r="A64" s="48"/>
      <c r="B64" s="103" t="s">
        <v>16</v>
      </c>
      <c r="C64" s="81"/>
      <c r="D64" s="83" t="s">
        <v>40</v>
      </c>
      <c r="E64" s="81"/>
      <c r="F64" s="104"/>
      <c r="G64" s="104">
        <v>10</v>
      </c>
      <c r="H64" s="104">
        <v>10</v>
      </c>
      <c r="I64" s="104">
        <v>10</v>
      </c>
      <c r="J64" s="104"/>
      <c r="K64" s="104">
        <v>10</v>
      </c>
      <c r="L64" s="104"/>
      <c r="M64" s="104"/>
      <c r="N64" s="104"/>
      <c r="O64" s="104">
        <v>10</v>
      </c>
      <c r="P64" s="104"/>
      <c r="Q64" s="104">
        <v>10</v>
      </c>
      <c r="R64" s="104"/>
      <c r="S64" s="104"/>
      <c r="T64" s="104"/>
      <c r="U64" s="104"/>
      <c r="V64" s="104">
        <v>10</v>
      </c>
      <c r="W64" s="104"/>
      <c r="X64" s="104"/>
      <c r="Y64" s="104"/>
      <c r="Z64" s="104">
        <v>10</v>
      </c>
      <c r="AA64" s="104"/>
      <c r="AB64" s="104"/>
      <c r="AC64" s="104"/>
      <c r="AD64" s="104"/>
      <c r="AE64" s="104"/>
      <c r="AF64" s="104">
        <v>0</v>
      </c>
      <c r="AG64" s="104">
        <f t="shared" si="38"/>
        <v>80</v>
      </c>
      <c r="AH64" s="148">
        <f t="shared" si="51"/>
        <v>80</v>
      </c>
      <c r="AI64" s="51"/>
      <c r="AJ64" s="163">
        <f t="shared" si="76"/>
        <v>80</v>
      </c>
    </row>
    <row r="65" spans="1:36" ht="22.5" customHeight="1" x14ac:dyDescent="0.4">
      <c r="A65" s="48"/>
      <c r="B65" s="105" t="s">
        <v>17</v>
      </c>
      <c r="C65" s="106"/>
      <c r="D65" s="87" t="s">
        <v>18</v>
      </c>
      <c r="E65" s="106"/>
      <c r="F65" s="107">
        <f>+SUM(F66:F68)</f>
        <v>0</v>
      </c>
      <c r="G65" s="107">
        <f t="shared" ref="G65:AF65" si="77">+SUM(G66:G68)</f>
        <v>0</v>
      </c>
      <c r="H65" s="107">
        <f t="shared" ref="H65" si="78">+SUM(H66:H68)</f>
        <v>4000280</v>
      </c>
      <c r="I65" s="107">
        <f t="shared" si="77"/>
        <v>0</v>
      </c>
      <c r="J65" s="107">
        <f t="shared" ref="J65" si="79">+SUM(J66:J68)</f>
        <v>0</v>
      </c>
      <c r="K65" s="107">
        <f t="shared" si="77"/>
        <v>0</v>
      </c>
      <c r="L65" s="107">
        <f t="shared" ref="L65:N65" si="80">+SUM(L66:L68)</f>
        <v>0</v>
      </c>
      <c r="M65" s="107">
        <f t="shared" si="80"/>
        <v>0</v>
      </c>
      <c r="N65" s="107">
        <f t="shared" si="80"/>
        <v>0</v>
      </c>
      <c r="O65" s="107">
        <f t="shared" si="77"/>
        <v>0</v>
      </c>
      <c r="P65" s="107">
        <f t="shared" ref="P65" si="81">+SUM(P66:P68)</f>
        <v>0</v>
      </c>
      <c r="Q65" s="107">
        <f t="shared" si="77"/>
        <v>0</v>
      </c>
      <c r="R65" s="107">
        <f t="shared" ref="R65" si="82">+SUM(R66:R68)</f>
        <v>0</v>
      </c>
      <c r="S65" s="107">
        <f>+SUM(S66:S68)</f>
        <v>9930860</v>
      </c>
      <c r="T65" s="107">
        <f>+SUM(T66:T68)</f>
        <v>0</v>
      </c>
      <c r="U65" s="107">
        <f t="shared" si="77"/>
        <v>0</v>
      </c>
      <c r="V65" s="107">
        <f t="shared" si="77"/>
        <v>0</v>
      </c>
      <c r="W65" s="107">
        <f>+SUM(W66:W68)</f>
        <v>0</v>
      </c>
      <c r="X65" s="107">
        <f t="shared" si="77"/>
        <v>336825368</v>
      </c>
      <c r="Y65" s="107">
        <f t="shared" si="77"/>
        <v>567249696</v>
      </c>
      <c r="Z65" s="107">
        <f t="shared" si="77"/>
        <v>0</v>
      </c>
      <c r="AA65" s="107">
        <f t="shared" ref="AA65:AB65" si="83">+SUM(AA66:AA68)</f>
        <v>0</v>
      </c>
      <c r="AB65" s="107">
        <f t="shared" si="83"/>
        <v>0</v>
      </c>
      <c r="AC65" s="107">
        <f t="shared" ref="AC65" si="84">+SUM(AC66:AC68)</f>
        <v>0</v>
      </c>
      <c r="AD65" s="107">
        <f t="shared" si="77"/>
        <v>0</v>
      </c>
      <c r="AE65" s="107">
        <f t="shared" si="77"/>
        <v>0</v>
      </c>
      <c r="AF65" s="107">
        <f t="shared" si="77"/>
        <v>309709331</v>
      </c>
      <c r="AG65" s="107">
        <f t="shared" si="38"/>
        <v>608296873</v>
      </c>
      <c r="AH65" s="156">
        <f t="shared" si="51"/>
        <v>918006204</v>
      </c>
      <c r="AI65" s="51"/>
      <c r="AJ65" s="163">
        <f t="shared" si="76"/>
        <v>608296873</v>
      </c>
    </row>
    <row r="66" spans="1:36" ht="24" customHeight="1" x14ac:dyDescent="0.4">
      <c r="A66" s="48"/>
      <c r="B66" s="109" t="s">
        <v>20</v>
      </c>
      <c r="C66" s="81"/>
      <c r="D66" s="83" t="s">
        <v>92</v>
      </c>
      <c r="E66" s="81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>
        <v>567249696</v>
      </c>
      <c r="Z66" s="104"/>
      <c r="AA66" s="104"/>
      <c r="AB66" s="104"/>
      <c r="AC66" s="104"/>
      <c r="AD66" s="104"/>
      <c r="AE66" s="104"/>
      <c r="AF66" s="104">
        <v>0</v>
      </c>
      <c r="AG66" s="104">
        <f t="shared" si="38"/>
        <v>567249696</v>
      </c>
      <c r="AH66" s="148">
        <f t="shared" si="51"/>
        <v>567249696</v>
      </c>
      <c r="AI66" s="51"/>
      <c r="AJ66" s="163"/>
    </row>
    <row r="67" spans="1:36" ht="24" customHeight="1" x14ac:dyDescent="0.4">
      <c r="A67" s="48"/>
      <c r="B67" s="109" t="s">
        <v>39</v>
      </c>
      <c r="C67" s="81"/>
      <c r="D67" s="83" t="s">
        <v>93</v>
      </c>
      <c r="E67" s="81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>
        <v>309709331</v>
      </c>
      <c r="Y67" s="104"/>
      <c r="Z67" s="104"/>
      <c r="AA67" s="104"/>
      <c r="AB67" s="104"/>
      <c r="AC67" s="104"/>
      <c r="AD67" s="104"/>
      <c r="AE67" s="104"/>
      <c r="AF67" s="104">
        <f>+SUM(G67:AE67)</f>
        <v>309709331</v>
      </c>
      <c r="AG67" s="104">
        <f t="shared" si="38"/>
        <v>0</v>
      </c>
      <c r="AH67" s="148">
        <f t="shared" si="51"/>
        <v>309709331</v>
      </c>
      <c r="AI67" s="51"/>
      <c r="AJ67" s="163"/>
    </row>
    <row r="68" spans="1:36" ht="24" customHeight="1" x14ac:dyDescent="0.4">
      <c r="A68" s="48"/>
      <c r="B68" s="109" t="s">
        <v>31</v>
      </c>
      <c r="C68" s="81"/>
      <c r="D68" s="83" t="s">
        <v>95</v>
      </c>
      <c r="E68" s="81"/>
      <c r="F68" s="104"/>
      <c r="G68" s="104"/>
      <c r="H68" s="104">
        <v>4000280</v>
      </c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>
        <v>9930860</v>
      </c>
      <c r="T68" s="104"/>
      <c r="U68" s="104"/>
      <c r="V68" s="104"/>
      <c r="W68" s="104"/>
      <c r="X68" s="104">
        <v>27116037</v>
      </c>
      <c r="Y68" s="104"/>
      <c r="Z68" s="104"/>
      <c r="AA68" s="104"/>
      <c r="AB68" s="104"/>
      <c r="AC68" s="104"/>
      <c r="AD68" s="104"/>
      <c r="AE68" s="104"/>
      <c r="AF68" s="104">
        <v>0</v>
      </c>
      <c r="AG68" s="104">
        <f t="shared" si="38"/>
        <v>41047177</v>
      </c>
      <c r="AH68" s="148">
        <f t="shared" si="51"/>
        <v>41047177</v>
      </c>
      <c r="AI68" s="51"/>
      <c r="AJ68" s="163"/>
    </row>
    <row r="69" spans="1:36" ht="24" customHeight="1" x14ac:dyDescent="0.4">
      <c r="A69" s="48"/>
      <c r="B69" s="103" t="s">
        <v>66</v>
      </c>
      <c r="C69" s="81"/>
      <c r="D69" s="83" t="s">
        <v>41</v>
      </c>
      <c r="E69" s="81"/>
      <c r="F69" s="104">
        <v>945027</v>
      </c>
      <c r="G69" s="104">
        <v>3605605</v>
      </c>
      <c r="H69" s="104"/>
      <c r="I69" s="104">
        <v>23268189</v>
      </c>
      <c r="J69" s="104">
        <v>1160746</v>
      </c>
      <c r="K69" s="104">
        <v>221544424</v>
      </c>
      <c r="L69" s="104">
        <v>768698</v>
      </c>
      <c r="M69" s="104">
        <v>8088173</v>
      </c>
      <c r="N69" s="104"/>
      <c r="O69" s="104">
        <v>6923525</v>
      </c>
      <c r="P69" s="104">
        <v>290072</v>
      </c>
      <c r="Q69" s="104">
        <v>19656750</v>
      </c>
      <c r="R69" s="104">
        <v>140974</v>
      </c>
      <c r="S69" s="104">
        <v>19086</v>
      </c>
      <c r="T69" s="104">
        <v>1521</v>
      </c>
      <c r="U69" s="104">
        <v>651161</v>
      </c>
      <c r="V69" s="104">
        <v>26579192</v>
      </c>
      <c r="W69" s="104">
        <v>114991</v>
      </c>
      <c r="X69" s="104">
        <v>56779</v>
      </c>
      <c r="Y69" s="104">
        <v>134275785</v>
      </c>
      <c r="Z69" s="104">
        <v>2581850</v>
      </c>
      <c r="AA69" s="104">
        <v>299573</v>
      </c>
      <c r="AB69" s="104">
        <v>522066</v>
      </c>
      <c r="AC69" s="104"/>
      <c r="AD69" s="104">
        <v>132098</v>
      </c>
      <c r="AE69" s="104">
        <v>1184500</v>
      </c>
      <c r="AF69" s="104">
        <v>0</v>
      </c>
      <c r="AG69" s="104">
        <f t="shared" si="38"/>
        <v>452810785</v>
      </c>
      <c r="AH69" s="148">
        <f t="shared" si="51"/>
        <v>452810785</v>
      </c>
      <c r="AI69" s="51"/>
      <c r="AJ69" s="134">
        <f t="shared" ref="AJ69:AJ70" si="85">+AG69-AE69-AD69</f>
        <v>451494187</v>
      </c>
    </row>
    <row r="70" spans="1:36" ht="22.5" customHeight="1" x14ac:dyDescent="0.4">
      <c r="A70" s="48"/>
      <c r="B70" s="105" t="s">
        <v>67</v>
      </c>
      <c r="C70" s="106"/>
      <c r="D70" s="84" t="s">
        <v>19</v>
      </c>
      <c r="E70" s="81"/>
      <c r="F70" s="107">
        <v>10</v>
      </c>
      <c r="G70" s="107">
        <v>10</v>
      </c>
      <c r="H70" s="107">
        <v>10</v>
      </c>
      <c r="I70" s="107">
        <v>10</v>
      </c>
      <c r="J70" s="107">
        <v>10</v>
      </c>
      <c r="K70" s="107">
        <v>10</v>
      </c>
      <c r="L70" s="107">
        <v>10</v>
      </c>
      <c r="M70" s="107">
        <v>10</v>
      </c>
      <c r="N70" s="107"/>
      <c r="O70" s="107">
        <v>10</v>
      </c>
      <c r="P70" s="107">
        <v>10</v>
      </c>
      <c r="Q70" s="107">
        <v>10</v>
      </c>
      <c r="R70" s="107">
        <v>10</v>
      </c>
      <c r="S70" s="107">
        <v>10</v>
      </c>
      <c r="T70" s="107">
        <v>10</v>
      </c>
      <c r="U70" s="107">
        <v>10</v>
      </c>
      <c r="V70" s="107">
        <v>10</v>
      </c>
      <c r="W70" s="107">
        <v>10</v>
      </c>
      <c r="X70" s="107">
        <v>10</v>
      </c>
      <c r="Y70" s="107">
        <v>10</v>
      </c>
      <c r="Z70" s="107">
        <v>10</v>
      </c>
      <c r="AA70" s="107">
        <v>10</v>
      </c>
      <c r="AB70" s="107">
        <v>10</v>
      </c>
      <c r="AC70" s="107">
        <v>10</v>
      </c>
      <c r="AD70" s="107">
        <v>10</v>
      </c>
      <c r="AE70" s="107">
        <v>10</v>
      </c>
      <c r="AF70" s="107">
        <v>0</v>
      </c>
      <c r="AG70" s="107">
        <f t="shared" si="38"/>
        <v>250</v>
      </c>
      <c r="AH70" s="156">
        <f t="shared" si="51"/>
        <v>250</v>
      </c>
      <c r="AI70" s="51"/>
      <c r="AJ70" s="134">
        <f t="shared" si="85"/>
        <v>230</v>
      </c>
    </row>
    <row r="71" spans="1:36" ht="25.5" customHeight="1" x14ac:dyDescent="0.3"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159"/>
      <c r="AI71" s="51"/>
      <c r="AJ71" s="76"/>
    </row>
    <row r="72" spans="1:36" ht="18" hidden="1" customHeight="1" x14ac:dyDescent="0.3"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159"/>
      <c r="AI72" s="53">
        <f>+AI9-AI38</f>
        <v>0</v>
      </c>
      <c r="AJ72" s="165">
        <f>+AJ9-AJ38</f>
        <v>0</v>
      </c>
    </row>
    <row r="73" spans="1:36" ht="18" customHeight="1" x14ac:dyDescent="0.3"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160"/>
      <c r="AI73" s="51"/>
      <c r="AJ73" s="76"/>
    </row>
    <row r="74" spans="1:36" ht="18" customHeight="1" x14ac:dyDescent="0.3"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160"/>
      <c r="AI74" s="51"/>
      <c r="AJ74" s="76"/>
    </row>
    <row r="75" spans="1:36" ht="18" customHeight="1" x14ac:dyDescent="0.3"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160"/>
      <c r="AI75" s="51"/>
      <c r="AJ75" s="76"/>
    </row>
    <row r="76" spans="1:36" ht="18" customHeight="1" x14ac:dyDescent="0.3"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160"/>
      <c r="AI76" s="51"/>
      <c r="AJ76" s="76"/>
    </row>
    <row r="77" spans="1:36" ht="18" customHeight="1" x14ac:dyDescent="0.3"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160"/>
      <c r="AI77" s="51"/>
      <c r="AJ77" s="76"/>
    </row>
    <row r="78" spans="1:36" ht="18" customHeight="1" x14ac:dyDescent="0.3"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160"/>
      <c r="AI78" s="51"/>
      <c r="AJ78" s="76"/>
    </row>
    <row r="79" spans="1:36" ht="18" customHeight="1" x14ac:dyDescent="0.3"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160"/>
      <c r="AI79" s="51"/>
      <c r="AJ79" s="76"/>
    </row>
    <row r="80" spans="1:36" ht="18" customHeight="1" x14ac:dyDescent="0.3"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160"/>
      <c r="AI80" s="51"/>
      <c r="AJ80" s="76"/>
    </row>
    <row r="81" spans="6:36" ht="18" customHeight="1" x14ac:dyDescent="0.3"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160"/>
      <c r="AI81" s="51"/>
      <c r="AJ81" s="76"/>
    </row>
    <row r="82" spans="6:36" ht="18" customHeight="1" x14ac:dyDescent="0.3"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160"/>
      <c r="AI82" s="51"/>
      <c r="AJ82" s="76"/>
    </row>
    <row r="83" spans="6:36" ht="18" customHeight="1" x14ac:dyDescent="0.3"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160"/>
      <c r="AI83" s="51"/>
      <c r="AJ83" s="76"/>
    </row>
    <row r="84" spans="6:36" ht="18" customHeight="1" x14ac:dyDescent="0.3"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160"/>
      <c r="AI84" s="51"/>
      <c r="AJ84" s="76"/>
    </row>
    <row r="85" spans="6:36" ht="18" customHeight="1" x14ac:dyDescent="0.3"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160"/>
      <c r="AI85" s="51"/>
      <c r="AJ85" s="76"/>
    </row>
    <row r="86" spans="6:36" ht="18" customHeight="1" x14ac:dyDescent="0.3"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160"/>
      <c r="AI86" s="51"/>
      <c r="AJ86" s="76"/>
    </row>
    <row r="87" spans="6:36" ht="18" customHeight="1" x14ac:dyDescent="0.3"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160"/>
      <c r="AI87" s="51"/>
      <c r="AJ87" s="76"/>
    </row>
    <row r="88" spans="6:36" ht="18" customHeight="1" x14ac:dyDescent="0.3">
      <c r="AI88" s="51"/>
      <c r="AJ88" s="76"/>
    </row>
    <row r="89" spans="6:36" ht="18" customHeight="1" x14ac:dyDescent="0.3">
      <c r="AI89" s="51"/>
      <c r="AJ89" s="76"/>
    </row>
    <row r="90" spans="6:36" ht="18" customHeight="1" x14ac:dyDescent="0.3">
      <c r="AI90" s="51"/>
      <c r="AJ90" s="76"/>
    </row>
    <row r="91" spans="6:36" ht="18" customHeight="1" x14ac:dyDescent="0.3">
      <c r="AI91" s="51"/>
      <c r="AJ91" s="76"/>
    </row>
    <row r="92" spans="6:36" ht="18" customHeight="1" x14ac:dyDescent="0.3">
      <c r="AI92" s="51"/>
      <c r="AJ92" s="76"/>
    </row>
    <row r="93" spans="6:36" ht="18" customHeight="1" x14ac:dyDescent="0.3">
      <c r="AI93" s="51"/>
      <c r="AJ93" s="76"/>
    </row>
    <row r="94" spans="6:36" ht="18" customHeight="1" x14ac:dyDescent="0.3">
      <c r="AI94" s="51"/>
      <c r="AJ94" s="76"/>
    </row>
    <row r="95" spans="6:36" ht="18" customHeight="1" x14ac:dyDescent="0.3">
      <c r="AI95" s="51"/>
      <c r="AJ95" s="76"/>
    </row>
    <row r="96" spans="6:36" ht="18" customHeight="1" x14ac:dyDescent="0.3">
      <c r="AI96" s="51"/>
      <c r="AJ96" s="76"/>
    </row>
    <row r="97" spans="35:36" ht="18" customHeight="1" x14ac:dyDescent="0.3">
      <c r="AI97" s="51"/>
      <c r="AJ97" s="76"/>
    </row>
    <row r="98" spans="35:36" ht="18" customHeight="1" x14ac:dyDescent="0.3">
      <c r="AI98" s="51"/>
      <c r="AJ98" s="76"/>
    </row>
    <row r="99" spans="35:36" ht="18" customHeight="1" x14ac:dyDescent="0.3">
      <c r="AI99" s="51"/>
      <c r="AJ99" s="76"/>
    </row>
    <row r="100" spans="35:36" ht="18" customHeight="1" x14ac:dyDescent="0.3">
      <c r="AI100" s="51"/>
      <c r="AJ100" s="76"/>
    </row>
    <row r="101" spans="35:36" ht="18" customHeight="1" x14ac:dyDescent="0.3">
      <c r="AI101" s="51"/>
      <c r="AJ101" s="76"/>
    </row>
    <row r="102" spans="35:36" ht="18" customHeight="1" x14ac:dyDescent="0.3">
      <c r="AI102" s="51"/>
      <c r="AJ102" s="76"/>
    </row>
    <row r="103" spans="35:36" ht="18" customHeight="1" x14ac:dyDescent="0.3">
      <c r="AI103" s="51"/>
      <c r="AJ103" s="76"/>
    </row>
    <row r="104" spans="35:36" ht="18" customHeight="1" x14ac:dyDescent="0.3">
      <c r="AI104" s="51"/>
      <c r="AJ104" s="76"/>
    </row>
    <row r="105" spans="35:36" ht="18" customHeight="1" x14ac:dyDescent="0.3">
      <c r="AI105" s="51"/>
      <c r="AJ105" s="76"/>
    </row>
    <row r="106" spans="35:36" ht="18" customHeight="1" x14ac:dyDescent="0.3">
      <c r="AI106" s="51"/>
      <c r="AJ106" s="76"/>
    </row>
    <row r="107" spans="35:36" ht="18" customHeight="1" x14ac:dyDescent="0.3">
      <c r="AI107" s="51"/>
      <c r="AJ107" s="76"/>
    </row>
    <row r="108" spans="35:36" ht="18" customHeight="1" x14ac:dyDescent="0.3">
      <c r="AI108" s="51"/>
      <c r="AJ108" s="76"/>
    </row>
    <row r="109" spans="35:36" ht="18" customHeight="1" x14ac:dyDescent="0.3">
      <c r="AI109" s="51"/>
      <c r="AJ109" s="76"/>
    </row>
    <row r="110" spans="35:36" ht="18" customHeight="1" x14ac:dyDescent="0.3">
      <c r="AI110" s="51"/>
      <c r="AJ110" s="76"/>
    </row>
    <row r="111" spans="35:36" ht="18" customHeight="1" x14ac:dyDescent="0.3">
      <c r="AI111" s="51"/>
      <c r="AJ111" s="76"/>
    </row>
    <row r="112" spans="35:36" ht="18" customHeight="1" x14ac:dyDescent="0.3">
      <c r="AI112" s="51"/>
      <c r="AJ112" s="76"/>
    </row>
    <row r="113" spans="35:36" ht="18" customHeight="1" x14ac:dyDescent="0.3">
      <c r="AI113" s="51"/>
      <c r="AJ113" s="76"/>
    </row>
    <row r="114" spans="35:36" ht="18" customHeight="1" x14ac:dyDescent="0.3">
      <c r="AI114" s="51"/>
      <c r="AJ114" s="76"/>
    </row>
    <row r="115" spans="35:36" ht="18" customHeight="1" x14ac:dyDescent="0.3">
      <c r="AI115" s="51"/>
      <c r="AJ115" s="76"/>
    </row>
    <row r="116" spans="35:36" ht="18" customHeight="1" x14ac:dyDescent="0.3">
      <c r="AI116" s="51"/>
      <c r="AJ116" s="76"/>
    </row>
    <row r="117" spans="35:36" ht="18" customHeight="1" x14ac:dyDescent="0.3">
      <c r="AI117" s="51"/>
      <c r="AJ117" s="76"/>
    </row>
    <row r="118" spans="35:36" ht="18" customHeight="1" x14ac:dyDescent="0.3">
      <c r="AI118" s="51"/>
      <c r="AJ118" s="76"/>
    </row>
    <row r="119" spans="35:36" ht="18" customHeight="1" x14ac:dyDescent="0.3">
      <c r="AI119" s="51"/>
      <c r="AJ119" s="76"/>
    </row>
  </sheetData>
  <mergeCells count="2">
    <mergeCell ref="K2:T2"/>
    <mergeCell ref="K3:T3"/>
  </mergeCells>
  <pageMargins left="0.19685039370078741" right="3.937007874015748E-2" top="0.74803149606299213" bottom="0.74803149606299213" header="0.31496062992125984" footer="0.31496062992125984"/>
  <pageSetup scale="25" fitToHeight="0" orientation="landscape" r:id="rId1"/>
  <colBreaks count="1" manualBreakCount="1">
    <brk id="3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U132"/>
  <sheetViews>
    <sheetView zoomScale="80" zoomScaleNormal="80" workbookViewId="0">
      <pane xSplit="5" ySplit="9" topLeftCell="AB32" activePane="bottomRight" state="frozen"/>
      <selection pane="topRight" activeCell="F1" sqref="F1"/>
      <selection pane="bottomLeft" activeCell="A10" sqref="A10"/>
      <selection pane="bottomRight" activeCell="AB44" sqref="AB44"/>
    </sheetView>
  </sheetViews>
  <sheetFormatPr baseColWidth="10" defaultColWidth="9.6640625" defaultRowHeight="18" customHeight="1" x14ac:dyDescent="0.3"/>
  <cols>
    <col min="1" max="1" width="2.21875" style="1" customWidth="1"/>
    <col min="2" max="2" width="7.21875" style="1" customWidth="1"/>
    <col min="3" max="3" width="0.88671875" style="1" customWidth="1"/>
    <col min="4" max="4" width="16.88671875" style="1" customWidth="1"/>
    <col min="5" max="5" width="0.88671875" style="1" customWidth="1"/>
    <col min="6" max="8" width="19.88671875" style="1" bestFit="1" customWidth="1"/>
    <col min="9" max="10" width="22.33203125" style="1" bestFit="1" customWidth="1"/>
    <col min="11" max="14" width="26" style="1" customWidth="1"/>
    <col min="15" max="16" width="20.77734375" style="1" bestFit="1" customWidth="1"/>
    <col min="17" max="18" width="21.33203125" style="1" bestFit="1" customWidth="1"/>
    <col min="19" max="19" width="19.33203125" style="1" bestFit="1" customWidth="1"/>
    <col min="20" max="20" width="18.88671875" style="1" bestFit="1" customWidth="1"/>
    <col min="21" max="21" width="22.6640625" style="1" bestFit="1" customWidth="1"/>
    <col min="22" max="22" width="21.109375" style="1" customWidth="1"/>
    <col min="23" max="23" width="21.88671875" style="1" bestFit="1" customWidth="1"/>
    <col min="24" max="24" width="21.6640625" style="1" bestFit="1" customWidth="1"/>
    <col min="25" max="25" width="23" style="1" bestFit="1" customWidth="1"/>
    <col min="26" max="29" width="20.44140625" style="1" bestFit="1" customWidth="1"/>
    <col min="30" max="30" width="21.77734375" style="1" customWidth="1"/>
    <col min="31" max="31" width="22.21875" style="1" customWidth="1"/>
    <col min="32" max="32" width="28.88671875" style="1" customWidth="1"/>
    <col min="33" max="33" width="31.109375" style="1" bestFit="1" customWidth="1"/>
    <col min="34" max="34" width="27.109375" style="1" customWidth="1"/>
    <col min="35" max="35" width="2.44140625" style="1" customWidth="1"/>
    <col min="36" max="36" width="24.6640625" style="1" customWidth="1"/>
    <col min="37" max="37" width="1" style="1" customWidth="1"/>
    <col min="38" max="38" width="20.6640625" style="1" customWidth="1"/>
    <col min="39" max="39" width="12.33203125" style="1" customWidth="1"/>
    <col min="40" max="40" width="16.77734375" style="1" customWidth="1"/>
    <col min="41" max="44" width="9.6640625" style="1" customWidth="1"/>
    <col min="45" max="45" width="10.88671875" style="1" bestFit="1" customWidth="1"/>
    <col min="46" max="16384" width="9.6640625" style="1"/>
  </cols>
  <sheetData>
    <row r="1" spans="1:47" ht="18" customHeight="1" x14ac:dyDescent="0.3">
      <c r="F1" s="12"/>
      <c r="X1" s="12"/>
      <c r="Y1" s="12"/>
      <c r="Z1" s="12"/>
      <c r="AA1" s="12"/>
      <c r="AB1" s="12"/>
      <c r="AC1" s="12"/>
    </row>
    <row r="2" spans="1:47" ht="18" customHeight="1" x14ac:dyDescent="0.3">
      <c r="B2" s="21"/>
      <c r="K2" s="1" t="s">
        <v>153</v>
      </c>
      <c r="W2" s="12"/>
    </row>
    <row r="3" spans="1:47" ht="18" customHeight="1" x14ac:dyDescent="0.4">
      <c r="B3" s="21"/>
      <c r="F3" s="5"/>
      <c r="G3" s="5"/>
      <c r="H3" s="5"/>
      <c r="I3" s="5"/>
      <c r="J3" s="5"/>
      <c r="K3" s="40" t="s">
        <v>89</v>
      </c>
      <c r="L3" s="40"/>
      <c r="M3" s="40" t="s">
        <v>89</v>
      </c>
      <c r="N3" s="40"/>
      <c r="O3" s="40"/>
      <c r="P3" s="40"/>
      <c r="Q3" s="40"/>
      <c r="R3" s="40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41"/>
      <c r="AH3" s="5"/>
    </row>
    <row r="4" spans="1:47" ht="18" customHeight="1" x14ac:dyDescent="0.4">
      <c r="B4" s="22"/>
      <c r="AD4" s="12"/>
      <c r="AE4" s="12"/>
      <c r="AF4" s="12"/>
      <c r="AG4" s="41"/>
      <c r="AH4" s="12"/>
    </row>
    <row r="5" spans="1:47" ht="18" customHeight="1" x14ac:dyDescent="0.3">
      <c r="B5" s="22"/>
      <c r="AD5" s="12"/>
      <c r="AE5" s="12"/>
      <c r="AF5" s="12"/>
      <c r="AG5" s="39"/>
      <c r="AH5" s="12"/>
    </row>
    <row r="6" spans="1:47" ht="18" customHeight="1" x14ac:dyDescent="0.3">
      <c r="B6" s="138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40"/>
      <c r="AE6" s="140"/>
      <c r="AH6" s="139"/>
    </row>
    <row r="7" spans="1:47" ht="18" customHeight="1" x14ac:dyDescent="0.3">
      <c r="B7" s="10"/>
      <c r="F7" s="38" t="s">
        <v>105</v>
      </c>
      <c r="G7" s="38" t="s">
        <v>109</v>
      </c>
      <c r="H7" s="38" t="s">
        <v>143</v>
      </c>
      <c r="I7" s="38" t="s">
        <v>110</v>
      </c>
      <c r="J7" s="38" t="s">
        <v>131</v>
      </c>
      <c r="K7" s="38" t="s">
        <v>111</v>
      </c>
      <c r="L7" s="38" t="s">
        <v>130</v>
      </c>
      <c r="M7" s="38" t="s">
        <v>129</v>
      </c>
      <c r="N7" s="38" t="s">
        <v>146</v>
      </c>
      <c r="O7" s="38" t="s">
        <v>112</v>
      </c>
      <c r="P7" s="38" t="s">
        <v>136</v>
      </c>
      <c r="Q7" s="38" t="s">
        <v>113</v>
      </c>
      <c r="R7" s="38" t="s">
        <v>128</v>
      </c>
      <c r="S7" s="38" t="s">
        <v>106</v>
      </c>
      <c r="T7" s="38" t="s">
        <v>107</v>
      </c>
      <c r="U7" s="38" t="s">
        <v>114</v>
      </c>
      <c r="V7" s="38" t="s">
        <v>115</v>
      </c>
      <c r="W7" s="38" t="s">
        <v>108</v>
      </c>
      <c r="X7" s="38" t="s">
        <v>116</v>
      </c>
      <c r="Y7" s="38" t="s">
        <v>117</v>
      </c>
      <c r="Z7" s="38" t="s">
        <v>118</v>
      </c>
      <c r="AA7" s="38" t="s">
        <v>133</v>
      </c>
      <c r="AB7" s="38" t="s">
        <v>137</v>
      </c>
      <c r="AC7" s="38" t="s">
        <v>147</v>
      </c>
      <c r="AD7" s="136" t="s">
        <v>53</v>
      </c>
      <c r="AE7" s="136" t="s">
        <v>49</v>
      </c>
      <c r="AF7" s="11" t="s">
        <v>104</v>
      </c>
      <c r="AG7" s="11" t="s">
        <v>50</v>
      </c>
      <c r="AH7" s="11" t="s">
        <v>50</v>
      </c>
      <c r="AJ7" s="1" t="s">
        <v>57</v>
      </c>
    </row>
    <row r="8" spans="1:47" ht="18" customHeight="1" x14ac:dyDescent="0.4">
      <c r="B8" s="13"/>
      <c r="F8" s="37" t="s">
        <v>78</v>
      </c>
      <c r="G8" s="37" t="s">
        <v>71</v>
      </c>
      <c r="H8" s="37" t="s">
        <v>142</v>
      </c>
      <c r="I8" s="37" t="s">
        <v>72</v>
      </c>
      <c r="J8" s="37" t="s">
        <v>124</v>
      </c>
      <c r="K8" s="37" t="s">
        <v>73</v>
      </c>
      <c r="L8" s="37" t="s">
        <v>125</v>
      </c>
      <c r="M8" s="37" t="s">
        <v>126</v>
      </c>
      <c r="N8" s="37" t="s">
        <v>145</v>
      </c>
      <c r="O8" s="37" t="s">
        <v>74</v>
      </c>
      <c r="P8" s="37" t="s">
        <v>134</v>
      </c>
      <c r="Q8" s="37" t="s">
        <v>75</v>
      </c>
      <c r="R8" s="37" t="s">
        <v>127</v>
      </c>
      <c r="S8" s="37" t="s">
        <v>68</v>
      </c>
      <c r="T8" s="37" t="s">
        <v>69</v>
      </c>
      <c r="U8" s="37" t="s">
        <v>76</v>
      </c>
      <c r="V8" s="37" t="s">
        <v>77</v>
      </c>
      <c r="W8" s="37" t="s">
        <v>70</v>
      </c>
      <c r="X8" s="37" t="s">
        <v>91</v>
      </c>
      <c r="Y8" s="37" t="s">
        <v>86</v>
      </c>
      <c r="Z8" s="37" t="s">
        <v>79</v>
      </c>
      <c r="AA8" s="37" t="s">
        <v>132</v>
      </c>
      <c r="AB8" s="37" t="s">
        <v>135</v>
      </c>
      <c r="AC8" s="37" t="s">
        <v>144</v>
      </c>
      <c r="AD8" s="137" t="s">
        <v>80</v>
      </c>
      <c r="AE8" s="137" t="s">
        <v>81</v>
      </c>
      <c r="AF8" s="14" t="s">
        <v>54</v>
      </c>
      <c r="AG8" s="14" t="s">
        <v>54</v>
      </c>
      <c r="AH8" s="14" t="s">
        <v>54</v>
      </c>
      <c r="AJ8" s="1" t="s">
        <v>58</v>
      </c>
    </row>
    <row r="9" spans="1:47" s="35" customFormat="1" ht="24.9" customHeight="1" x14ac:dyDescent="0.2">
      <c r="A9" s="27"/>
      <c r="B9" s="28" t="s">
        <v>0</v>
      </c>
      <c r="C9" s="29"/>
      <c r="D9" s="30" t="s">
        <v>1</v>
      </c>
      <c r="E9" s="31"/>
      <c r="F9" s="78">
        <f t="shared" ref="F9:M9" si="0">SUM(F11,F12,F13,F14,F19,F20,F21,F22,F36,F37,F10)</f>
        <v>18108767474</v>
      </c>
      <c r="G9" s="78">
        <f t="shared" si="0"/>
        <v>40599903792</v>
      </c>
      <c r="H9" s="78">
        <f t="shared" si="0"/>
        <v>12447088637</v>
      </c>
      <c r="I9" s="78">
        <f t="shared" si="0"/>
        <v>115227134174</v>
      </c>
      <c r="J9" s="78">
        <f t="shared" si="0"/>
        <v>8008416508</v>
      </c>
      <c r="K9" s="78">
        <f t="shared" si="0"/>
        <v>1058080916605</v>
      </c>
      <c r="L9" s="78">
        <f t="shared" si="0"/>
        <v>10537519850</v>
      </c>
      <c r="M9" s="78">
        <f t="shared" si="0"/>
        <v>113494380552</v>
      </c>
      <c r="N9" s="78"/>
      <c r="O9" s="78">
        <f t="shared" ref="O9:AE9" si="1">SUM(O11,O12,O13,O14,O19,O20,O21,O22,O36,O37,O10)</f>
        <v>81099622543</v>
      </c>
      <c r="P9" s="78">
        <f t="shared" si="1"/>
        <v>8108884589</v>
      </c>
      <c r="Q9" s="78">
        <f t="shared" si="1"/>
        <v>96701313505</v>
      </c>
      <c r="R9" s="78">
        <f t="shared" si="1"/>
        <v>1855866128</v>
      </c>
      <c r="S9" s="78">
        <f t="shared" si="1"/>
        <v>10317483911</v>
      </c>
      <c r="T9" s="78">
        <f t="shared" si="1"/>
        <v>3201932842</v>
      </c>
      <c r="U9" s="78">
        <f t="shared" si="1"/>
        <v>6773285040</v>
      </c>
      <c r="V9" s="78">
        <f t="shared" si="1"/>
        <v>148052486845</v>
      </c>
      <c r="W9" s="78">
        <f t="shared" si="1"/>
        <v>9046287593</v>
      </c>
      <c r="X9" s="78">
        <f t="shared" si="1"/>
        <v>131514569510</v>
      </c>
      <c r="Y9" s="78">
        <f t="shared" si="1"/>
        <v>975202397544</v>
      </c>
      <c r="Z9" s="78">
        <f t="shared" si="1"/>
        <v>27741557630</v>
      </c>
      <c r="AA9" s="78">
        <f t="shared" si="1"/>
        <v>1607935969</v>
      </c>
      <c r="AB9" s="78">
        <f t="shared" si="1"/>
        <v>4004677774</v>
      </c>
      <c r="AC9" s="78">
        <f t="shared" si="1"/>
        <v>4089176938</v>
      </c>
      <c r="AD9" s="78">
        <f t="shared" si="1"/>
        <v>1745766000</v>
      </c>
      <c r="AE9" s="78">
        <f t="shared" si="1"/>
        <v>10838587000</v>
      </c>
      <c r="AF9" s="6">
        <f>+SUM(AF10:AF14,AF19:AF22)+AF36+AF37</f>
        <v>128625126690</v>
      </c>
      <c r="AG9" s="6">
        <f>+SUM(AG10:AG14,AG19:AG22)+AG36+AG37</f>
        <v>2769780832263</v>
      </c>
      <c r="AH9" s="32">
        <f>SUM(AH11,AH12,AH13,AH14,AH19,AH20,AH21,AH22,AH36,AH37,AH10)</f>
        <v>2898405958953</v>
      </c>
      <c r="AI9" s="33"/>
      <c r="AJ9" s="144">
        <f>SUM(AJ11,AJ10,AJ12,AJ13,AJ14,AJ19,AJ20,AJ21,AJ22,AJ37,AJ36)</f>
        <v>2757196479263</v>
      </c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</row>
    <row r="10" spans="1:47" ht="22.5" customHeight="1" x14ac:dyDescent="0.4">
      <c r="A10" s="3"/>
      <c r="B10" s="15" t="s">
        <v>37</v>
      </c>
      <c r="D10" s="16" t="s">
        <v>14</v>
      </c>
      <c r="F10" s="7">
        <v>196906370</v>
      </c>
      <c r="G10" s="7">
        <v>60319252</v>
      </c>
      <c r="H10" s="7"/>
      <c r="I10" s="7">
        <v>170993893</v>
      </c>
      <c r="J10" s="7"/>
      <c r="K10" s="7">
        <v>1099283010</v>
      </c>
      <c r="L10" s="7">
        <v>137868419</v>
      </c>
      <c r="M10" s="7">
        <v>214725966</v>
      </c>
      <c r="N10" s="7"/>
      <c r="O10" s="7">
        <v>77129163</v>
      </c>
      <c r="P10" s="7">
        <v>45736</v>
      </c>
      <c r="Q10" s="7">
        <v>38859748</v>
      </c>
      <c r="R10" s="7">
        <v>0</v>
      </c>
      <c r="S10" s="7">
        <v>98363436</v>
      </c>
      <c r="T10" s="7">
        <v>6069220</v>
      </c>
      <c r="U10" s="7">
        <v>34877026</v>
      </c>
      <c r="V10" s="7">
        <v>69938170</v>
      </c>
      <c r="W10" s="7">
        <v>136707185</v>
      </c>
      <c r="X10" s="7"/>
      <c r="Y10" s="7">
        <v>23253710</v>
      </c>
      <c r="Z10" s="7">
        <v>166409494</v>
      </c>
      <c r="AA10" s="7"/>
      <c r="AB10" s="7">
        <v>11401270</v>
      </c>
      <c r="AC10" s="7">
        <v>36494777</v>
      </c>
      <c r="AD10" s="7">
        <v>2866000</v>
      </c>
      <c r="AE10" s="7">
        <v>1279000</v>
      </c>
      <c r="AF10" s="7">
        <f>+X10</f>
        <v>0</v>
      </c>
      <c r="AG10" s="7">
        <f>+AH10-AF10</f>
        <v>2583790845</v>
      </c>
      <c r="AH10" s="7">
        <f t="shared" ref="AH10:AH44" si="2">SUM(F10:AE10)</f>
        <v>2583790845</v>
      </c>
      <c r="AI10" s="2"/>
      <c r="AJ10" s="143">
        <f t="shared" ref="AJ10:AJ34" si="3">+AG10-AE10-AD10</f>
        <v>2579645845</v>
      </c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ht="22.5" customHeight="1" x14ac:dyDescent="0.4">
      <c r="A11" s="3"/>
      <c r="B11" s="15" t="s">
        <v>21</v>
      </c>
      <c r="D11" s="16" t="s">
        <v>22</v>
      </c>
      <c r="F11" s="7">
        <v>14420841</v>
      </c>
      <c r="G11" s="7">
        <v>19567540</v>
      </c>
      <c r="H11" s="7"/>
      <c r="I11" s="7">
        <v>11522810</v>
      </c>
      <c r="J11" s="7"/>
      <c r="K11" s="7">
        <v>104781244</v>
      </c>
      <c r="L11" s="7"/>
      <c r="M11" s="7">
        <v>3635481</v>
      </c>
      <c r="N11" s="7"/>
      <c r="O11" s="7">
        <v>7787745</v>
      </c>
      <c r="P11" s="7"/>
      <c r="Q11" s="7">
        <v>5357353</v>
      </c>
      <c r="R11" s="7">
        <v>470300</v>
      </c>
      <c r="S11" s="7"/>
      <c r="T11" s="7">
        <v>741596</v>
      </c>
      <c r="U11" s="7">
        <v>1905649</v>
      </c>
      <c r="V11" s="7">
        <v>2713581</v>
      </c>
      <c r="W11" s="7">
        <v>6741135</v>
      </c>
      <c r="X11" s="7"/>
      <c r="Y11" s="7"/>
      <c r="Z11" s="7">
        <v>3164908</v>
      </c>
      <c r="AA11" s="7"/>
      <c r="AB11" s="7"/>
      <c r="AC11" s="7"/>
      <c r="AD11" s="7">
        <v>2273000</v>
      </c>
      <c r="AE11" s="7"/>
      <c r="AF11" s="7">
        <v>0</v>
      </c>
      <c r="AG11" s="7">
        <f t="shared" ref="AG11:AG70" si="4">+AH11-AF11</f>
        <v>185083183</v>
      </c>
      <c r="AH11" s="7">
        <f t="shared" si="2"/>
        <v>185083183</v>
      </c>
      <c r="AI11" s="2"/>
      <c r="AJ11" s="143">
        <f t="shared" si="3"/>
        <v>182810183</v>
      </c>
      <c r="AK11" s="2"/>
      <c r="AL11" s="2" t="s">
        <v>122</v>
      </c>
      <c r="AM11" s="2"/>
      <c r="AN11" s="2"/>
      <c r="AO11" s="2"/>
      <c r="AP11" s="2"/>
      <c r="AQ11" s="2"/>
      <c r="AR11" s="2"/>
      <c r="AS11" s="2"/>
      <c r="AT11" s="2"/>
      <c r="AU11" s="2"/>
    </row>
    <row r="12" spans="1:47" ht="22.5" customHeight="1" x14ac:dyDescent="0.4">
      <c r="A12" s="3"/>
      <c r="B12" s="15" t="s">
        <v>23</v>
      </c>
      <c r="D12" s="16" t="s">
        <v>24</v>
      </c>
      <c r="F12" s="7"/>
      <c r="G12" s="7"/>
      <c r="H12" s="7"/>
      <c r="I12" s="7">
        <v>2333794728</v>
      </c>
      <c r="J12" s="7"/>
      <c r="K12" s="7">
        <v>4765813938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>
        <v>38518668155</v>
      </c>
      <c r="Z12" s="7"/>
      <c r="AA12" s="7"/>
      <c r="AB12" s="7"/>
      <c r="AC12" s="7"/>
      <c r="AD12" s="7">
        <v>168229000</v>
      </c>
      <c r="AE12" s="7"/>
      <c r="AF12" s="7">
        <v>0</v>
      </c>
      <c r="AG12" s="7">
        <f t="shared" si="4"/>
        <v>45786505821</v>
      </c>
      <c r="AH12" s="7">
        <f t="shared" si="2"/>
        <v>45786505821</v>
      </c>
      <c r="AI12" s="2"/>
      <c r="AJ12" s="143">
        <f t="shared" si="3"/>
        <v>45618276821</v>
      </c>
      <c r="AK12" s="2"/>
      <c r="AL12" s="2" t="s">
        <v>122</v>
      </c>
      <c r="AM12" s="2"/>
      <c r="AN12" s="2"/>
      <c r="AO12" s="2"/>
      <c r="AP12" s="2"/>
      <c r="AQ12" s="2"/>
      <c r="AR12" s="2"/>
      <c r="AS12" s="2"/>
      <c r="AT12" s="2"/>
      <c r="AU12" s="2"/>
    </row>
    <row r="13" spans="1:47" ht="22.5" customHeight="1" x14ac:dyDescent="0.4">
      <c r="A13" s="3"/>
      <c r="B13" s="15" t="s">
        <v>25</v>
      </c>
      <c r="D13" s="16" t="s">
        <v>26</v>
      </c>
      <c r="F13" s="7">
        <v>317243307</v>
      </c>
      <c r="G13" s="7">
        <v>272241546</v>
      </c>
      <c r="H13" s="7">
        <v>61502320</v>
      </c>
      <c r="I13" s="7">
        <v>963934751</v>
      </c>
      <c r="J13" s="7">
        <v>417253</v>
      </c>
      <c r="K13" s="7">
        <v>9635841976</v>
      </c>
      <c r="L13" s="7">
        <v>43377334</v>
      </c>
      <c r="M13" s="7">
        <v>321525379</v>
      </c>
      <c r="N13" s="7"/>
      <c r="O13" s="7">
        <v>331055272</v>
      </c>
      <c r="P13" s="7">
        <v>12541</v>
      </c>
      <c r="Q13" s="7">
        <v>211664195</v>
      </c>
      <c r="R13" s="7">
        <v>3870344</v>
      </c>
      <c r="S13" s="7">
        <v>148470668</v>
      </c>
      <c r="T13" s="7">
        <v>112030004</v>
      </c>
      <c r="U13" s="7">
        <v>103327575</v>
      </c>
      <c r="V13" s="7">
        <v>1340341509</v>
      </c>
      <c r="W13" s="7">
        <v>117203711</v>
      </c>
      <c r="X13" s="7"/>
      <c r="Y13" s="7">
        <v>126718946298</v>
      </c>
      <c r="Z13" s="7">
        <v>280497887</v>
      </c>
      <c r="AA13" s="7">
        <v>2277056</v>
      </c>
      <c r="AB13" s="7">
        <v>15939608</v>
      </c>
      <c r="AC13" s="7">
        <v>27328161</v>
      </c>
      <c r="AD13" s="7">
        <v>18882000</v>
      </c>
      <c r="AE13" s="7">
        <v>122835000</v>
      </c>
      <c r="AF13" s="7">
        <v>0</v>
      </c>
      <c r="AG13" s="7">
        <f t="shared" si="4"/>
        <v>141170765695</v>
      </c>
      <c r="AH13" s="7">
        <f>SUM(F13:AE13)</f>
        <v>141170765695</v>
      </c>
      <c r="AI13" s="2"/>
      <c r="AJ13" s="143">
        <f t="shared" si="3"/>
        <v>141029048695</v>
      </c>
      <c r="AK13" s="2"/>
      <c r="AL13" s="2" t="s">
        <v>122</v>
      </c>
      <c r="AM13" s="2"/>
      <c r="AN13" s="2"/>
      <c r="AO13" s="2"/>
      <c r="AP13" s="2"/>
      <c r="AQ13" s="2"/>
      <c r="AR13" s="2"/>
      <c r="AS13" s="2"/>
      <c r="AT13" s="2"/>
      <c r="AU13" s="2"/>
    </row>
    <row r="14" spans="1:47" s="63" customFormat="1" ht="22.5" customHeight="1" x14ac:dyDescent="0.4">
      <c r="A14" s="61"/>
      <c r="B14" s="62" t="s">
        <v>44</v>
      </c>
      <c r="D14" s="64" t="s">
        <v>2</v>
      </c>
      <c r="F14" s="65">
        <f>SUM(F15,F18)</f>
        <v>18149164000</v>
      </c>
      <c r="G14" s="65">
        <f t="shared" ref="G14:Z14" si="5">SUM(G15,G18)</f>
        <v>16975826000</v>
      </c>
      <c r="H14" s="65">
        <f t="shared" ref="H14" si="6">SUM(H15,H18)</f>
        <v>0</v>
      </c>
      <c r="I14" s="65">
        <f t="shared" si="5"/>
        <v>99667000000</v>
      </c>
      <c r="J14" s="65">
        <f t="shared" ref="J14" si="7">SUM(J15,J18)</f>
        <v>6647000000</v>
      </c>
      <c r="K14" s="65">
        <f>SUM(K15,K18)</f>
        <v>1029860644013</v>
      </c>
      <c r="L14" s="65">
        <f>SUM(L15,L18)</f>
        <v>9222871000</v>
      </c>
      <c r="M14" s="65">
        <f>SUM(M15,M18)</f>
        <v>116964374000</v>
      </c>
      <c r="N14" s="65">
        <f>SUM(N15,N18)</f>
        <v>0</v>
      </c>
      <c r="O14" s="65">
        <f t="shared" si="5"/>
        <v>59720862000</v>
      </c>
      <c r="P14" s="65">
        <f t="shared" ref="P14" si="8">SUM(P15,P18)</f>
        <v>6499752000</v>
      </c>
      <c r="Q14" s="65">
        <f t="shared" si="5"/>
        <v>72012700000</v>
      </c>
      <c r="R14" s="65">
        <f t="shared" ref="R14" si="9">SUM(R15,R18)</f>
        <v>1689500000</v>
      </c>
      <c r="S14" s="65">
        <f>SUM(S15,S18)</f>
        <v>8577510000</v>
      </c>
      <c r="T14" s="65">
        <f>SUM(T15,T18)</f>
        <v>2833380000</v>
      </c>
      <c r="U14" s="65">
        <f t="shared" si="5"/>
        <v>5308570000</v>
      </c>
      <c r="V14" s="65">
        <f>SUM(V15,V18)</f>
        <v>87357425994</v>
      </c>
      <c r="W14" s="65">
        <f>SUM(W15,W18)</f>
        <v>7322727000</v>
      </c>
      <c r="X14" s="65">
        <f>SUM(X15,X18)</f>
        <v>131457225000</v>
      </c>
      <c r="Y14" s="65">
        <f>SUM(Y15,Y18)</f>
        <v>145759813000</v>
      </c>
      <c r="Z14" s="65">
        <f t="shared" si="5"/>
        <v>26356410000</v>
      </c>
      <c r="AA14" s="65">
        <f t="shared" ref="AA14:AB14" si="10">SUM(AA15,AA18)</f>
        <v>1443391000</v>
      </c>
      <c r="AB14" s="65">
        <f t="shared" si="10"/>
        <v>3034000000</v>
      </c>
      <c r="AC14" s="65">
        <f t="shared" ref="AC14" si="11">SUM(AC15,AC18)</f>
        <v>4025354000</v>
      </c>
      <c r="AD14" s="65">
        <f>SUM(AD15,AD18)</f>
        <v>1320133000</v>
      </c>
      <c r="AE14" s="65">
        <f>SUM(AE15,AE18)</f>
        <v>10714473000</v>
      </c>
      <c r="AF14" s="65">
        <v>0</v>
      </c>
      <c r="AG14" s="65">
        <f t="shared" si="4"/>
        <v>1872920105007</v>
      </c>
      <c r="AH14" s="65">
        <f t="shared" si="2"/>
        <v>1872920105007</v>
      </c>
      <c r="AI14" s="66"/>
      <c r="AJ14" s="77">
        <f t="shared" si="3"/>
        <v>1860885499007</v>
      </c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</row>
    <row r="15" spans="1:47" s="63" customFormat="1" ht="22.5" customHeight="1" x14ac:dyDescent="0.4">
      <c r="A15" s="61"/>
      <c r="B15" s="62" t="s">
        <v>20</v>
      </c>
      <c r="D15" s="64" t="s">
        <v>45</v>
      </c>
      <c r="F15" s="65">
        <f>SUM(F16:F17)</f>
        <v>18149164000</v>
      </c>
      <c r="G15" s="65">
        <f t="shared" ref="G15:Z15" si="12">SUM(G16:G17)</f>
        <v>16975826000</v>
      </c>
      <c r="H15" s="65">
        <f t="shared" ref="H15" si="13">SUM(H16:H17)</f>
        <v>0</v>
      </c>
      <c r="I15" s="65">
        <f t="shared" si="12"/>
        <v>99667000000</v>
      </c>
      <c r="J15" s="65">
        <f t="shared" ref="J15" si="14">SUM(J16:J17)</f>
        <v>6647000000</v>
      </c>
      <c r="K15" s="65">
        <f>SUM(K16:K17)</f>
        <v>1029860644013</v>
      </c>
      <c r="L15" s="65">
        <f>SUM(L16:L17)</f>
        <v>9222871000</v>
      </c>
      <c r="M15" s="65">
        <f>SUM(M16:M17)</f>
        <v>116964374000</v>
      </c>
      <c r="N15" s="65">
        <f>SUM(N16:N17)</f>
        <v>0</v>
      </c>
      <c r="O15" s="65">
        <f t="shared" si="12"/>
        <v>59720862000</v>
      </c>
      <c r="P15" s="65">
        <f t="shared" ref="P15" si="15">SUM(P16:P17)</f>
        <v>6499752000</v>
      </c>
      <c r="Q15" s="65">
        <f t="shared" si="12"/>
        <v>72012700000</v>
      </c>
      <c r="R15" s="65">
        <f t="shared" ref="R15" si="16">SUM(R16:R17)</f>
        <v>1689500000</v>
      </c>
      <c r="S15" s="65">
        <f>SUM(S16:S17)</f>
        <v>8577510000</v>
      </c>
      <c r="T15" s="65">
        <f>SUM(T16:T17)</f>
        <v>2833380000</v>
      </c>
      <c r="U15" s="65">
        <f t="shared" si="12"/>
        <v>5308570000</v>
      </c>
      <c r="V15" s="65">
        <f>SUM(V16:V17)</f>
        <v>86010000000</v>
      </c>
      <c r="W15" s="65">
        <f t="shared" si="12"/>
        <v>7322727000</v>
      </c>
      <c r="X15" s="65">
        <f>SUM(X16:X17)</f>
        <v>131457225000</v>
      </c>
      <c r="Y15" s="65">
        <f>SUM(Y16:Y17)</f>
        <v>145759813000</v>
      </c>
      <c r="Z15" s="65">
        <f t="shared" si="12"/>
        <v>26356410000</v>
      </c>
      <c r="AA15" s="65">
        <f t="shared" ref="AA15:AB15" si="17">SUM(AA16:AA17)</f>
        <v>1443391000</v>
      </c>
      <c r="AB15" s="65">
        <f t="shared" si="17"/>
        <v>3034000000</v>
      </c>
      <c r="AC15" s="65">
        <f t="shared" ref="AC15" si="18">SUM(AC16:AC17)</f>
        <v>4025354000</v>
      </c>
      <c r="AD15" s="65">
        <f>SUM(AD16:AD17)</f>
        <v>1320133000</v>
      </c>
      <c r="AE15" s="65">
        <f>SUM(AE16:AE17)</f>
        <v>10714473000</v>
      </c>
      <c r="AF15" s="65">
        <v>0</v>
      </c>
      <c r="AG15" s="65">
        <f t="shared" si="4"/>
        <v>1871572679013</v>
      </c>
      <c r="AH15" s="65">
        <f t="shared" si="2"/>
        <v>1871572679013</v>
      </c>
      <c r="AI15" s="66"/>
      <c r="AJ15" s="77">
        <f t="shared" si="3"/>
        <v>1859538073013</v>
      </c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</row>
    <row r="16" spans="1:47" ht="22.5" customHeight="1" x14ac:dyDescent="0.4">
      <c r="A16" s="3"/>
      <c r="B16" s="15"/>
      <c r="D16" s="16" t="s">
        <v>3</v>
      </c>
      <c r="F16" s="7">
        <v>13784477000</v>
      </c>
      <c r="G16" s="7">
        <v>9425826000</v>
      </c>
      <c r="H16" s="7"/>
      <c r="I16" s="7">
        <v>13847000000</v>
      </c>
      <c r="J16" s="7"/>
      <c r="K16" s="7">
        <v>66062738213</v>
      </c>
      <c r="L16" s="7">
        <v>5650871000</v>
      </c>
      <c r="M16" s="7">
        <v>31161374000</v>
      </c>
      <c r="N16" s="7"/>
      <c r="O16" s="7">
        <v>7250862000</v>
      </c>
      <c r="P16" s="7">
        <v>263752000</v>
      </c>
      <c r="Q16" s="7">
        <v>5921700000</v>
      </c>
      <c r="R16" s="7">
        <v>612500000</v>
      </c>
      <c r="S16" s="7">
        <v>5402510000</v>
      </c>
      <c r="T16" s="7">
        <v>2743380000</v>
      </c>
      <c r="U16" s="7">
        <v>4176570000</v>
      </c>
      <c r="V16" s="7">
        <v>8220000000</v>
      </c>
      <c r="W16" s="7">
        <v>7056727000</v>
      </c>
      <c r="X16" s="7">
        <v>113225000</v>
      </c>
      <c r="Y16" s="7">
        <v>11319491000</v>
      </c>
      <c r="Z16" s="7">
        <v>11251207000</v>
      </c>
      <c r="AA16" s="7"/>
      <c r="AB16" s="7">
        <v>1534000000</v>
      </c>
      <c r="AC16" s="7">
        <v>3764900000</v>
      </c>
      <c r="AD16" s="7">
        <v>1320133000</v>
      </c>
      <c r="AE16" s="7">
        <v>6876872000</v>
      </c>
      <c r="AF16" s="7">
        <v>0</v>
      </c>
      <c r="AG16" s="7">
        <f t="shared" si="4"/>
        <v>217760115213</v>
      </c>
      <c r="AH16" s="7">
        <f t="shared" si="2"/>
        <v>217760115213</v>
      </c>
      <c r="AI16" s="2"/>
      <c r="AJ16" s="77">
        <f t="shared" si="3"/>
        <v>209563110213</v>
      </c>
      <c r="AK16" s="2"/>
      <c r="AL16" s="2" t="s">
        <v>122</v>
      </c>
      <c r="AM16" s="2"/>
      <c r="AN16" s="2"/>
      <c r="AO16" s="2"/>
      <c r="AP16" s="2"/>
      <c r="AQ16" s="2"/>
      <c r="AR16" s="2"/>
      <c r="AS16" s="2"/>
      <c r="AT16" s="2"/>
      <c r="AU16" s="2"/>
    </row>
    <row r="17" spans="1:47" ht="22.5" customHeight="1" x14ac:dyDescent="0.4">
      <c r="A17" s="3"/>
      <c r="B17" s="15"/>
      <c r="D17" s="16" t="s">
        <v>48</v>
      </c>
      <c r="F17" s="7">
        <v>4364687000</v>
      </c>
      <c r="G17" s="7">
        <v>7550000000</v>
      </c>
      <c r="H17" s="7"/>
      <c r="I17" s="7">
        <v>85820000000</v>
      </c>
      <c r="J17" s="7">
        <v>6647000000</v>
      </c>
      <c r="K17" s="7">
        <v>963797905800</v>
      </c>
      <c r="L17" s="7">
        <v>3572000000</v>
      </c>
      <c r="M17" s="7">
        <v>85803000000</v>
      </c>
      <c r="N17" s="7"/>
      <c r="O17" s="7">
        <v>52470000000</v>
      </c>
      <c r="P17" s="7">
        <v>6236000000</v>
      </c>
      <c r="Q17" s="7">
        <v>66091000000</v>
      </c>
      <c r="R17" s="7">
        <v>1077000000</v>
      </c>
      <c r="S17" s="7">
        <v>3175000000</v>
      </c>
      <c r="T17" s="7">
        <v>90000000</v>
      </c>
      <c r="U17" s="7">
        <v>1132000000</v>
      </c>
      <c r="V17" s="7">
        <v>77790000000</v>
      </c>
      <c r="W17" s="7">
        <v>266000000</v>
      </c>
      <c r="X17" s="7">
        <v>131344000000</v>
      </c>
      <c r="Y17" s="7">
        <v>134440322000</v>
      </c>
      <c r="Z17" s="7">
        <v>15105203000</v>
      </c>
      <c r="AA17" s="7">
        <v>1443391000</v>
      </c>
      <c r="AB17" s="7">
        <v>1500000000</v>
      </c>
      <c r="AC17" s="7">
        <v>260454000</v>
      </c>
      <c r="AD17" s="7"/>
      <c r="AE17" s="7">
        <v>3837601000</v>
      </c>
      <c r="AF17" s="7">
        <v>0</v>
      </c>
      <c r="AG17" s="7">
        <f t="shared" si="4"/>
        <v>1653812563800</v>
      </c>
      <c r="AH17" s="7">
        <f t="shared" si="2"/>
        <v>1653812563800</v>
      </c>
      <c r="AI17" s="2"/>
      <c r="AJ17" s="77">
        <f t="shared" si="3"/>
        <v>1649974962800</v>
      </c>
      <c r="AK17" s="2"/>
      <c r="AL17" s="2" t="s">
        <v>122</v>
      </c>
      <c r="AM17" s="2"/>
      <c r="AN17" s="2"/>
      <c r="AO17" s="2"/>
      <c r="AP17" s="2"/>
      <c r="AQ17" s="2"/>
      <c r="AR17" s="2"/>
      <c r="AS17" s="2"/>
      <c r="AT17" s="2"/>
      <c r="AU17" s="2"/>
    </row>
    <row r="18" spans="1:47" ht="22.5" customHeight="1" x14ac:dyDescent="0.4">
      <c r="A18" s="3"/>
      <c r="B18" s="15" t="s">
        <v>31</v>
      </c>
      <c r="D18" s="16" t="s">
        <v>46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>
        <v>1347425994</v>
      </c>
      <c r="W18" s="7"/>
      <c r="X18" s="7"/>
      <c r="Y18" s="7"/>
      <c r="Z18" s="7"/>
      <c r="AA18" s="7"/>
      <c r="AB18" s="7"/>
      <c r="AC18" s="7"/>
      <c r="AD18" s="7"/>
      <c r="AE18" s="7"/>
      <c r="AF18" s="7">
        <v>0</v>
      </c>
      <c r="AG18" s="7">
        <f t="shared" si="4"/>
        <v>1347425994</v>
      </c>
      <c r="AH18" s="7">
        <f t="shared" si="2"/>
        <v>1347425994</v>
      </c>
      <c r="AI18" s="2"/>
      <c r="AJ18" s="143">
        <f t="shared" si="3"/>
        <v>1347425994</v>
      </c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ht="22.5" customHeight="1" x14ac:dyDescent="0.4">
      <c r="A19" s="3"/>
      <c r="B19" s="15" t="s">
        <v>4</v>
      </c>
      <c r="D19" s="16" t="s">
        <v>27</v>
      </c>
      <c r="F19" s="7">
        <v>6970000</v>
      </c>
      <c r="G19" s="7"/>
      <c r="H19" s="7"/>
      <c r="I19" s="7">
        <v>44040000</v>
      </c>
      <c r="J19" s="7"/>
      <c r="K19" s="7">
        <v>1169900000</v>
      </c>
      <c r="L19" s="7"/>
      <c r="M19" s="7"/>
      <c r="N19" s="7"/>
      <c r="O19" s="7">
        <v>8000000</v>
      </c>
      <c r="P19" s="7"/>
      <c r="Q19" s="7"/>
      <c r="R19" s="7"/>
      <c r="S19" s="7"/>
      <c r="T19" s="7"/>
      <c r="U19" s="7">
        <v>0</v>
      </c>
      <c r="V19" s="7">
        <v>0</v>
      </c>
      <c r="W19" s="7"/>
      <c r="X19" s="7"/>
      <c r="Y19" s="7"/>
      <c r="Z19" s="7">
        <v>0</v>
      </c>
      <c r="AA19" s="7"/>
      <c r="AB19" s="7"/>
      <c r="AC19" s="7"/>
      <c r="AD19" s="7"/>
      <c r="AE19" s="7"/>
      <c r="AF19" s="7">
        <v>0</v>
      </c>
      <c r="AG19" s="7">
        <f t="shared" si="4"/>
        <v>1228910000</v>
      </c>
      <c r="AH19" s="7">
        <f t="shared" si="2"/>
        <v>1228910000</v>
      </c>
      <c r="AI19" s="2"/>
      <c r="AJ19" s="143">
        <f t="shared" si="3"/>
        <v>1228910000</v>
      </c>
      <c r="AK19" s="2"/>
      <c r="AL19" s="2" t="s">
        <v>122</v>
      </c>
      <c r="AM19" s="2"/>
      <c r="AN19" s="2"/>
      <c r="AO19" s="2"/>
      <c r="AP19" s="2"/>
      <c r="AQ19" s="2"/>
      <c r="AR19" s="2"/>
      <c r="AS19" s="2"/>
      <c r="AT19" s="2"/>
      <c r="AU19" s="2"/>
    </row>
    <row r="20" spans="1:47" ht="22.5" customHeight="1" x14ac:dyDescent="0.4">
      <c r="A20" s="3"/>
      <c r="B20" s="15" t="s">
        <v>59</v>
      </c>
      <c r="D20" s="16" t="s">
        <v>28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>
        <v>0</v>
      </c>
      <c r="AG20" s="7">
        <f t="shared" si="4"/>
        <v>0</v>
      </c>
      <c r="AH20" s="7">
        <f t="shared" si="2"/>
        <v>0</v>
      </c>
      <c r="AI20" s="2"/>
      <c r="AJ20" s="77">
        <f t="shared" si="3"/>
        <v>0</v>
      </c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ht="22.5" customHeight="1" x14ac:dyDescent="0.4">
      <c r="A21" s="3"/>
      <c r="B21" s="15" t="s">
        <v>60</v>
      </c>
      <c r="D21" s="16" t="s">
        <v>29</v>
      </c>
      <c r="F21" s="7">
        <v>1680143066</v>
      </c>
      <c r="G21" s="7">
        <v>1270727296</v>
      </c>
      <c r="H21" s="7">
        <v>669201317</v>
      </c>
      <c r="I21" s="7">
        <v>3513863736</v>
      </c>
      <c r="J21" s="7"/>
      <c r="K21" s="7">
        <v>42214079174</v>
      </c>
      <c r="L21" s="7">
        <v>130503552</v>
      </c>
      <c r="M21" s="7">
        <v>429514002</v>
      </c>
      <c r="N21" s="7"/>
      <c r="O21" s="7">
        <v>3646909592</v>
      </c>
      <c r="P21" s="7">
        <v>562066</v>
      </c>
      <c r="Q21" s="7">
        <v>1468838877</v>
      </c>
      <c r="R21" s="7">
        <v>1258970</v>
      </c>
      <c r="S21" s="7">
        <v>583514941</v>
      </c>
      <c r="T21" s="7">
        <v>154462891</v>
      </c>
      <c r="U21" s="7">
        <v>342198175</v>
      </c>
      <c r="V21" s="7">
        <v>3127079258</v>
      </c>
      <c r="W21" s="7">
        <v>995346295</v>
      </c>
      <c r="X21" s="7"/>
      <c r="Y21" s="7">
        <v>268645471</v>
      </c>
      <c r="Z21" s="7">
        <v>1282958732</v>
      </c>
      <c r="AA21" s="7">
        <v>385528</v>
      </c>
      <c r="AB21" s="7">
        <v>41892028</v>
      </c>
      <c r="AC21" s="7"/>
      <c r="AD21" s="7">
        <v>139770000</v>
      </c>
      <c r="AE21" s="7"/>
      <c r="AF21" s="7">
        <v>0</v>
      </c>
      <c r="AG21" s="7">
        <f t="shared" si="4"/>
        <v>61961854967</v>
      </c>
      <c r="AH21" s="7">
        <f t="shared" si="2"/>
        <v>61961854967</v>
      </c>
      <c r="AI21" s="2"/>
      <c r="AJ21" s="143">
        <f t="shared" si="3"/>
        <v>61822084967</v>
      </c>
      <c r="AK21" s="2"/>
      <c r="AL21" s="2" t="s">
        <v>122</v>
      </c>
      <c r="AM21" s="2"/>
      <c r="AN21" s="2"/>
      <c r="AO21" s="2"/>
      <c r="AP21" s="2"/>
      <c r="AQ21" s="2"/>
      <c r="AR21" s="2"/>
      <c r="AS21" s="2"/>
      <c r="AT21" s="2"/>
      <c r="AU21" s="2"/>
    </row>
    <row r="22" spans="1:47" s="63" customFormat="1" ht="22.5" customHeight="1" x14ac:dyDescent="0.4">
      <c r="A22" s="61"/>
      <c r="B22" s="67" t="s">
        <v>61</v>
      </c>
      <c r="C22" s="68"/>
      <c r="D22" s="69" t="s">
        <v>51</v>
      </c>
      <c r="E22" s="68"/>
      <c r="F22" s="70">
        <f>+F23+F24</f>
        <v>0</v>
      </c>
      <c r="G22" s="70">
        <f t="shared" ref="G22:AF22" si="19">+G23+G24</f>
        <v>4959938547</v>
      </c>
      <c r="H22" s="70">
        <f t="shared" ref="H22" si="20">+H23+H24</f>
        <v>11716385000</v>
      </c>
      <c r="I22" s="70">
        <f t="shared" si="19"/>
        <v>5113616066</v>
      </c>
      <c r="J22" s="70">
        <f t="shared" ref="J22" si="21">+J23+J24</f>
        <v>0</v>
      </c>
      <c r="K22" s="70">
        <f t="shared" si="19"/>
        <v>87532206609</v>
      </c>
      <c r="L22" s="70">
        <f t="shared" ref="L22:N22" si="22">+L23+L24</f>
        <v>0</v>
      </c>
      <c r="M22" s="70">
        <f t="shared" si="22"/>
        <v>0</v>
      </c>
      <c r="N22" s="70">
        <f t="shared" si="22"/>
        <v>0</v>
      </c>
      <c r="O22" s="70">
        <f t="shared" si="19"/>
        <v>5134565638</v>
      </c>
      <c r="P22" s="70">
        <f t="shared" ref="P22" si="23">+P23+P24</f>
        <v>0</v>
      </c>
      <c r="Q22" s="70">
        <f t="shared" si="19"/>
        <v>497940501</v>
      </c>
      <c r="R22" s="70">
        <f t="shared" ref="R22" si="24">+R23+R24</f>
        <v>0</v>
      </c>
      <c r="S22" s="70">
        <f>+S23+S24</f>
        <v>0</v>
      </c>
      <c r="T22" s="70">
        <f>+T23+T24</f>
        <v>0</v>
      </c>
      <c r="U22" s="70">
        <f t="shared" si="19"/>
        <v>0</v>
      </c>
      <c r="V22" s="70">
        <f>+V23+V24</f>
        <v>28086859329</v>
      </c>
      <c r="W22" s="70">
        <f t="shared" si="19"/>
        <v>0</v>
      </c>
      <c r="X22" s="70">
        <f t="shared" si="19"/>
        <v>0</v>
      </c>
      <c r="Y22" s="70">
        <f t="shared" si="19"/>
        <v>497934382120</v>
      </c>
      <c r="Z22" s="70">
        <f t="shared" si="19"/>
        <v>0</v>
      </c>
      <c r="AA22" s="70">
        <f t="shared" ref="AA22:AB22" si="25">+AA23+AA24</f>
        <v>0</v>
      </c>
      <c r="AB22" s="70">
        <f t="shared" si="25"/>
        <v>0</v>
      </c>
      <c r="AC22" s="70">
        <f t="shared" ref="AC22" si="26">+AC23+AC24</f>
        <v>0</v>
      </c>
      <c r="AD22" s="70">
        <f t="shared" si="19"/>
        <v>0</v>
      </c>
      <c r="AE22" s="70">
        <f t="shared" si="19"/>
        <v>0</v>
      </c>
      <c r="AF22" s="70">
        <f t="shared" si="19"/>
        <v>128625126690</v>
      </c>
      <c r="AG22" s="70">
        <f>+AH22-AF22</f>
        <v>512350767120</v>
      </c>
      <c r="AH22" s="70">
        <f t="shared" si="2"/>
        <v>640975893810</v>
      </c>
      <c r="AI22" s="71"/>
      <c r="AJ22" s="143">
        <f t="shared" si="3"/>
        <v>512350767120</v>
      </c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</row>
    <row r="23" spans="1:47" ht="22.5" customHeight="1" x14ac:dyDescent="0.4">
      <c r="A23" s="3"/>
      <c r="B23" s="17" t="s">
        <v>20</v>
      </c>
      <c r="D23" s="16" t="s">
        <v>92</v>
      </c>
      <c r="F23" s="7">
        <v>0</v>
      </c>
      <c r="G23" s="7"/>
      <c r="H23" s="7"/>
      <c r="I23" s="7"/>
      <c r="J23" s="7"/>
      <c r="K23" s="7">
        <v>2200000000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>
        <v>101855976120</v>
      </c>
      <c r="Z23" s="7"/>
      <c r="AA23" s="7"/>
      <c r="AB23" s="7"/>
      <c r="AC23" s="7"/>
      <c r="AD23" s="7"/>
      <c r="AE23" s="7"/>
      <c r="AF23" s="7">
        <v>0</v>
      </c>
      <c r="AG23" s="7">
        <f t="shared" si="4"/>
        <v>104055976120</v>
      </c>
      <c r="AH23" s="7">
        <f t="shared" si="2"/>
        <v>104055976120</v>
      </c>
      <c r="AI23" s="2"/>
      <c r="AJ23" s="77">
        <f t="shared" si="3"/>
        <v>104055976120</v>
      </c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63" customFormat="1" ht="22.5" customHeight="1" x14ac:dyDescent="0.4">
      <c r="A24" s="61"/>
      <c r="B24" s="72" t="s">
        <v>39</v>
      </c>
      <c r="D24" s="64" t="s">
        <v>93</v>
      </c>
      <c r="F24" s="65">
        <f>+SUM(F25:F34)</f>
        <v>0</v>
      </c>
      <c r="G24" s="65">
        <f t="shared" ref="G24:AE24" si="27">+SUM(G25:G34)</f>
        <v>4959938547</v>
      </c>
      <c r="H24" s="65">
        <f t="shared" ref="H24" si="28">+SUM(H25:H34)</f>
        <v>11716385000</v>
      </c>
      <c r="I24" s="65">
        <f t="shared" si="27"/>
        <v>5113616066</v>
      </c>
      <c r="J24" s="65">
        <f t="shared" si="27"/>
        <v>0</v>
      </c>
      <c r="K24" s="65">
        <f t="shared" si="27"/>
        <v>85332206609</v>
      </c>
      <c r="L24" s="65">
        <f t="shared" si="27"/>
        <v>0</v>
      </c>
      <c r="M24" s="65">
        <f t="shared" si="27"/>
        <v>0</v>
      </c>
      <c r="N24" s="65">
        <f t="shared" si="27"/>
        <v>0</v>
      </c>
      <c r="O24" s="65">
        <f t="shared" si="27"/>
        <v>5134565638</v>
      </c>
      <c r="P24" s="65">
        <f t="shared" ref="P24" si="29">+SUM(P25:P34)</f>
        <v>0</v>
      </c>
      <c r="Q24" s="65">
        <f t="shared" si="27"/>
        <v>497940501</v>
      </c>
      <c r="R24" s="65">
        <f t="shared" si="27"/>
        <v>0</v>
      </c>
      <c r="S24" s="65">
        <f t="shared" si="27"/>
        <v>0</v>
      </c>
      <c r="T24" s="65">
        <f t="shared" si="27"/>
        <v>0</v>
      </c>
      <c r="U24" s="65">
        <f t="shared" si="27"/>
        <v>0</v>
      </c>
      <c r="V24" s="65">
        <f t="shared" si="27"/>
        <v>28086859329</v>
      </c>
      <c r="W24" s="65">
        <f t="shared" si="27"/>
        <v>0</v>
      </c>
      <c r="X24" s="65">
        <f t="shared" si="27"/>
        <v>0</v>
      </c>
      <c r="Y24" s="65">
        <f t="shared" si="27"/>
        <v>396078406000</v>
      </c>
      <c r="Z24" s="65">
        <f t="shared" si="27"/>
        <v>0</v>
      </c>
      <c r="AA24" s="65">
        <f t="shared" si="27"/>
        <v>0</v>
      </c>
      <c r="AB24" s="65">
        <f>+SUM(AB25:AB34)</f>
        <v>0</v>
      </c>
      <c r="AC24" s="65">
        <f>+SUM(AC25:AC34)</f>
        <v>0</v>
      </c>
      <c r="AD24" s="65">
        <f t="shared" si="27"/>
        <v>0</v>
      </c>
      <c r="AE24" s="65">
        <f t="shared" si="27"/>
        <v>0</v>
      </c>
      <c r="AF24" s="65">
        <f>+SUM(AF25:AF34)</f>
        <v>128625126690</v>
      </c>
      <c r="AG24" s="65">
        <f t="shared" si="4"/>
        <v>408294791000</v>
      </c>
      <c r="AH24" s="65">
        <f t="shared" si="2"/>
        <v>536919917690</v>
      </c>
      <c r="AI24" s="66"/>
      <c r="AJ24" s="77">
        <f t="shared" si="3"/>
        <v>408294791000</v>
      </c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</row>
    <row r="25" spans="1:47" ht="22.5" customHeight="1" x14ac:dyDescent="0.4">
      <c r="A25" s="3"/>
      <c r="B25" s="17"/>
      <c r="D25" s="16" t="s">
        <v>96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>
        <v>378789406000</v>
      </c>
      <c r="Z25" s="7"/>
      <c r="AA25" s="7"/>
      <c r="AB25" s="7"/>
      <c r="AC25" s="7"/>
      <c r="AD25" s="7"/>
      <c r="AE25" s="7"/>
      <c r="AF25" s="7">
        <v>0</v>
      </c>
      <c r="AG25" s="7">
        <f t="shared" si="4"/>
        <v>378789406000</v>
      </c>
      <c r="AH25" s="7">
        <f t="shared" si="2"/>
        <v>378789406000</v>
      </c>
      <c r="AI25" s="2"/>
      <c r="AJ25" s="77">
        <f t="shared" si="3"/>
        <v>378789406000</v>
      </c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ht="22.5" customHeight="1" x14ac:dyDescent="0.4">
      <c r="A26" s="3"/>
      <c r="B26" s="17"/>
      <c r="D26" s="16" t="s">
        <v>97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>
        <v>17289000000</v>
      </c>
      <c r="Z26" s="7"/>
      <c r="AA26" s="7"/>
      <c r="AB26" s="7"/>
      <c r="AC26" s="7"/>
      <c r="AD26" s="7"/>
      <c r="AE26" s="7"/>
      <c r="AF26" s="7">
        <v>0</v>
      </c>
      <c r="AG26" s="7">
        <f t="shared" si="4"/>
        <v>17289000000</v>
      </c>
      <c r="AH26" s="7">
        <f t="shared" si="2"/>
        <v>17289000000</v>
      </c>
      <c r="AI26" s="2"/>
      <c r="AJ26" s="77">
        <f t="shared" si="3"/>
        <v>17289000000</v>
      </c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ht="22.5" customHeight="1" x14ac:dyDescent="0.4">
      <c r="A27" s="3"/>
      <c r="B27" s="17"/>
      <c r="D27" s="16" t="s">
        <v>138</v>
      </c>
      <c r="F27" s="7"/>
      <c r="G27" s="7">
        <v>500000000</v>
      </c>
      <c r="H27" s="7">
        <v>5000000000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>
        <v>0</v>
      </c>
      <c r="AG27" s="7">
        <f t="shared" ref="AG27" si="30">+AH27-AF27</f>
        <v>5500000000</v>
      </c>
      <c r="AH27" s="7">
        <f t="shared" ref="AH27" si="31">SUM(F27:AE27)</f>
        <v>5500000000</v>
      </c>
      <c r="AI27" s="2"/>
      <c r="AJ27" s="77">
        <f t="shared" si="3"/>
        <v>5500000000</v>
      </c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ht="22.5" customHeight="1" x14ac:dyDescent="0.4">
      <c r="A28" s="3"/>
      <c r="B28" s="17"/>
      <c r="D28" s="16" t="s">
        <v>98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>
        <v>0</v>
      </c>
      <c r="Z28" s="7"/>
      <c r="AA28" s="7"/>
      <c r="AB28" s="7"/>
      <c r="AC28" s="7"/>
      <c r="AD28" s="7"/>
      <c r="AE28" s="7"/>
      <c r="AF28" s="7">
        <v>0</v>
      </c>
      <c r="AG28" s="7">
        <f t="shared" si="4"/>
        <v>0</v>
      </c>
      <c r="AH28" s="7">
        <f t="shared" si="2"/>
        <v>0</v>
      </c>
      <c r="AI28" s="2"/>
      <c r="AJ28" s="77">
        <f t="shared" si="3"/>
        <v>0</v>
      </c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ht="22.5" customHeight="1" x14ac:dyDescent="0.4">
      <c r="A29" s="3"/>
      <c r="B29" s="17"/>
      <c r="D29" s="16" t="s">
        <v>99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>
        <v>0</v>
      </c>
      <c r="AG29" s="7">
        <f t="shared" si="4"/>
        <v>0</v>
      </c>
      <c r="AH29" s="7">
        <f t="shared" si="2"/>
        <v>0</v>
      </c>
      <c r="AI29" s="2"/>
      <c r="AJ29" s="77">
        <f t="shared" si="3"/>
        <v>0</v>
      </c>
      <c r="AK29" s="2"/>
      <c r="AL29" s="2"/>
      <c r="AM29" s="2">
        <v>132098</v>
      </c>
      <c r="AN29" s="2"/>
      <c r="AO29" s="2"/>
      <c r="AP29" s="2"/>
      <c r="AQ29" s="2"/>
      <c r="AR29" s="2"/>
      <c r="AS29" s="2"/>
      <c r="AT29" s="2"/>
      <c r="AU29" s="2"/>
    </row>
    <row r="30" spans="1:47" ht="22.5" customHeight="1" x14ac:dyDescent="0.4">
      <c r="A30" s="3"/>
      <c r="B30" s="17"/>
      <c r="D30" s="16" t="s">
        <v>100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>
        <v>0</v>
      </c>
      <c r="AG30" s="7">
        <f>+AH30-AF30</f>
        <v>0</v>
      </c>
      <c r="AH30" s="7">
        <f t="shared" si="2"/>
        <v>0</v>
      </c>
      <c r="AI30" s="2"/>
      <c r="AJ30" s="77">
        <f t="shared" si="3"/>
        <v>0</v>
      </c>
      <c r="AK30" s="2"/>
      <c r="AL30" s="2"/>
      <c r="AM30" s="2">
        <v>17597</v>
      </c>
      <c r="AN30" s="2"/>
      <c r="AO30" s="2"/>
      <c r="AP30" s="2"/>
      <c r="AQ30" s="2"/>
      <c r="AR30" s="2"/>
      <c r="AS30" s="2"/>
      <c r="AT30" s="2"/>
      <c r="AU30" s="2"/>
    </row>
    <row r="31" spans="1:47" ht="22.5" customHeight="1" x14ac:dyDescent="0.4">
      <c r="A31" s="3"/>
      <c r="B31" s="17"/>
      <c r="D31" s="16" t="s">
        <v>123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>
        <v>0</v>
      </c>
      <c r="AG31" s="7">
        <f>+AH31-AF31</f>
        <v>0</v>
      </c>
      <c r="AH31" s="7">
        <f t="shared" si="2"/>
        <v>0</v>
      </c>
      <c r="AI31" s="2"/>
      <c r="AJ31" s="77">
        <f t="shared" si="3"/>
        <v>0</v>
      </c>
      <c r="AK31" s="2"/>
      <c r="AL31" s="2"/>
      <c r="AM31" s="2">
        <v>9831</v>
      </c>
      <c r="AN31" s="2"/>
      <c r="AO31" s="2"/>
      <c r="AP31" s="2"/>
      <c r="AQ31" s="2"/>
      <c r="AR31" s="2"/>
      <c r="AS31" s="2"/>
      <c r="AT31" s="2"/>
      <c r="AU31" s="2"/>
    </row>
    <row r="32" spans="1:47" ht="22.5" customHeight="1" x14ac:dyDescent="0.4">
      <c r="A32" s="3"/>
      <c r="B32" s="17"/>
      <c r="D32" s="16" t="s">
        <v>139</v>
      </c>
      <c r="F32" s="7"/>
      <c r="G32" s="7"/>
      <c r="H32" s="7">
        <v>6716385000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>
        <v>0</v>
      </c>
      <c r="AG32" s="7">
        <f>+AH32-AF32</f>
        <v>6716385000</v>
      </c>
      <c r="AH32" s="7">
        <f t="shared" ref="AH32" si="32">SUM(F32:AE32)</f>
        <v>6716385000</v>
      </c>
      <c r="AI32" s="2"/>
      <c r="AJ32" s="77">
        <f t="shared" si="3"/>
        <v>6716385000</v>
      </c>
      <c r="AK32" s="2"/>
      <c r="AL32" s="2"/>
      <c r="AM32" s="2">
        <v>35461</v>
      </c>
      <c r="AN32" s="2"/>
      <c r="AO32" s="2"/>
      <c r="AP32" s="2"/>
      <c r="AQ32" s="2"/>
      <c r="AR32" s="2"/>
      <c r="AS32" s="2"/>
      <c r="AT32" s="2"/>
      <c r="AU32" s="2"/>
    </row>
    <row r="33" spans="1:47" ht="22.5" customHeight="1" x14ac:dyDescent="0.4">
      <c r="A33" s="3"/>
      <c r="B33" s="17"/>
      <c r="D33" s="16" t="s">
        <v>101</v>
      </c>
      <c r="F33" s="7"/>
      <c r="G33" s="7">
        <v>4459938547</v>
      </c>
      <c r="H33" s="7"/>
      <c r="I33" s="7">
        <v>5113616066</v>
      </c>
      <c r="J33" s="7"/>
      <c r="K33" s="7">
        <v>85332206609</v>
      </c>
      <c r="L33" s="7"/>
      <c r="M33" s="7"/>
      <c r="N33" s="7"/>
      <c r="O33" s="7">
        <v>5134565638</v>
      </c>
      <c r="P33" s="7"/>
      <c r="Q33" s="7">
        <v>497940501</v>
      </c>
      <c r="R33" s="7"/>
      <c r="S33" s="7"/>
      <c r="T33" s="7"/>
      <c r="U33" s="7"/>
      <c r="V33" s="7">
        <v>28086859329</v>
      </c>
      <c r="W33" s="7"/>
      <c r="X33" s="7"/>
      <c r="Y33" s="7"/>
      <c r="Z33" s="7"/>
      <c r="AA33" s="7"/>
      <c r="AB33" s="7"/>
      <c r="AC33" s="7"/>
      <c r="AD33" s="7"/>
      <c r="AE33" s="7"/>
      <c r="AF33" s="7">
        <f>+SUM(G33:AE33)</f>
        <v>128625126690</v>
      </c>
      <c r="AG33" s="7">
        <f t="shared" si="4"/>
        <v>0</v>
      </c>
      <c r="AH33" s="7">
        <f t="shared" si="2"/>
        <v>128625126690</v>
      </c>
      <c r="AI33" s="2"/>
      <c r="AJ33" s="77">
        <f t="shared" si="3"/>
        <v>0</v>
      </c>
      <c r="AK33" s="2"/>
      <c r="AL33" s="2"/>
      <c r="AM33" s="2">
        <v>147121</v>
      </c>
      <c r="AN33" s="2"/>
      <c r="AO33" s="2"/>
      <c r="AP33" s="2"/>
      <c r="AQ33" s="2"/>
      <c r="AR33" s="2"/>
      <c r="AS33" s="2"/>
      <c r="AT33" s="2"/>
      <c r="AU33" s="2"/>
    </row>
    <row r="34" spans="1:47" ht="22.5" customHeight="1" x14ac:dyDescent="0.4">
      <c r="A34" s="3"/>
      <c r="B34" s="17"/>
      <c r="D34" s="16" t="s">
        <v>102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>
        <f>+SUM(G34:AE34)</f>
        <v>0</v>
      </c>
      <c r="AG34" s="7">
        <f t="shared" si="4"/>
        <v>0</v>
      </c>
      <c r="AH34" s="7">
        <f t="shared" si="2"/>
        <v>0</v>
      </c>
      <c r="AI34" s="2"/>
      <c r="AJ34" s="77">
        <f t="shared" si="3"/>
        <v>0</v>
      </c>
      <c r="AK34" s="2"/>
      <c r="AL34" s="2"/>
      <c r="AM34" s="2">
        <v>1290460</v>
      </c>
      <c r="AN34" s="2"/>
      <c r="AO34" s="2"/>
      <c r="AP34" s="2"/>
      <c r="AQ34" s="2"/>
      <c r="AR34" s="2"/>
      <c r="AS34" s="2"/>
      <c r="AT34" s="2"/>
      <c r="AU34" s="2"/>
    </row>
    <row r="35" spans="1:47" ht="22.5" customHeight="1" x14ac:dyDescent="0.4">
      <c r="A35" s="3"/>
      <c r="B35" s="17"/>
      <c r="D35" s="16" t="s">
        <v>149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2"/>
      <c r="AJ35" s="77"/>
      <c r="AK35" s="2"/>
      <c r="AL35" s="2"/>
      <c r="AM35" s="2">
        <f>SUM(AM29:AM34)</f>
        <v>1632568</v>
      </c>
      <c r="AN35" s="2"/>
      <c r="AO35" s="2"/>
      <c r="AP35" s="2"/>
      <c r="AQ35" s="2"/>
      <c r="AR35" s="2"/>
      <c r="AS35" s="2"/>
      <c r="AT35" s="2"/>
      <c r="AU35" s="2"/>
    </row>
    <row r="36" spans="1:47" ht="22.5" customHeight="1" x14ac:dyDescent="0.4">
      <c r="A36" s="3"/>
      <c r="B36" s="15">
        <v>14</v>
      </c>
      <c r="D36" s="16" t="s">
        <v>82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>
        <v>0</v>
      </c>
      <c r="AG36" s="7">
        <f t="shared" si="4"/>
        <v>0</v>
      </c>
      <c r="AH36" s="7">
        <f t="shared" si="2"/>
        <v>0</v>
      </c>
      <c r="AI36" s="2"/>
      <c r="AJ36" s="77">
        <f>+AG36-AE36-AD36</f>
        <v>0</v>
      </c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22.5" customHeight="1" x14ac:dyDescent="0.4">
      <c r="A37" s="3"/>
      <c r="B37" s="15" t="s">
        <v>62</v>
      </c>
      <c r="D37" s="16" t="s">
        <v>5</v>
      </c>
      <c r="F37" s="7">
        <v>-2256080110</v>
      </c>
      <c r="G37" s="7">
        <v>17041283611</v>
      </c>
      <c r="H37" s="7"/>
      <c r="I37" s="7">
        <v>3408368190</v>
      </c>
      <c r="J37" s="7">
        <v>1360999255</v>
      </c>
      <c r="K37" s="7">
        <v>-118301633359</v>
      </c>
      <c r="L37" s="7">
        <v>1002899545</v>
      </c>
      <c r="M37" s="7">
        <v>-4439394276</v>
      </c>
      <c r="N37" s="7"/>
      <c r="O37" s="7">
        <v>12173313133</v>
      </c>
      <c r="P37" s="7">
        <v>1608512246</v>
      </c>
      <c r="Q37" s="7">
        <v>22465952831</v>
      </c>
      <c r="R37" s="7">
        <v>160766514</v>
      </c>
      <c r="S37" s="7">
        <v>909624866</v>
      </c>
      <c r="T37" s="7">
        <v>95249131</v>
      </c>
      <c r="U37" s="7">
        <v>982406615</v>
      </c>
      <c r="V37" s="7">
        <v>28068129004</v>
      </c>
      <c r="W37" s="7">
        <v>467562267</v>
      </c>
      <c r="X37" s="7">
        <v>57344510</v>
      </c>
      <c r="Y37" s="7">
        <v>165978688790</v>
      </c>
      <c r="Z37" s="7">
        <v>-347883391</v>
      </c>
      <c r="AA37" s="7">
        <v>161882385</v>
      </c>
      <c r="AB37" s="7">
        <v>901444868</v>
      </c>
      <c r="AC37" s="7"/>
      <c r="AD37" s="7">
        <v>93613000</v>
      </c>
      <c r="AE37" s="7"/>
      <c r="AF37" s="7">
        <v>0</v>
      </c>
      <c r="AG37" s="7">
        <f t="shared" si="4"/>
        <v>131593049625</v>
      </c>
      <c r="AH37" s="7">
        <f t="shared" si="2"/>
        <v>131593049625</v>
      </c>
      <c r="AI37" s="2"/>
      <c r="AJ37" s="143">
        <f>+AG37-AE37-AD37</f>
        <v>131499436625</v>
      </c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35" customFormat="1" ht="24.9" customHeight="1" x14ac:dyDescent="0.2">
      <c r="A38" s="27"/>
      <c r="B38" s="36"/>
      <c r="C38" s="29"/>
      <c r="D38" s="30" t="s">
        <v>6</v>
      </c>
      <c r="E38" s="31"/>
      <c r="F38" s="78">
        <f>SUM(F39,F40,F41,F42,F48,F49,F50,F59,F60,F64,F65,F69,F70)</f>
        <v>20190014377</v>
      </c>
      <c r="G38" s="78">
        <f t="shared" ref="G38:Z38" si="33">SUM(G39,G40,G41,G42,G48,G49,G50,G59,G60,G64,G65,G69,G70)</f>
        <v>33261163062</v>
      </c>
      <c r="H38" s="78">
        <f t="shared" ref="H38:I38" si="34">SUM(H39,H40,H41,H42,H48,H49,H50,H59,H60,H64,H65,H69,H70)</f>
        <v>6094793288</v>
      </c>
      <c r="I38" s="78">
        <f t="shared" si="34"/>
        <v>125920842078</v>
      </c>
      <c r="J38" s="78">
        <f t="shared" ref="J38" si="35">SUM(J39,J40,J41,J42,J48,J49,J50,J59,J60,J64,J65,J69,J70)</f>
        <v>8001228972</v>
      </c>
      <c r="K38" s="78">
        <f t="shared" si="33"/>
        <v>1314977098755</v>
      </c>
      <c r="L38" s="78">
        <f t="shared" ref="L38:N38" si="36">SUM(L39,L40,L41,L42,L48,L49,L50,L59,L60,L64,L65,L69,L70)</f>
        <v>9061347665</v>
      </c>
      <c r="M38" s="78">
        <f t="shared" si="36"/>
        <v>109297682402</v>
      </c>
      <c r="N38" s="78">
        <f t="shared" si="36"/>
        <v>97031</v>
      </c>
      <c r="O38" s="78">
        <f t="shared" si="33"/>
        <v>88843070182</v>
      </c>
      <c r="P38" s="78">
        <f t="shared" ref="P38" si="37">SUM(P39,P40,P41,P42,P48,P49,P50,P59,P60,P64,P65,P69,P70)</f>
        <v>5746606266</v>
      </c>
      <c r="Q38" s="78">
        <f t="shared" si="33"/>
        <v>86242850944</v>
      </c>
      <c r="R38" s="78">
        <f t="shared" ref="R38" si="38">SUM(R39,R40,R41,R42,R48,R49,R50,R59,R60,R64,R65,R69,R70)</f>
        <v>1783924460</v>
      </c>
      <c r="S38" s="78">
        <f>SUM(S39,S40,S41,S42,S48,S49,S50,S59,S60,S64,S65,S69,S70)</f>
        <v>6305435593</v>
      </c>
      <c r="T38" s="78">
        <f>SUM(T39,T40,T41,T42,T48,T49,T50,T59,T60,T64,T65,T69,T70)</f>
        <v>3216316456</v>
      </c>
      <c r="U38" s="78">
        <f t="shared" si="33"/>
        <v>5833127669</v>
      </c>
      <c r="V38" s="78">
        <f>SUM(V39,V40,V41,V42,V48,V49,V50,V59,V60,V64,V65,V69,V70)</f>
        <v>176018919627</v>
      </c>
      <c r="W38" s="78">
        <f t="shared" si="33"/>
        <v>8171337981</v>
      </c>
      <c r="X38" s="78">
        <f t="shared" si="33"/>
        <v>131478781976</v>
      </c>
      <c r="Y38" s="78">
        <f t="shared" si="33"/>
        <v>662402183654</v>
      </c>
      <c r="Z38" s="78">
        <f t="shared" si="33"/>
        <v>18492129592</v>
      </c>
      <c r="AA38" s="78">
        <f t="shared" ref="AA38:AD38" si="39">SUM(AA39,AA40,AA41,AA42,AA48,AA49,AA50,AA59,AA60,AA64,AA65,AA69,AA70)</f>
        <v>1731495738</v>
      </c>
      <c r="AB38" s="78">
        <f t="shared" si="39"/>
        <v>2603069422</v>
      </c>
      <c r="AC38" s="78">
        <f t="shared" si="39"/>
        <v>3918135464</v>
      </c>
      <c r="AD38" s="78">
        <f t="shared" si="39"/>
        <v>1632568000</v>
      </c>
      <c r="AE38" s="78">
        <f t="shared" ref="AE38:AG38" si="40">SUM(AE39,AE40,AE41,AE42,AE48,AE49,AE50,AE59,AE60,AE64,AE65,AE69,AE70)</f>
        <v>12383596000</v>
      </c>
      <c r="AF38" s="6">
        <f t="shared" si="40"/>
        <v>128625126690</v>
      </c>
      <c r="AG38" s="6">
        <f t="shared" si="40"/>
        <v>2714982689964</v>
      </c>
      <c r="AH38" s="32">
        <f t="shared" si="2"/>
        <v>2843607816654</v>
      </c>
      <c r="AI38" s="34"/>
      <c r="AJ38" s="144">
        <f>SUM(AJ39,AJ40,AJ41,AJ42,AJ48,AJ49,AJ50,AJ59,AJ60,AJ64,AJ65,AJ69,AJ70)</f>
        <v>2700966525964</v>
      </c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</row>
    <row r="39" spans="1:47" ht="22.5" customHeight="1" x14ac:dyDescent="0.4">
      <c r="A39" s="3"/>
      <c r="B39" s="15" t="s">
        <v>7</v>
      </c>
      <c r="D39" s="16" t="s">
        <v>8</v>
      </c>
      <c r="F39" s="7">
        <v>13634017848</v>
      </c>
      <c r="G39" s="7">
        <v>9404511915</v>
      </c>
      <c r="H39" s="7"/>
      <c r="I39" s="7">
        <v>15572327879</v>
      </c>
      <c r="J39" s="7"/>
      <c r="K39" s="7">
        <v>65158074357</v>
      </c>
      <c r="L39" s="7">
        <v>5896873655</v>
      </c>
      <c r="M39" s="7">
        <v>29134318185</v>
      </c>
      <c r="N39" s="7"/>
      <c r="O39" s="7">
        <v>7202057556</v>
      </c>
      <c r="P39" s="7">
        <v>266865058</v>
      </c>
      <c r="Q39" s="7">
        <v>5602047020</v>
      </c>
      <c r="R39" s="7">
        <v>577309012</v>
      </c>
      <c r="S39" s="7">
        <v>5181425641</v>
      </c>
      <c r="T39" s="7">
        <v>2763480031</v>
      </c>
      <c r="U39" s="7">
        <v>4261891130</v>
      </c>
      <c r="V39" s="7">
        <v>10350871747</v>
      </c>
      <c r="W39" s="7">
        <v>7161263114</v>
      </c>
      <c r="X39" s="7">
        <v>113650296</v>
      </c>
      <c r="Y39" s="7">
        <v>11951349693</v>
      </c>
      <c r="Z39" s="7">
        <v>11034075025</v>
      </c>
      <c r="AA39" s="7"/>
      <c r="AB39" s="7">
        <v>1476079716</v>
      </c>
      <c r="AC39" s="7">
        <v>3867795483</v>
      </c>
      <c r="AD39" s="7">
        <v>1290460000</v>
      </c>
      <c r="AE39" s="7">
        <v>8011822000</v>
      </c>
      <c r="AF39" s="7">
        <v>0</v>
      </c>
      <c r="AG39" s="7">
        <f t="shared" si="4"/>
        <v>219912566361</v>
      </c>
      <c r="AH39" s="7">
        <f t="shared" si="2"/>
        <v>219912566361</v>
      </c>
      <c r="AI39" s="2"/>
      <c r="AJ39" s="143">
        <f>+AG39-AE39-AD39</f>
        <v>210610284361</v>
      </c>
      <c r="AK39" s="2"/>
      <c r="AL39" s="2" t="s">
        <v>122</v>
      </c>
      <c r="AM39" s="2"/>
      <c r="AN39" s="2"/>
      <c r="AO39" s="2"/>
      <c r="AP39" s="2"/>
      <c r="AQ39" s="2"/>
      <c r="AR39" s="2"/>
      <c r="AS39" s="2"/>
      <c r="AT39" s="2"/>
      <c r="AU39" s="2"/>
    </row>
    <row r="40" spans="1:47" ht="22.5" customHeight="1" x14ac:dyDescent="0.4">
      <c r="A40" s="3"/>
      <c r="B40" s="15" t="s">
        <v>9</v>
      </c>
      <c r="D40" s="16" t="s">
        <v>10</v>
      </c>
      <c r="F40" s="7">
        <v>4151875967</v>
      </c>
      <c r="G40" s="7">
        <v>511702489</v>
      </c>
      <c r="H40" s="7"/>
      <c r="I40" s="7">
        <v>2500192177</v>
      </c>
      <c r="J40" s="7">
        <v>6840483268</v>
      </c>
      <c r="K40" s="7">
        <v>4522616889</v>
      </c>
      <c r="L40" s="7">
        <v>2088258671</v>
      </c>
      <c r="M40" s="7">
        <v>24546643058</v>
      </c>
      <c r="N40" s="7"/>
      <c r="O40" s="7">
        <v>381467943</v>
      </c>
      <c r="P40" s="7">
        <v>1822814501</v>
      </c>
      <c r="Q40" s="7">
        <v>311806063</v>
      </c>
      <c r="R40" s="7">
        <v>128441635</v>
      </c>
      <c r="S40" s="7">
        <v>464663756</v>
      </c>
      <c r="T40" s="7">
        <v>139540327</v>
      </c>
      <c r="U40" s="7">
        <v>193482272</v>
      </c>
      <c r="V40" s="7">
        <v>956166626</v>
      </c>
      <c r="W40" s="7">
        <v>342672568</v>
      </c>
      <c r="X40" s="7">
        <v>411596</v>
      </c>
      <c r="Y40" s="7">
        <v>730169237</v>
      </c>
      <c r="Z40" s="7">
        <v>1221625407</v>
      </c>
      <c r="AA40" s="7">
        <v>577321405</v>
      </c>
      <c r="AB40" s="7">
        <v>13745855</v>
      </c>
      <c r="AC40" s="7">
        <v>38928111</v>
      </c>
      <c r="AD40" s="7">
        <v>147121000</v>
      </c>
      <c r="AE40" s="7">
        <v>3094753000</v>
      </c>
      <c r="AF40" s="7">
        <v>0</v>
      </c>
      <c r="AG40" s="7">
        <f t="shared" si="4"/>
        <v>55726903821</v>
      </c>
      <c r="AH40" s="7">
        <f t="shared" si="2"/>
        <v>55726903821</v>
      </c>
      <c r="AI40" s="2"/>
      <c r="AJ40" s="143">
        <f>+AG40-AE40-AD40</f>
        <v>52485029821</v>
      </c>
      <c r="AK40" s="2"/>
      <c r="AL40" s="2" t="s">
        <v>122</v>
      </c>
      <c r="AM40" s="2"/>
      <c r="AN40" s="2"/>
      <c r="AO40" s="2"/>
      <c r="AP40" s="2"/>
      <c r="AQ40" s="2"/>
      <c r="AR40" s="2"/>
      <c r="AS40" s="2"/>
      <c r="AT40" s="2"/>
      <c r="AU40" s="2"/>
    </row>
    <row r="41" spans="1:47" ht="22.5" customHeight="1" x14ac:dyDescent="0.4">
      <c r="A41" s="3"/>
      <c r="B41" s="15" t="s">
        <v>11</v>
      </c>
      <c r="D41" s="16" t="s">
        <v>52</v>
      </c>
      <c r="F41" s="7">
        <v>152600041</v>
      </c>
      <c r="G41" s="7">
        <v>265803515</v>
      </c>
      <c r="H41" s="7"/>
      <c r="I41" s="7">
        <v>468606524</v>
      </c>
      <c r="J41" s="7"/>
      <c r="K41" s="7">
        <v>963615569</v>
      </c>
      <c r="L41" s="7">
        <v>157699486</v>
      </c>
      <c r="M41" s="7">
        <v>767155560</v>
      </c>
      <c r="N41" s="7"/>
      <c r="O41" s="7">
        <v>230436150</v>
      </c>
      <c r="P41" s="7"/>
      <c r="Q41" s="7">
        <v>65661160</v>
      </c>
      <c r="R41" s="7">
        <v>715269</v>
      </c>
      <c r="S41" s="7">
        <v>168578543</v>
      </c>
      <c r="T41" s="7">
        <v>143470968</v>
      </c>
      <c r="U41" s="7">
        <v>59912717</v>
      </c>
      <c r="V41" s="7">
        <v>33333095</v>
      </c>
      <c r="W41" s="7">
        <v>195081847</v>
      </c>
      <c r="X41" s="7"/>
      <c r="Y41" s="7">
        <v>62037733</v>
      </c>
      <c r="Z41" s="7">
        <v>136588660</v>
      </c>
      <c r="AA41" s="7"/>
      <c r="AB41" s="7"/>
      <c r="AC41" s="7"/>
      <c r="AD41" s="7">
        <v>35461000</v>
      </c>
      <c r="AE41" s="7">
        <v>27323000</v>
      </c>
      <c r="AF41" s="7">
        <v>0</v>
      </c>
      <c r="AG41" s="7">
        <f t="shared" si="4"/>
        <v>3934080837</v>
      </c>
      <c r="AH41" s="7">
        <f t="shared" si="2"/>
        <v>3934080837</v>
      </c>
      <c r="AI41" s="2"/>
      <c r="AJ41" s="143">
        <f>+AG41-AE41-AD41</f>
        <v>3871296837</v>
      </c>
      <c r="AK41" s="2"/>
      <c r="AL41" s="2" t="s">
        <v>122</v>
      </c>
      <c r="AM41" s="2"/>
      <c r="AN41" s="2"/>
      <c r="AO41" s="2"/>
      <c r="AP41" s="2"/>
      <c r="AQ41" s="2"/>
      <c r="AR41" s="2"/>
      <c r="AS41" s="2"/>
      <c r="AT41" s="2"/>
      <c r="AU41" s="2"/>
    </row>
    <row r="42" spans="1:47" s="63" customFormat="1" ht="22.5" customHeight="1" x14ac:dyDescent="0.4">
      <c r="A42" s="61"/>
      <c r="B42" s="67" t="s">
        <v>12</v>
      </c>
      <c r="C42" s="68"/>
      <c r="D42" s="69" t="s">
        <v>14</v>
      </c>
      <c r="E42" s="68"/>
      <c r="F42" s="70">
        <f>+SUM(F43:F47)</f>
        <v>0</v>
      </c>
      <c r="G42" s="70">
        <f t="shared" ref="G42:AD42" si="41">+SUM(G43:G47)</f>
        <v>0</v>
      </c>
      <c r="H42" s="70">
        <f t="shared" ref="H42" si="42">+SUM(H43:H47)</f>
        <v>0</v>
      </c>
      <c r="I42" s="70">
        <f t="shared" si="41"/>
        <v>0</v>
      </c>
      <c r="J42" s="70">
        <f t="shared" si="41"/>
        <v>0</v>
      </c>
      <c r="K42" s="70">
        <f t="shared" si="41"/>
        <v>0</v>
      </c>
      <c r="L42" s="70">
        <f t="shared" si="41"/>
        <v>0</v>
      </c>
      <c r="M42" s="70">
        <f t="shared" si="41"/>
        <v>0</v>
      </c>
      <c r="N42" s="70">
        <f t="shared" si="41"/>
        <v>0</v>
      </c>
      <c r="O42" s="70">
        <f t="shared" si="41"/>
        <v>1927703200</v>
      </c>
      <c r="P42" s="70">
        <f t="shared" si="41"/>
        <v>0</v>
      </c>
      <c r="Q42" s="70">
        <f t="shared" si="41"/>
        <v>0</v>
      </c>
      <c r="R42" s="70">
        <f t="shared" si="41"/>
        <v>0</v>
      </c>
      <c r="S42" s="70">
        <f t="shared" si="41"/>
        <v>180788628</v>
      </c>
      <c r="T42" s="70">
        <f t="shared" si="41"/>
        <v>0</v>
      </c>
      <c r="U42" s="70">
        <f t="shared" si="41"/>
        <v>0</v>
      </c>
      <c r="V42" s="70">
        <f t="shared" si="41"/>
        <v>560130165</v>
      </c>
      <c r="W42" s="70">
        <f t="shared" si="41"/>
        <v>0</v>
      </c>
      <c r="X42" s="70">
        <f t="shared" si="41"/>
        <v>0</v>
      </c>
      <c r="Y42" s="70">
        <f t="shared" si="41"/>
        <v>0</v>
      </c>
      <c r="Z42" s="70">
        <f t="shared" si="41"/>
        <v>170860000</v>
      </c>
      <c r="AA42" s="70">
        <f t="shared" si="41"/>
        <v>0</v>
      </c>
      <c r="AB42" s="70">
        <f t="shared" si="41"/>
        <v>300999000</v>
      </c>
      <c r="AC42" s="70">
        <f t="shared" ref="AC42" si="43">+SUM(AC43:AC47)</f>
        <v>0</v>
      </c>
      <c r="AD42" s="70">
        <f t="shared" si="41"/>
        <v>0</v>
      </c>
      <c r="AE42" s="70">
        <f>+SUM(AE43:AE47)</f>
        <v>0</v>
      </c>
      <c r="AF42" s="70">
        <f>+SUM(AF43:AF47)</f>
        <v>0</v>
      </c>
      <c r="AG42" s="70">
        <f>+AH42-AF42</f>
        <v>3140480993</v>
      </c>
      <c r="AH42" s="70">
        <f>SUM(F42:AE42)</f>
        <v>3140480993</v>
      </c>
      <c r="AI42" s="70">
        <f t="shared" ref="AI42" si="44">+SUM(AI43:AI45)</f>
        <v>0</v>
      </c>
      <c r="AJ42" s="143">
        <f>+AG42-AE42-AD42</f>
        <v>3140480993</v>
      </c>
      <c r="AK42" s="66"/>
      <c r="AL42" s="66" t="s">
        <v>122</v>
      </c>
      <c r="AM42" s="66"/>
      <c r="AN42" s="66"/>
      <c r="AO42" s="66"/>
      <c r="AP42" s="66"/>
      <c r="AQ42" s="66"/>
      <c r="AR42" s="66"/>
      <c r="AS42" s="66"/>
      <c r="AT42" s="66"/>
      <c r="AU42" s="66"/>
    </row>
    <row r="43" spans="1:47" ht="22.5" customHeight="1" x14ac:dyDescent="0.4">
      <c r="A43" s="3"/>
      <c r="B43" s="17" t="s">
        <v>20</v>
      </c>
      <c r="D43" s="16" t="s">
        <v>92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>
        <v>96256380</v>
      </c>
      <c r="T43" s="7"/>
      <c r="U43" s="7"/>
      <c r="V43" s="7"/>
      <c r="W43" s="7"/>
      <c r="X43" s="7"/>
      <c r="Y43" s="7"/>
      <c r="Z43" s="7">
        <v>170860000</v>
      </c>
      <c r="AA43" s="7"/>
      <c r="AB43" s="7"/>
      <c r="AC43" s="7"/>
      <c r="AD43" s="7"/>
      <c r="AE43" s="7"/>
      <c r="AF43" s="7">
        <v>0</v>
      </c>
      <c r="AG43" s="7">
        <f t="shared" si="4"/>
        <v>267116380</v>
      </c>
      <c r="AH43" s="7">
        <f t="shared" si="2"/>
        <v>267116380</v>
      </c>
      <c r="AI43" s="2"/>
      <c r="AJ43" s="77">
        <f>+AG43-AE43-AD43</f>
        <v>267116380</v>
      </c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ht="22.5" customHeight="1" x14ac:dyDescent="0.4">
      <c r="A44" s="3"/>
      <c r="B44" s="17" t="s">
        <v>39</v>
      </c>
      <c r="D44" s="16" t="s">
        <v>93</v>
      </c>
      <c r="F44" s="7"/>
      <c r="G44" s="7"/>
      <c r="H44" s="7"/>
      <c r="I44" s="7"/>
      <c r="J44" s="7"/>
      <c r="K44" s="7"/>
      <c r="L44" s="7"/>
      <c r="M44" s="7"/>
      <c r="N44" s="7"/>
      <c r="O44" s="7">
        <v>1927703200</v>
      </c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>
        <v>0</v>
      </c>
      <c r="AG44" s="7">
        <f t="shared" si="4"/>
        <v>1927703200</v>
      </c>
      <c r="AH44" s="7">
        <f t="shared" si="2"/>
        <v>1927703200</v>
      </c>
      <c r="AI44" s="2"/>
      <c r="AJ44" s="77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ht="22.5" customHeight="1" x14ac:dyDescent="0.4">
      <c r="A45" s="3"/>
      <c r="B45" s="17" t="s">
        <v>31</v>
      </c>
      <c r="D45" s="16" t="s">
        <v>94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>
        <v>429737972</v>
      </c>
      <c r="W45" s="7"/>
      <c r="X45" s="7"/>
      <c r="Y45" s="7"/>
      <c r="Z45" s="7"/>
      <c r="AA45" s="7"/>
      <c r="AB45" s="7">
        <v>300999000</v>
      </c>
      <c r="AC45" s="7"/>
      <c r="AD45" s="7"/>
      <c r="AE45" s="7"/>
      <c r="AF45" s="7">
        <v>0</v>
      </c>
      <c r="AG45" s="7">
        <f t="shared" si="4"/>
        <v>730736972</v>
      </c>
      <c r="AH45" s="7">
        <f t="shared" ref="AH45:AH70" si="45">SUM(F45:AE45)</f>
        <v>730736972</v>
      </c>
      <c r="AI45" s="2"/>
      <c r="AJ45" s="77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ht="22.5" customHeight="1" x14ac:dyDescent="0.4">
      <c r="A46" s="3"/>
      <c r="B46" s="17" t="s">
        <v>23</v>
      </c>
      <c r="D46" s="16" t="s">
        <v>121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>
        <v>84532248</v>
      </c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>
        <v>0</v>
      </c>
      <c r="AG46" s="7">
        <f t="shared" ref="AG46" si="46">+AH46-AF46</f>
        <v>84532248</v>
      </c>
      <c r="AH46" s="7">
        <f t="shared" si="45"/>
        <v>84532248</v>
      </c>
      <c r="AI46" s="2"/>
      <c r="AJ46" s="77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ht="22.5" customHeight="1" x14ac:dyDescent="0.4">
      <c r="A47" s="3"/>
      <c r="B47" s="17" t="s">
        <v>25</v>
      </c>
      <c r="D47" s="16" t="s">
        <v>140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>
        <v>130392193</v>
      </c>
      <c r="W47" s="7"/>
      <c r="X47" s="7"/>
      <c r="Y47" s="7"/>
      <c r="Z47" s="7"/>
      <c r="AA47" s="7"/>
      <c r="AB47" s="7"/>
      <c r="AC47" s="7"/>
      <c r="AD47" s="7"/>
      <c r="AE47" s="7"/>
      <c r="AF47" s="7">
        <v>0</v>
      </c>
      <c r="AG47" s="7">
        <f t="shared" ref="AG47" si="47">+AH47-AF47</f>
        <v>130392193</v>
      </c>
      <c r="AH47" s="7">
        <f t="shared" ref="AH47" si="48">SUM(F47:AE47)</f>
        <v>130392193</v>
      </c>
      <c r="AI47" s="2"/>
      <c r="AJ47" s="77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ht="22.5" customHeight="1" x14ac:dyDescent="0.4">
      <c r="A48" s="3"/>
      <c r="B48" s="15" t="s">
        <v>13</v>
      </c>
      <c r="D48" s="16" t="s">
        <v>30</v>
      </c>
      <c r="F48" s="7">
        <v>354211924</v>
      </c>
      <c r="G48" s="7">
        <v>4241078606</v>
      </c>
      <c r="H48" s="7"/>
      <c r="I48" s="7">
        <v>414344580</v>
      </c>
      <c r="J48" s="7"/>
      <c r="K48" s="7">
        <v>3336905350</v>
      </c>
      <c r="L48" s="7">
        <v>41228980</v>
      </c>
      <c r="M48" s="7">
        <v>106810978</v>
      </c>
      <c r="N48" s="7"/>
      <c r="O48" s="7">
        <v>129667272</v>
      </c>
      <c r="P48" s="7">
        <v>0</v>
      </c>
      <c r="Q48" s="7">
        <v>171555169</v>
      </c>
      <c r="R48" s="7">
        <v>2491957</v>
      </c>
      <c r="S48" s="7">
        <v>117802176</v>
      </c>
      <c r="T48" s="7">
        <v>140525425</v>
      </c>
      <c r="U48" s="7">
        <v>101401666</v>
      </c>
      <c r="V48" s="7">
        <v>251983977</v>
      </c>
      <c r="W48" s="7">
        <v>184791040</v>
      </c>
      <c r="X48" s="7"/>
      <c r="Y48" s="7">
        <v>53883496679</v>
      </c>
      <c r="Z48" s="7">
        <v>280055781</v>
      </c>
      <c r="AA48" s="7"/>
      <c r="AB48" s="7">
        <v>14852019</v>
      </c>
      <c r="AC48" s="7">
        <v>11411870</v>
      </c>
      <c r="AD48" s="7">
        <v>9831000</v>
      </c>
      <c r="AE48" s="7"/>
      <c r="AF48" s="7">
        <v>0</v>
      </c>
      <c r="AG48" s="7">
        <f t="shared" si="4"/>
        <v>63794446449</v>
      </c>
      <c r="AH48" s="7">
        <f t="shared" si="45"/>
        <v>63794446449</v>
      </c>
      <c r="AI48" s="2"/>
      <c r="AJ48" s="143">
        <f t="shared" ref="AJ48:AJ57" si="49">+AG48-AE48-AD48</f>
        <v>63784615449</v>
      </c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ht="22.5" customHeight="1" x14ac:dyDescent="0.4">
      <c r="A49" s="3"/>
      <c r="B49" s="15" t="s">
        <v>63</v>
      </c>
      <c r="D49" s="16" t="s">
        <v>55</v>
      </c>
      <c r="F49" s="7"/>
      <c r="G49" s="7"/>
      <c r="H49" s="7"/>
      <c r="I49" s="7">
        <v>58137699</v>
      </c>
      <c r="J49" s="7"/>
      <c r="K49" s="7">
        <v>571879976</v>
      </c>
      <c r="L49" s="7"/>
      <c r="M49" s="7">
        <v>9052264</v>
      </c>
      <c r="N49" s="7"/>
      <c r="O49" s="7"/>
      <c r="P49" s="7"/>
      <c r="Q49" s="7"/>
      <c r="R49" s="7"/>
      <c r="S49" s="7"/>
      <c r="T49" s="7"/>
      <c r="U49" s="7"/>
      <c r="V49" s="7">
        <v>48611233</v>
      </c>
      <c r="W49" s="7"/>
      <c r="X49" s="7"/>
      <c r="Y49" s="7">
        <v>833592265</v>
      </c>
      <c r="Z49" s="7"/>
      <c r="AA49" s="7"/>
      <c r="AB49" s="7"/>
      <c r="AC49" s="7"/>
      <c r="AD49" s="7"/>
      <c r="AE49" s="7"/>
      <c r="AF49" s="7">
        <v>0</v>
      </c>
      <c r="AG49" s="7">
        <f t="shared" si="4"/>
        <v>1521273437</v>
      </c>
      <c r="AH49" s="7">
        <f t="shared" si="45"/>
        <v>1521273437</v>
      </c>
      <c r="AI49" s="2"/>
      <c r="AJ49" s="143">
        <f t="shared" si="49"/>
        <v>1521273437</v>
      </c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63" customFormat="1" ht="22.5" customHeight="1" x14ac:dyDescent="0.4">
      <c r="A50" s="61"/>
      <c r="B50" s="62" t="s">
        <v>64</v>
      </c>
      <c r="D50" s="73" t="s">
        <v>56</v>
      </c>
      <c r="F50" s="65">
        <f>SUM(F51:F58)</f>
        <v>952282063</v>
      </c>
      <c r="G50" s="65">
        <f t="shared" ref="G50:AE50" si="50">SUM(G51:G58)</f>
        <v>87337007</v>
      </c>
      <c r="H50" s="65">
        <f t="shared" si="50"/>
        <v>0</v>
      </c>
      <c r="I50" s="65">
        <f t="shared" si="50"/>
        <v>452927988</v>
      </c>
      <c r="J50" s="65">
        <f t="shared" si="50"/>
        <v>0</v>
      </c>
      <c r="K50" s="65">
        <f t="shared" si="50"/>
        <v>92895203</v>
      </c>
      <c r="L50" s="65">
        <f t="shared" si="50"/>
        <v>108589560</v>
      </c>
      <c r="M50" s="65">
        <f t="shared" si="50"/>
        <v>7457074</v>
      </c>
      <c r="N50" s="65">
        <f t="shared" si="50"/>
        <v>0</v>
      </c>
      <c r="O50" s="65">
        <f t="shared" si="50"/>
        <v>161162811</v>
      </c>
      <c r="P50" s="65">
        <f t="shared" si="50"/>
        <v>3366855530</v>
      </c>
      <c r="Q50" s="65">
        <f t="shared" si="50"/>
        <v>127453657</v>
      </c>
      <c r="R50" s="65">
        <f t="shared" si="50"/>
        <v>319610397</v>
      </c>
      <c r="S50" s="65">
        <f t="shared" si="50"/>
        <v>173091369</v>
      </c>
      <c r="T50" s="65">
        <f t="shared" si="50"/>
        <v>27779671</v>
      </c>
      <c r="U50" s="65">
        <f t="shared" si="50"/>
        <v>53780817</v>
      </c>
      <c r="V50" s="65">
        <f t="shared" si="50"/>
        <v>412747465</v>
      </c>
      <c r="W50" s="65">
        <f t="shared" si="50"/>
        <v>172538948</v>
      </c>
      <c r="X50" s="65">
        <f t="shared" si="50"/>
        <v>0</v>
      </c>
      <c r="Y50" s="65">
        <f t="shared" si="50"/>
        <v>394193751</v>
      </c>
      <c r="Z50" s="65">
        <f t="shared" si="50"/>
        <v>250757134</v>
      </c>
      <c r="AA50" s="65">
        <f t="shared" si="50"/>
        <v>854602215</v>
      </c>
      <c r="AB50" s="65">
        <f t="shared" si="50"/>
        <v>0</v>
      </c>
      <c r="AC50" s="65">
        <f t="shared" si="50"/>
        <v>0</v>
      </c>
      <c r="AD50" s="65">
        <f t="shared" si="50"/>
        <v>17597000</v>
      </c>
      <c r="AE50" s="65">
        <f t="shared" si="50"/>
        <v>65199000</v>
      </c>
      <c r="AF50" s="65">
        <v>0</v>
      </c>
      <c r="AG50" s="65">
        <f t="shared" si="4"/>
        <v>8098858660</v>
      </c>
      <c r="AH50" s="65">
        <f t="shared" si="45"/>
        <v>8098858660</v>
      </c>
      <c r="AI50" s="66"/>
      <c r="AJ50" s="143">
        <f t="shared" si="49"/>
        <v>8016062660</v>
      </c>
      <c r="AK50" s="66"/>
      <c r="AL50" s="66" t="s">
        <v>122</v>
      </c>
      <c r="AM50" s="66"/>
      <c r="AN50" s="66"/>
      <c r="AO50" s="66"/>
      <c r="AP50" s="66"/>
      <c r="AQ50" s="66"/>
      <c r="AR50" s="66"/>
      <c r="AS50" s="66"/>
      <c r="AT50" s="66"/>
      <c r="AU50" s="66"/>
    </row>
    <row r="51" spans="1:47" ht="22.5" customHeight="1" x14ac:dyDescent="0.4">
      <c r="A51" s="3"/>
      <c r="B51" s="25" t="s">
        <v>20</v>
      </c>
      <c r="C51" s="23"/>
      <c r="D51" s="26" t="s">
        <v>38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>
        <v>0</v>
      </c>
      <c r="AG51" s="8">
        <f t="shared" si="4"/>
        <v>0</v>
      </c>
      <c r="AH51" s="8">
        <f t="shared" si="45"/>
        <v>0</v>
      </c>
      <c r="AI51" s="2"/>
      <c r="AJ51" s="77">
        <f t="shared" si="49"/>
        <v>0</v>
      </c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ht="22.5" customHeight="1" x14ac:dyDescent="0.4">
      <c r="A52" s="3"/>
      <c r="B52" s="17" t="s">
        <v>39</v>
      </c>
      <c r="D52" s="16" t="s">
        <v>85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>
        <v>0</v>
      </c>
      <c r="AG52" s="7">
        <f t="shared" si="4"/>
        <v>0</v>
      </c>
      <c r="AH52" s="7">
        <f t="shared" si="45"/>
        <v>0</v>
      </c>
      <c r="AI52" s="2"/>
      <c r="AJ52" s="77">
        <f t="shared" si="49"/>
        <v>0</v>
      </c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ht="22.5" customHeight="1" x14ac:dyDescent="0.4">
      <c r="A53" s="3"/>
      <c r="B53" s="17" t="s">
        <v>31</v>
      </c>
      <c r="D53" s="16" t="s">
        <v>33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>
        <v>3364459076</v>
      </c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>
        <v>0</v>
      </c>
      <c r="AG53" s="7">
        <f t="shared" si="4"/>
        <v>3364459076</v>
      </c>
      <c r="AH53" s="7">
        <f t="shared" si="45"/>
        <v>3364459076</v>
      </c>
      <c r="AI53" s="2"/>
      <c r="AJ53" s="77">
        <f t="shared" si="49"/>
        <v>3364459076</v>
      </c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ht="22.5" customHeight="1" x14ac:dyDescent="0.4">
      <c r="A54" s="3"/>
      <c r="B54" s="17" t="s">
        <v>32</v>
      </c>
      <c r="D54" s="16" t="s">
        <v>34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>
        <v>0</v>
      </c>
      <c r="AG54" s="7">
        <f t="shared" si="4"/>
        <v>0</v>
      </c>
      <c r="AH54" s="7">
        <f t="shared" si="45"/>
        <v>0</v>
      </c>
      <c r="AI54" s="2"/>
      <c r="AJ54" s="77">
        <f t="shared" si="49"/>
        <v>0</v>
      </c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ht="22.5" customHeight="1" x14ac:dyDescent="0.4">
      <c r="A55" s="3"/>
      <c r="B55" s="17" t="s">
        <v>37</v>
      </c>
      <c r="D55" s="16" t="s">
        <v>47</v>
      </c>
      <c r="F55" s="7">
        <v>8935992</v>
      </c>
      <c r="G55" s="7"/>
      <c r="H55" s="7"/>
      <c r="I55" s="7"/>
      <c r="J55" s="7"/>
      <c r="K55" s="7">
        <v>2454375</v>
      </c>
      <c r="L55" s="7">
        <v>4189560</v>
      </c>
      <c r="M55" s="7">
        <v>7457074</v>
      </c>
      <c r="N55" s="7"/>
      <c r="O55" s="7"/>
      <c r="P55" s="7"/>
      <c r="Q55" s="7"/>
      <c r="R55" s="7">
        <v>319610397</v>
      </c>
      <c r="S55" s="7"/>
      <c r="T55" s="7"/>
      <c r="U55" s="7"/>
      <c r="V55" s="7"/>
      <c r="W55" s="7"/>
      <c r="X55" s="7"/>
      <c r="Y55" s="7"/>
      <c r="Z55" s="7"/>
      <c r="AA55" s="7">
        <v>854602215</v>
      </c>
      <c r="AB55" s="7"/>
      <c r="AC55" s="7"/>
      <c r="AD55" s="7"/>
      <c r="AE55" s="7"/>
      <c r="AF55" s="7">
        <v>0</v>
      </c>
      <c r="AG55" s="7">
        <f t="shared" si="4"/>
        <v>1197249613</v>
      </c>
      <c r="AH55" s="7">
        <f t="shared" si="45"/>
        <v>1197249613</v>
      </c>
      <c r="AI55" s="2"/>
      <c r="AJ55" s="77">
        <f t="shared" si="49"/>
        <v>1197249613</v>
      </c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ht="22.5" customHeight="1" x14ac:dyDescent="0.4">
      <c r="A56" s="3"/>
      <c r="B56" s="17" t="s">
        <v>21</v>
      </c>
      <c r="D56" s="16" t="s">
        <v>36</v>
      </c>
      <c r="F56" s="7">
        <v>161337289</v>
      </c>
      <c r="G56" s="7">
        <v>64655231</v>
      </c>
      <c r="H56" s="7"/>
      <c r="I56" s="7">
        <v>45982321</v>
      </c>
      <c r="J56" s="7"/>
      <c r="K56" s="7">
        <v>90440828</v>
      </c>
      <c r="N56" s="7"/>
      <c r="O56" s="7">
        <v>48059608</v>
      </c>
      <c r="P56" s="7">
        <v>2396454</v>
      </c>
      <c r="Q56" s="7"/>
      <c r="R56" s="7"/>
      <c r="S56" s="7">
        <v>37109736</v>
      </c>
      <c r="T56" s="7">
        <v>27779671</v>
      </c>
      <c r="U56" s="7">
        <v>15128995</v>
      </c>
      <c r="V56" s="7">
        <v>48429734</v>
      </c>
      <c r="W56" s="7">
        <v>45063747</v>
      </c>
      <c r="X56" s="7"/>
      <c r="Y56" s="7">
        <v>11581695</v>
      </c>
      <c r="Z56" s="7">
        <v>11098556</v>
      </c>
      <c r="AA56" s="7"/>
      <c r="AB56" s="7"/>
      <c r="AC56" s="7"/>
      <c r="AD56" s="7"/>
      <c r="AE56" s="7">
        <v>6972000</v>
      </c>
      <c r="AF56" s="7">
        <v>0</v>
      </c>
      <c r="AG56" s="7">
        <f t="shared" si="4"/>
        <v>616035865</v>
      </c>
      <c r="AH56" s="7">
        <f t="shared" si="45"/>
        <v>616035865</v>
      </c>
      <c r="AI56" s="2"/>
      <c r="AJ56" s="77">
        <f t="shared" si="49"/>
        <v>609063865</v>
      </c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ht="22.5" customHeight="1" x14ac:dyDescent="0.4">
      <c r="A57" s="3"/>
      <c r="B57" s="17" t="s">
        <v>23</v>
      </c>
      <c r="D57" s="16" t="s">
        <v>35</v>
      </c>
      <c r="F57" s="7">
        <v>781764951</v>
      </c>
      <c r="G57" s="7">
        <v>22681776</v>
      </c>
      <c r="H57" s="7"/>
      <c r="I57" s="7">
        <v>406945667</v>
      </c>
      <c r="J57" s="7"/>
      <c r="K57" s="7"/>
      <c r="L57" s="7">
        <v>104400000</v>
      </c>
      <c r="M57" s="7"/>
      <c r="N57" s="7"/>
      <c r="O57" s="7">
        <v>113103203</v>
      </c>
      <c r="P57" s="7"/>
      <c r="Q57" s="7">
        <v>127453657</v>
      </c>
      <c r="R57" s="7"/>
      <c r="S57" s="7">
        <v>135981633</v>
      </c>
      <c r="T57" s="7"/>
      <c r="U57" s="7">
        <v>38651822</v>
      </c>
      <c r="V57" s="7">
        <v>364317731</v>
      </c>
      <c r="W57" s="7">
        <v>127475201</v>
      </c>
      <c r="X57" s="7"/>
      <c r="Y57" s="7">
        <v>382612056</v>
      </c>
      <c r="Z57" s="7">
        <v>239414628</v>
      </c>
      <c r="AA57" s="7"/>
      <c r="AB57" s="7"/>
      <c r="AC57" s="7"/>
      <c r="AD57" s="7">
        <v>17597000</v>
      </c>
      <c r="AE57" s="7">
        <v>58227000</v>
      </c>
      <c r="AF57" s="7">
        <v>0</v>
      </c>
      <c r="AG57" s="7">
        <f t="shared" si="4"/>
        <v>2920626325</v>
      </c>
      <c r="AH57" s="7">
        <f t="shared" si="45"/>
        <v>2920626325</v>
      </c>
      <c r="AI57" s="2"/>
      <c r="AJ57" s="77">
        <f t="shared" si="49"/>
        <v>2844802325</v>
      </c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ht="22.5" customHeight="1" x14ac:dyDescent="0.4">
      <c r="A58" s="3"/>
      <c r="B58" s="17" t="s">
        <v>83</v>
      </c>
      <c r="D58" s="16" t="s">
        <v>84</v>
      </c>
      <c r="F58" s="9">
        <v>243831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>
        <v>243950</v>
      </c>
      <c r="AA58" s="7"/>
      <c r="AB58" s="7"/>
      <c r="AC58" s="7"/>
      <c r="AD58" s="7"/>
      <c r="AE58" s="7"/>
      <c r="AF58" s="7">
        <v>0</v>
      </c>
      <c r="AG58" s="7">
        <f t="shared" si="4"/>
        <v>487781</v>
      </c>
      <c r="AH58" s="7">
        <f t="shared" si="45"/>
        <v>487781</v>
      </c>
      <c r="AI58" s="2"/>
      <c r="AJ58" s="77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ht="22.5" customHeight="1" x14ac:dyDescent="0.4">
      <c r="A59" s="3"/>
      <c r="B59" s="18">
        <v>30</v>
      </c>
      <c r="C59" s="19"/>
      <c r="D59" s="20" t="s">
        <v>87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7">
        <v>0</v>
      </c>
      <c r="AG59" s="7">
        <f t="shared" si="4"/>
        <v>0</v>
      </c>
      <c r="AH59" s="7">
        <f t="shared" si="45"/>
        <v>0</v>
      </c>
      <c r="AI59" s="2"/>
      <c r="AJ59" s="77">
        <f t="shared" ref="AJ59:AJ65" si="51">+AG59-AE59-AD59</f>
        <v>0</v>
      </c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63" customFormat="1" ht="22.5" customHeight="1" x14ac:dyDescent="0.4">
      <c r="A60" s="61"/>
      <c r="B60" s="67" t="s">
        <v>65</v>
      </c>
      <c r="C60" s="68"/>
      <c r="D60" s="69" t="s">
        <v>15</v>
      </c>
      <c r="F60" s="70">
        <f>SUM(F61:F63)</f>
        <v>0</v>
      </c>
      <c r="G60" s="70">
        <f t="shared" ref="G60:AE60" si="52">SUM(G61:G63)</f>
        <v>15145124816</v>
      </c>
      <c r="H60" s="70">
        <f t="shared" ref="H60" si="53">SUM(H61:H63)</f>
        <v>6094793288</v>
      </c>
      <c r="I60" s="70">
        <f t="shared" ref="I60:O60" si="54">SUM(I61:I63)</f>
        <v>83186116709</v>
      </c>
      <c r="J60" s="70">
        <f t="shared" si="54"/>
        <v>0</v>
      </c>
      <c r="K60" s="70">
        <f t="shared" si="54"/>
        <v>1018786687735</v>
      </c>
      <c r="L60" s="70">
        <f t="shared" si="54"/>
        <v>0</v>
      </c>
      <c r="M60" s="70">
        <f t="shared" si="54"/>
        <v>46638072479</v>
      </c>
      <c r="N60" s="70">
        <f t="shared" si="54"/>
        <v>97031</v>
      </c>
      <c r="O60" s="70">
        <f t="shared" si="54"/>
        <v>71887050643</v>
      </c>
      <c r="P60" s="70">
        <f t="shared" ref="P60" si="55">SUM(P61:P63)</f>
        <v>0</v>
      </c>
      <c r="Q60" s="70">
        <f t="shared" si="52"/>
        <v>60307578073</v>
      </c>
      <c r="R60" s="70">
        <f t="shared" ref="R60" si="56">SUM(R61:R63)</f>
        <v>614382725</v>
      </c>
      <c r="S60" s="70">
        <f>SUM(S61:S63)</f>
        <v>0</v>
      </c>
      <c r="T60" s="70">
        <f>SUM(T61:T63)</f>
        <v>0</v>
      </c>
      <c r="U60" s="70">
        <f t="shared" si="52"/>
        <v>511498372</v>
      </c>
      <c r="V60" s="70">
        <f>SUM(V61:V63)</f>
        <v>138341602596</v>
      </c>
      <c r="W60" s="70">
        <f t="shared" si="52"/>
        <v>0</v>
      </c>
      <c r="X60" s="70">
        <f t="shared" ref="X60" si="57">SUM(X61:X63)</f>
        <v>0</v>
      </c>
      <c r="Y60" s="70">
        <f>SUM(Y61:Y63)</f>
        <v>200499447020</v>
      </c>
      <c r="Z60" s="70">
        <f t="shared" si="52"/>
        <v>2816318253</v>
      </c>
      <c r="AA60" s="70">
        <f t="shared" ref="AA60:AB60" si="58">SUM(AA61:AA63)</f>
        <v>0</v>
      </c>
      <c r="AB60" s="70">
        <f t="shared" si="58"/>
        <v>275326981</v>
      </c>
      <c r="AC60" s="70">
        <f t="shared" ref="AC60" si="59">SUM(AC61:AC63)</f>
        <v>0</v>
      </c>
      <c r="AD60" s="70">
        <f t="shared" si="52"/>
        <v>0</v>
      </c>
      <c r="AE60" s="70">
        <f t="shared" si="52"/>
        <v>0</v>
      </c>
      <c r="AF60" s="74">
        <v>0</v>
      </c>
      <c r="AG60" s="74">
        <f t="shared" si="4"/>
        <v>1645104096721</v>
      </c>
      <c r="AH60" s="74">
        <f t="shared" si="45"/>
        <v>1645104096721</v>
      </c>
      <c r="AI60" s="66"/>
      <c r="AJ60" s="143">
        <f t="shared" si="51"/>
        <v>1645104096721</v>
      </c>
      <c r="AK60" s="66"/>
      <c r="AL60" s="66" t="s">
        <v>122</v>
      </c>
      <c r="AM60" s="66"/>
      <c r="AN60" s="66"/>
      <c r="AO60" s="66"/>
      <c r="AP60" s="66"/>
      <c r="AQ60" s="66"/>
      <c r="AR60" s="66"/>
      <c r="AS60" s="66"/>
      <c r="AT60" s="66"/>
      <c r="AU60" s="66"/>
    </row>
    <row r="61" spans="1:47" ht="22.5" customHeight="1" x14ac:dyDescent="0.4">
      <c r="A61" s="3"/>
      <c r="B61" s="17" t="s">
        <v>20</v>
      </c>
      <c r="D61" s="16" t="s">
        <v>42</v>
      </c>
      <c r="F61" s="7"/>
      <c r="G61" s="7"/>
      <c r="H61" s="7">
        <v>321775232</v>
      </c>
      <c r="I61" s="7">
        <v>480329433</v>
      </c>
      <c r="J61" s="7"/>
      <c r="K61" s="7">
        <v>2978993444</v>
      </c>
      <c r="L61" s="7"/>
      <c r="M61" s="7"/>
      <c r="N61" s="7"/>
      <c r="O61" s="7">
        <v>168600845</v>
      </c>
      <c r="P61" s="7"/>
      <c r="Q61" s="7">
        <v>361347842</v>
      </c>
      <c r="R61" s="7"/>
      <c r="S61" s="7"/>
      <c r="T61" s="7"/>
      <c r="U61" s="7">
        <v>511498372</v>
      </c>
      <c r="V61" s="7">
        <v>1308626258</v>
      </c>
      <c r="W61" s="7"/>
      <c r="X61" s="7"/>
      <c r="Y61" s="7"/>
      <c r="Z61" s="7">
        <v>150419690</v>
      </c>
      <c r="AA61" s="7"/>
      <c r="AB61" s="7">
        <v>275326981</v>
      </c>
      <c r="AC61" s="7"/>
      <c r="AD61" s="7"/>
      <c r="AE61" s="7"/>
      <c r="AF61" s="7">
        <v>0</v>
      </c>
      <c r="AG61" s="7">
        <f t="shared" si="4"/>
        <v>6556918097</v>
      </c>
      <c r="AH61" s="7">
        <f t="shared" si="45"/>
        <v>6556918097</v>
      </c>
      <c r="AI61" s="2"/>
      <c r="AJ61" s="77">
        <f t="shared" si="51"/>
        <v>6556918097</v>
      </c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ht="22.5" customHeight="1" x14ac:dyDescent="0.4">
      <c r="A62" s="3"/>
      <c r="B62" s="17" t="s">
        <v>39</v>
      </c>
      <c r="D62" s="16" t="s">
        <v>43</v>
      </c>
      <c r="F62" s="7"/>
      <c r="G62" s="7">
        <v>15145124816</v>
      </c>
      <c r="H62" s="7">
        <v>5773018056</v>
      </c>
      <c r="I62" s="7">
        <v>82705787276</v>
      </c>
      <c r="J62" s="7"/>
      <c r="K62" s="7">
        <v>1015807694291</v>
      </c>
      <c r="L62" s="7"/>
      <c r="M62" s="7">
        <v>46638072479</v>
      </c>
      <c r="N62" s="7">
        <v>97031</v>
      </c>
      <c r="O62" s="7">
        <v>71718449798</v>
      </c>
      <c r="P62" s="7"/>
      <c r="Q62" s="7">
        <v>59946230231</v>
      </c>
      <c r="R62" s="7">
        <v>614382725</v>
      </c>
      <c r="S62" s="7"/>
      <c r="T62" s="7"/>
      <c r="U62" s="7"/>
      <c r="V62" s="7">
        <v>137032976338</v>
      </c>
      <c r="W62" s="7"/>
      <c r="X62" s="7"/>
      <c r="Y62" s="7">
        <v>200499447020</v>
      </c>
      <c r="Z62" s="7">
        <v>2665898563</v>
      </c>
      <c r="AA62" s="7"/>
      <c r="AB62" s="7"/>
      <c r="AC62" s="7"/>
      <c r="AD62" s="7"/>
      <c r="AE62" s="7"/>
      <c r="AF62" s="7">
        <v>0</v>
      </c>
      <c r="AG62" s="7">
        <f t="shared" si="4"/>
        <v>1638547178624</v>
      </c>
      <c r="AH62" s="7">
        <f t="shared" si="45"/>
        <v>1638547178624</v>
      </c>
      <c r="AI62" s="2"/>
      <c r="AJ62" s="77">
        <f t="shared" si="51"/>
        <v>1638547178624</v>
      </c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ht="22.5" customHeight="1" x14ac:dyDescent="0.4">
      <c r="A63" s="3"/>
      <c r="B63" s="17" t="s">
        <v>31</v>
      </c>
      <c r="D63" s="16" t="s">
        <v>88</v>
      </c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>
        <v>0</v>
      </c>
      <c r="AG63" s="7">
        <f t="shared" si="4"/>
        <v>0</v>
      </c>
      <c r="AH63" s="7">
        <f t="shared" si="45"/>
        <v>0</v>
      </c>
      <c r="AI63" s="2"/>
      <c r="AJ63" s="77">
        <f t="shared" si="51"/>
        <v>0</v>
      </c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ht="22.5" customHeight="1" x14ac:dyDescent="0.4">
      <c r="A64" s="3"/>
      <c r="B64" s="15" t="s">
        <v>16</v>
      </c>
      <c r="D64" s="16" t="s">
        <v>40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>
        <v>0</v>
      </c>
      <c r="AG64" s="7">
        <f t="shared" si="4"/>
        <v>0</v>
      </c>
      <c r="AH64" s="7">
        <f t="shared" si="45"/>
        <v>0</v>
      </c>
      <c r="AI64" s="2"/>
      <c r="AJ64" s="77">
        <f t="shared" si="51"/>
        <v>0</v>
      </c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63" customFormat="1" ht="22.5" customHeight="1" x14ac:dyDescent="0.4">
      <c r="A65" s="61"/>
      <c r="B65" s="67" t="s">
        <v>17</v>
      </c>
      <c r="C65" s="68"/>
      <c r="D65" s="69" t="s">
        <v>18</v>
      </c>
      <c r="E65" s="68"/>
      <c r="F65" s="70">
        <f>+SUM(F66:F68)</f>
        <v>0</v>
      </c>
      <c r="G65" s="70">
        <f t="shared" ref="G65:AE65" si="60">+SUM(G66:G68)</f>
        <v>0</v>
      </c>
      <c r="H65" s="70">
        <f t="shared" ref="H65" si="61">+SUM(H66:H68)</f>
        <v>0</v>
      </c>
      <c r="I65" s="70">
        <f t="shared" si="60"/>
        <v>0</v>
      </c>
      <c r="J65" s="70">
        <f t="shared" ref="J65" si="62">+SUM(J66:J68)</f>
        <v>0</v>
      </c>
      <c r="K65" s="70">
        <f t="shared" si="60"/>
        <v>0</v>
      </c>
      <c r="L65" s="70">
        <f t="shared" ref="L65:N65" si="63">+SUM(L66:L68)</f>
        <v>0</v>
      </c>
      <c r="M65" s="70">
        <f t="shared" si="63"/>
        <v>0</v>
      </c>
      <c r="N65" s="70">
        <f t="shared" si="63"/>
        <v>0</v>
      </c>
      <c r="O65" s="70">
        <f t="shared" si="60"/>
        <v>0</v>
      </c>
      <c r="P65" s="70">
        <f t="shared" ref="P65" si="64">+SUM(P66:P68)</f>
        <v>0</v>
      </c>
      <c r="Q65" s="70">
        <f t="shared" si="60"/>
        <v>0</v>
      </c>
      <c r="R65" s="70">
        <f t="shared" ref="R65" si="65">+SUM(R66:R68)</f>
        <v>0</v>
      </c>
      <c r="S65" s="70">
        <f>+SUM(S66:S68)</f>
        <v>0</v>
      </c>
      <c r="T65" s="70">
        <f>+SUM(T66:T68)</f>
        <v>0</v>
      </c>
      <c r="U65" s="70">
        <f t="shared" si="60"/>
        <v>0</v>
      </c>
      <c r="V65" s="70">
        <f>+SUM(V66:V68)</f>
        <v>0</v>
      </c>
      <c r="W65" s="70">
        <f t="shared" si="60"/>
        <v>0</v>
      </c>
      <c r="X65" s="70">
        <f t="shared" si="60"/>
        <v>131307941690</v>
      </c>
      <c r="Y65" s="70">
        <f t="shared" si="60"/>
        <v>259772112703</v>
      </c>
      <c r="Z65" s="70">
        <f t="shared" si="60"/>
        <v>0</v>
      </c>
      <c r="AA65" s="70">
        <f t="shared" ref="AA65:AB65" si="66">+SUM(AA66:AA68)</f>
        <v>0</v>
      </c>
      <c r="AB65" s="70">
        <f t="shared" si="66"/>
        <v>0</v>
      </c>
      <c r="AC65" s="70">
        <f t="shared" ref="AC65" si="67">+SUM(AC66:AC68)</f>
        <v>0</v>
      </c>
      <c r="AD65" s="70">
        <f t="shared" si="60"/>
        <v>0</v>
      </c>
      <c r="AE65" s="70">
        <f t="shared" si="60"/>
        <v>0</v>
      </c>
      <c r="AF65" s="70">
        <f t="shared" ref="AF65" si="68">+SUM(AF66:AF68)</f>
        <v>128625126690</v>
      </c>
      <c r="AG65" s="70">
        <f t="shared" si="4"/>
        <v>262454927703</v>
      </c>
      <c r="AH65" s="70">
        <f t="shared" si="45"/>
        <v>391080054393</v>
      </c>
      <c r="AI65" s="66"/>
      <c r="AJ65" s="143">
        <f t="shared" si="51"/>
        <v>262454927703</v>
      </c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</row>
    <row r="66" spans="1:47" ht="22.5" customHeight="1" x14ac:dyDescent="0.4">
      <c r="A66" s="3"/>
      <c r="B66" s="17" t="s">
        <v>20</v>
      </c>
      <c r="D66" s="16" t="s">
        <v>92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>
        <v>259772112703</v>
      </c>
      <c r="Z66" s="7"/>
      <c r="AA66" s="7"/>
      <c r="AB66" s="7"/>
      <c r="AC66" s="7"/>
      <c r="AD66" s="7"/>
      <c r="AE66" s="7"/>
      <c r="AF66" s="7"/>
      <c r="AG66" s="7">
        <f t="shared" si="4"/>
        <v>259772112703</v>
      </c>
      <c r="AH66" s="7">
        <f t="shared" si="45"/>
        <v>259772112703</v>
      </c>
      <c r="AI66" s="2"/>
      <c r="AJ66" s="77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ht="22.5" customHeight="1" x14ac:dyDescent="0.4">
      <c r="A67" s="3"/>
      <c r="B67" s="17" t="s">
        <v>39</v>
      </c>
      <c r="D67" s="16" t="s">
        <v>93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>
        <v>128625126690</v>
      </c>
      <c r="Y67" s="7"/>
      <c r="Z67" s="7"/>
      <c r="AA67" s="7"/>
      <c r="AB67" s="7"/>
      <c r="AC67" s="7"/>
      <c r="AD67" s="7"/>
      <c r="AE67" s="7"/>
      <c r="AF67" s="7">
        <f>+SUM(G67:AE67)</f>
        <v>128625126690</v>
      </c>
      <c r="AG67" s="7">
        <f t="shared" si="4"/>
        <v>0</v>
      </c>
      <c r="AH67" s="7">
        <f t="shared" si="45"/>
        <v>128625126690</v>
      </c>
      <c r="AI67" s="2"/>
      <c r="AJ67" s="77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ht="22.5" customHeight="1" x14ac:dyDescent="0.4">
      <c r="A68" s="3"/>
      <c r="B68" s="17" t="s">
        <v>31</v>
      </c>
      <c r="D68" s="16" t="s">
        <v>95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>
        <v>2682815000</v>
      </c>
      <c r="Y68" s="7"/>
      <c r="Z68" s="7"/>
      <c r="AA68" s="7"/>
      <c r="AB68" s="7"/>
      <c r="AC68" s="7"/>
      <c r="AD68" s="7"/>
      <c r="AE68" s="7"/>
      <c r="AF68" s="7"/>
      <c r="AG68" s="7">
        <f t="shared" si="4"/>
        <v>2682815000</v>
      </c>
      <c r="AH68" s="7">
        <f t="shared" si="45"/>
        <v>2682815000</v>
      </c>
      <c r="AI68" s="2"/>
      <c r="AJ68" s="77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ht="22.5" customHeight="1" x14ac:dyDescent="0.4">
      <c r="A69" s="3"/>
      <c r="B69" s="15" t="s">
        <v>66</v>
      </c>
      <c r="D69" s="16" t="s">
        <v>41</v>
      </c>
      <c r="F69" s="9">
        <v>945026534</v>
      </c>
      <c r="G69" s="9">
        <v>3605604714</v>
      </c>
      <c r="H69" s="7"/>
      <c r="I69" s="9">
        <v>23268188522</v>
      </c>
      <c r="J69" s="9">
        <v>1160745704</v>
      </c>
      <c r="K69" s="9">
        <v>221544423676</v>
      </c>
      <c r="L69" s="9">
        <v>768697313</v>
      </c>
      <c r="M69" s="9">
        <v>8088172804</v>
      </c>
      <c r="N69" s="7"/>
      <c r="O69" s="9">
        <v>6923524607</v>
      </c>
      <c r="P69" s="9">
        <v>290071177</v>
      </c>
      <c r="Q69" s="7">
        <v>19656749802</v>
      </c>
      <c r="R69" s="7">
        <v>140973465</v>
      </c>
      <c r="S69" s="7">
        <v>19085480</v>
      </c>
      <c r="T69" s="9">
        <v>1520034</v>
      </c>
      <c r="U69" s="9">
        <v>651160695</v>
      </c>
      <c r="V69" s="9">
        <v>25063472723</v>
      </c>
      <c r="W69" s="9">
        <v>114990464</v>
      </c>
      <c r="X69" s="9">
        <v>56778394</v>
      </c>
      <c r="Y69" s="9">
        <v>134275784573</v>
      </c>
      <c r="Z69" s="9">
        <v>2581849332</v>
      </c>
      <c r="AA69" s="9">
        <v>299572118</v>
      </c>
      <c r="AB69" s="9">
        <v>522065851</v>
      </c>
      <c r="AC69" s="7"/>
      <c r="AD69" s="7">
        <v>132098000</v>
      </c>
      <c r="AE69" s="7">
        <v>1184499000</v>
      </c>
      <c r="AF69" s="7"/>
      <c r="AG69" s="7">
        <f t="shared" si="4"/>
        <v>451295054982</v>
      </c>
      <c r="AH69" s="7">
        <f t="shared" si="45"/>
        <v>451295054982</v>
      </c>
      <c r="AI69" s="2"/>
      <c r="AJ69" s="143">
        <f>+AG69-AE69-AD69</f>
        <v>449978457982</v>
      </c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ht="22.5" customHeight="1" x14ac:dyDescent="0.4">
      <c r="A70" s="3"/>
      <c r="B70" s="18" t="s">
        <v>67</v>
      </c>
      <c r="C70" s="19"/>
      <c r="D70" s="20" t="s">
        <v>19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>
        <f t="shared" si="4"/>
        <v>0</v>
      </c>
      <c r="AH70" s="9">
        <f t="shared" si="45"/>
        <v>0</v>
      </c>
      <c r="AI70" s="2"/>
      <c r="AJ70" s="77">
        <f>+AG70-AE70-AD70</f>
        <v>0</v>
      </c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ht="25.5" customHeight="1" x14ac:dyDescent="0.3"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ht="18" hidden="1" customHeight="1" x14ac:dyDescent="0.3"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>
        <f>+AD9-AD38</f>
        <v>113198000</v>
      </c>
      <c r="AE72" s="4">
        <f>+AE9-AE38</f>
        <v>-1545009000</v>
      </c>
      <c r="AF72" s="4"/>
      <c r="AG72" s="4"/>
      <c r="AH72" s="4">
        <f>+AH9-AH38</f>
        <v>54798142299</v>
      </c>
      <c r="AI72" s="4">
        <f>+AI9-AI38</f>
        <v>0</v>
      </c>
      <c r="AJ72" s="4">
        <f>+AJ9-AJ38</f>
        <v>56229953299</v>
      </c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ht="18" customHeight="1" x14ac:dyDescent="0.3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ht="18" customHeight="1" x14ac:dyDescent="0.3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ht="18" customHeight="1" x14ac:dyDescent="0.3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ht="18" customHeight="1" x14ac:dyDescent="0.3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ht="18" customHeight="1" x14ac:dyDescent="0.3"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ht="18" customHeight="1" x14ac:dyDescent="0.3"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ht="18" customHeight="1" x14ac:dyDescent="0.3">
      <c r="F79" s="2"/>
      <c r="G79" s="2"/>
      <c r="H79" s="2"/>
      <c r="I79" s="2"/>
      <c r="J79" s="2"/>
      <c r="K79" s="2"/>
      <c r="L79" s="2"/>
      <c r="M79" s="2"/>
      <c r="N79" s="2"/>
      <c r="O79" s="24"/>
      <c r="P79" s="24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ht="18" customHeight="1" x14ac:dyDescent="0.3"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6:47" ht="18" customHeight="1" x14ac:dyDescent="0.3"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6:47" ht="18" customHeight="1" x14ac:dyDescent="0.3"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6:47" ht="18" customHeight="1" x14ac:dyDescent="0.3"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6:47" ht="18" customHeight="1" x14ac:dyDescent="0.3"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6:47" ht="18" customHeight="1" x14ac:dyDescent="0.3"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6:47" ht="18" customHeight="1" x14ac:dyDescent="0.3"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6:47" ht="18" customHeight="1" x14ac:dyDescent="0.3"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6:47" ht="18" customHeight="1" x14ac:dyDescent="0.3"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6:47" ht="18" customHeight="1" x14ac:dyDescent="0.3"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6:47" ht="18" customHeight="1" x14ac:dyDescent="0.3"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6:47" ht="18" customHeight="1" x14ac:dyDescent="0.3"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6:47" ht="18" customHeight="1" x14ac:dyDescent="0.3"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6:47" ht="18" customHeight="1" x14ac:dyDescent="0.3"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6:47" ht="18" customHeight="1" x14ac:dyDescent="0.3"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6:47" ht="18" customHeight="1" x14ac:dyDescent="0.3"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6:47" ht="18" customHeight="1" x14ac:dyDescent="0.3"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6:47" ht="18" customHeight="1" x14ac:dyDescent="0.3"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6:47" ht="18" customHeight="1" x14ac:dyDescent="0.3"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6:47" ht="18" customHeight="1" x14ac:dyDescent="0.3"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6:47" ht="18" customHeight="1" x14ac:dyDescent="0.3"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6:47" ht="18" customHeight="1" x14ac:dyDescent="0.3"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6:47" ht="18" customHeight="1" x14ac:dyDescent="0.3"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6:47" ht="18" customHeight="1" x14ac:dyDescent="0.3"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6:47" ht="18" customHeight="1" x14ac:dyDescent="0.3"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6:47" ht="18" customHeight="1" x14ac:dyDescent="0.3"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6:47" ht="18" customHeight="1" x14ac:dyDescent="0.3"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6:47" ht="18" customHeight="1" x14ac:dyDescent="0.3"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6:47" ht="18" customHeight="1" x14ac:dyDescent="0.3"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6:47" ht="18" customHeight="1" x14ac:dyDescent="0.3"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6:47" ht="18" customHeight="1" x14ac:dyDescent="0.3"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6:47" ht="18" customHeight="1" x14ac:dyDescent="0.3"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6:47" ht="18" customHeight="1" x14ac:dyDescent="0.3"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35:47" ht="18" customHeight="1" x14ac:dyDescent="0.3"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35:47" ht="18" customHeight="1" x14ac:dyDescent="0.3"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35:47" ht="18" customHeight="1" x14ac:dyDescent="0.3"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35:47" ht="18" customHeight="1" x14ac:dyDescent="0.3"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35:47" ht="18" customHeight="1" x14ac:dyDescent="0.3"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35:47" ht="18" customHeight="1" x14ac:dyDescent="0.3"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35:47" ht="18" customHeight="1" x14ac:dyDescent="0.3"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35:47" ht="18" customHeight="1" x14ac:dyDescent="0.3"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35:47" ht="18" customHeight="1" x14ac:dyDescent="0.3"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35:47" ht="18" customHeight="1" x14ac:dyDescent="0.3"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35:47" ht="18" customHeight="1" x14ac:dyDescent="0.3"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35:47" ht="18" customHeight="1" x14ac:dyDescent="0.3"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35:47" ht="18" customHeight="1" x14ac:dyDescent="0.3"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35:47" ht="18" customHeight="1" x14ac:dyDescent="0.3"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35:47" ht="18" customHeight="1" x14ac:dyDescent="0.3"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35:47" ht="18" customHeight="1" x14ac:dyDescent="0.3"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35:47" ht="18" customHeight="1" x14ac:dyDescent="0.3"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35:47" ht="18" customHeight="1" x14ac:dyDescent="0.3"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35:47" ht="18" customHeight="1" x14ac:dyDescent="0.3"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35:47" ht="18" customHeight="1" x14ac:dyDescent="0.3"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</sheetData>
  <pageMargins left="0.15748031496062992" right="0.15748031496062992" top="0.70866141732283472" bottom="0.35433070866141736" header="0.31496062992125984" footer="0.31496062992125984"/>
  <pageSetup scale="47" fitToHeight="0" orientation="landscape" r:id="rId1"/>
  <colBreaks count="1" manualBreakCount="1">
    <brk id="3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Z127"/>
  <sheetViews>
    <sheetView topLeftCell="B1" zoomScale="60" zoomScaleNormal="60" workbookViewId="0">
      <pane xSplit="4" ySplit="9" topLeftCell="W10" activePane="bottomRight" state="frozen"/>
      <selection activeCell="B1" sqref="B1"/>
      <selection pane="topRight" activeCell="F1" sqref="F1"/>
      <selection pane="bottomLeft" activeCell="B10" sqref="B10"/>
      <selection pane="bottomRight" activeCell="BC13" sqref="BC13"/>
    </sheetView>
  </sheetViews>
  <sheetFormatPr baseColWidth="10" defaultColWidth="9.6640625" defaultRowHeight="18" customHeight="1" x14ac:dyDescent="0.3"/>
  <cols>
    <col min="1" max="1" width="3" style="42" hidden="1" customWidth="1"/>
    <col min="2" max="2" width="10.44140625" style="42" customWidth="1"/>
    <col min="3" max="3" width="0.88671875" style="42" customWidth="1"/>
    <col min="4" max="4" width="57" style="42" customWidth="1"/>
    <col min="5" max="5" width="0.109375" style="42" customWidth="1"/>
    <col min="6" max="6" width="16.77734375" style="42" bestFit="1" customWidth="1"/>
    <col min="7" max="7" width="19.33203125" style="42" customWidth="1"/>
    <col min="8" max="8" width="21.6640625" style="42" customWidth="1"/>
    <col min="9" max="9" width="19.88671875" style="42" customWidth="1"/>
    <col min="10" max="10" width="20.109375" style="42" customWidth="1"/>
    <col min="11" max="11" width="19.6640625" style="42" customWidth="1"/>
    <col min="12" max="12" width="18.6640625" style="42" customWidth="1"/>
    <col min="13" max="13" width="18.109375" style="42" customWidth="1"/>
    <col min="14" max="14" width="15.109375" style="42" customWidth="1"/>
    <col min="15" max="15" width="18.109375" style="42" customWidth="1"/>
    <col min="16" max="16" width="20.33203125" style="42" customWidth="1"/>
    <col min="17" max="17" width="18.88671875" style="42" customWidth="1"/>
    <col min="18" max="18" width="20.109375" style="42" customWidth="1"/>
    <col min="19" max="19" width="17.109375" style="42" customWidth="1"/>
    <col min="20" max="20" width="15.109375" style="42" bestFit="1" customWidth="1"/>
    <col min="21" max="21" width="19.109375" style="42" customWidth="1"/>
    <col min="22" max="22" width="16.88671875" style="42" customWidth="1"/>
    <col min="23" max="23" width="18.6640625" style="42" customWidth="1"/>
    <col min="24" max="24" width="18.109375" style="42" customWidth="1"/>
    <col min="25" max="25" width="19.6640625" style="42" customWidth="1"/>
    <col min="26" max="26" width="18.33203125" style="42" customWidth="1"/>
    <col min="27" max="27" width="17.33203125" style="42" customWidth="1"/>
    <col min="28" max="28" width="18.6640625" style="42" customWidth="1"/>
    <col min="29" max="29" width="18.88671875" style="42" customWidth="1"/>
    <col min="30" max="30" width="17.33203125" style="42" customWidth="1"/>
    <col min="31" max="31" width="16.88671875" style="42" customWidth="1"/>
    <col min="32" max="32" width="21.6640625" style="42" hidden="1" customWidth="1"/>
    <col min="33" max="33" width="22.33203125" style="42" customWidth="1"/>
    <col min="34" max="34" width="21.21875" style="75" hidden="1" customWidth="1"/>
    <col min="35" max="35" width="2.44140625" style="42" hidden="1" customWidth="1"/>
    <col min="36" max="36" width="20.77734375" style="75" hidden="1" customWidth="1"/>
    <col min="37" max="37" width="9.6640625" style="42" hidden="1" customWidth="1"/>
    <col min="38" max="38" width="16.77734375" style="42" hidden="1" customWidth="1"/>
    <col min="39" max="39" width="17.6640625" style="42" hidden="1" customWidth="1"/>
    <col min="40" max="41" width="9.6640625" style="42" hidden="1" customWidth="1"/>
    <col min="42" max="42" width="17.77734375" style="42" hidden="1" customWidth="1"/>
    <col min="43" max="43" width="14.6640625" style="42" hidden="1" customWidth="1"/>
    <col min="44" max="47" width="9.6640625" style="42" hidden="1" customWidth="1"/>
    <col min="48" max="48" width="13.109375" style="42" hidden="1" customWidth="1"/>
    <col min="49" max="49" width="9.6640625" style="42" hidden="1" customWidth="1"/>
    <col min="50" max="50" width="15.109375" style="42" hidden="1" customWidth="1"/>
    <col min="51" max="51" width="13.109375" style="43" hidden="1" customWidth="1"/>
    <col min="52" max="52" width="9.6640625" style="42" hidden="1" customWidth="1"/>
    <col min="53" max="56" width="9.6640625" style="42" customWidth="1"/>
    <col min="57" max="16384" width="9.6640625" style="42"/>
  </cols>
  <sheetData>
    <row r="1" spans="1:51" ht="18" customHeight="1" x14ac:dyDescent="0.3">
      <c r="B1" s="79"/>
      <c r="C1" s="79"/>
      <c r="D1" s="115">
        <v>1000</v>
      </c>
      <c r="E1" s="79"/>
      <c r="F1" s="88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88"/>
      <c r="Y1" s="88"/>
      <c r="Z1" s="88"/>
      <c r="AA1" s="88"/>
      <c r="AB1" s="88"/>
      <c r="AC1" s="88"/>
      <c r="AD1" s="79"/>
      <c r="AE1" s="79"/>
      <c r="AF1" s="79"/>
      <c r="AG1" s="79"/>
      <c r="AH1" s="80"/>
    </row>
    <row r="2" spans="1:51" ht="18" customHeight="1" x14ac:dyDescent="0.3">
      <c r="B2" s="89"/>
      <c r="C2" s="79"/>
      <c r="D2" s="79"/>
      <c r="E2" s="79"/>
      <c r="F2" s="79"/>
      <c r="G2" s="79"/>
      <c r="H2" s="79"/>
      <c r="I2" s="79"/>
      <c r="J2" s="79"/>
      <c r="K2" s="168" t="s">
        <v>153</v>
      </c>
      <c r="L2" s="168"/>
      <c r="M2" s="168"/>
      <c r="N2" s="168"/>
      <c r="O2" s="168"/>
      <c r="P2" s="116"/>
      <c r="Q2" s="90"/>
      <c r="R2" s="90"/>
      <c r="S2" s="79"/>
      <c r="T2" s="79"/>
      <c r="U2" s="90"/>
      <c r="V2" s="90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80"/>
    </row>
    <row r="3" spans="1:51" ht="18" customHeight="1" x14ac:dyDescent="0.3">
      <c r="B3" s="89"/>
      <c r="C3" s="79"/>
      <c r="D3" s="79"/>
      <c r="E3" s="79"/>
      <c r="F3" s="91"/>
      <c r="G3" s="91"/>
      <c r="H3" s="91"/>
      <c r="I3" s="91"/>
      <c r="J3" s="91"/>
      <c r="K3" s="169" t="s">
        <v>141</v>
      </c>
      <c r="L3" s="169"/>
      <c r="M3" s="169"/>
      <c r="N3" s="169"/>
      <c r="O3" s="169"/>
      <c r="P3" s="117"/>
      <c r="Q3" s="92"/>
      <c r="R3" s="92"/>
      <c r="S3" s="91"/>
      <c r="T3" s="91"/>
      <c r="U3" s="92"/>
      <c r="V3" s="92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118"/>
    </row>
    <row r="4" spans="1:51" ht="18" customHeight="1" x14ac:dyDescent="0.3">
      <c r="B4" s="93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88"/>
      <c r="AE4" s="88"/>
      <c r="AF4" s="88"/>
      <c r="AG4" s="88"/>
      <c r="AH4" s="119"/>
    </row>
    <row r="5" spans="1:51" ht="18" customHeight="1" x14ac:dyDescent="0.3">
      <c r="B5" s="93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88"/>
      <c r="AE5" s="88"/>
      <c r="AF5" s="88"/>
      <c r="AG5" s="88"/>
      <c r="AH5" s="119"/>
    </row>
    <row r="6" spans="1:51" s="75" customFormat="1" ht="18" customHeight="1" x14ac:dyDescent="0.3">
      <c r="B6" s="145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Y6" s="146"/>
    </row>
    <row r="7" spans="1:51" ht="101.25" customHeight="1" x14ac:dyDescent="0.3">
      <c r="B7" s="95"/>
      <c r="C7" s="81"/>
      <c r="D7" s="81"/>
      <c r="E7" s="81"/>
      <c r="F7" s="44" t="s">
        <v>105</v>
      </c>
      <c r="G7" s="44" t="s">
        <v>109</v>
      </c>
      <c r="H7" s="44" t="s">
        <v>143</v>
      </c>
      <c r="I7" s="44" t="s">
        <v>110</v>
      </c>
      <c r="J7" s="44" t="s">
        <v>131</v>
      </c>
      <c r="K7" s="44" t="s">
        <v>111</v>
      </c>
      <c r="L7" s="44" t="s">
        <v>130</v>
      </c>
      <c r="M7" s="44" t="s">
        <v>129</v>
      </c>
      <c r="N7" s="44" t="s">
        <v>146</v>
      </c>
      <c r="O7" s="44" t="s">
        <v>112</v>
      </c>
      <c r="P7" s="44" t="s">
        <v>136</v>
      </c>
      <c r="Q7" s="44" t="s">
        <v>113</v>
      </c>
      <c r="R7" s="44" t="s">
        <v>128</v>
      </c>
      <c r="S7" s="44" t="s">
        <v>106</v>
      </c>
      <c r="T7" s="44" t="s">
        <v>107</v>
      </c>
      <c r="U7" s="44" t="s">
        <v>114</v>
      </c>
      <c r="V7" s="44" t="s">
        <v>115</v>
      </c>
      <c r="W7" s="44" t="s">
        <v>108</v>
      </c>
      <c r="X7" s="44" t="s">
        <v>116</v>
      </c>
      <c r="Y7" s="44" t="s">
        <v>117</v>
      </c>
      <c r="Z7" s="44" t="s">
        <v>118</v>
      </c>
      <c r="AA7" s="44" t="s">
        <v>133</v>
      </c>
      <c r="AB7" s="44" t="s">
        <v>137</v>
      </c>
      <c r="AC7" s="44" t="s">
        <v>147</v>
      </c>
      <c r="AD7" s="44" t="s">
        <v>119</v>
      </c>
      <c r="AE7" s="44" t="s">
        <v>120</v>
      </c>
      <c r="AF7" s="96" t="s">
        <v>104</v>
      </c>
      <c r="AG7" s="96" t="s">
        <v>50</v>
      </c>
      <c r="AH7" s="121" t="s">
        <v>103</v>
      </c>
      <c r="AJ7" s="75" t="s">
        <v>57</v>
      </c>
    </row>
    <row r="8" spans="1:51" ht="18" customHeight="1" x14ac:dyDescent="0.3">
      <c r="B8" s="97"/>
      <c r="C8" s="81"/>
      <c r="D8" s="81"/>
      <c r="E8" s="81"/>
      <c r="F8" s="98" t="s">
        <v>78</v>
      </c>
      <c r="G8" s="98" t="s">
        <v>71</v>
      </c>
      <c r="H8" s="98" t="s">
        <v>142</v>
      </c>
      <c r="I8" s="98" t="s">
        <v>72</v>
      </c>
      <c r="J8" s="98" t="s">
        <v>124</v>
      </c>
      <c r="K8" s="98" t="s">
        <v>73</v>
      </c>
      <c r="L8" s="98" t="s">
        <v>125</v>
      </c>
      <c r="M8" s="98" t="s">
        <v>126</v>
      </c>
      <c r="N8" s="98" t="s">
        <v>145</v>
      </c>
      <c r="O8" s="98" t="s">
        <v>74</v>
      </c>
      <c r="P8" s="98" t="s">
        <v>134</v>
      </c>
      <c r="Q8" s="98" t="s">
        <v>75</v>
      </c>
      <c r="R8" s="98" t="s">
        <v>127</v>
      </c>
      <c r="S8" s="98" t="s">
        <v>68</v>
      </c>
      <c r="T8" s="98" t="s">
        <v>69</v>
      </c>
      <c r="U8" s="98" t="s">
        <v>76</v>
      </c>
      <c r="V8" s="98" t="s">
        <v>77</v>
      </c>
      <c r="W8" s="98" t="s">
        <v>70</v>
      </c>
      <c r="X8" s="98" t="s">
        <v>91</v>
      </c>
      <c r="Y8" s="98" t="s">
        <v>86</v>
      </c>
      <c r="Z8" s="98" t="s">
        <v>79</v>
      </c>
      <c r="AA8" s="98" t="s">
        <v>132</v>
      </c>
      <c r="AB8" s="98" t="s">
        <v>135</v>
      </c>
      <c r="AC8" s="98" t="s">
        <v>144</v>
      </c>
      <c r="AD8" s="98" t="s">
        <v>80</v>
      </c>
      <c r="AE8" s="98" t="s">
        <v>81</v>
      </c>
      <c r="AF8" s="99" t="s">
        <v>54</v>
      </c>
      <c r="AG8" s="99" t="s">
        <v>54</v>
      </c>
      <c r="AH8" s="122" t="s">
        <v>54</v>
      </c>
      <c r="AJ8" s="75" t="s">
        <v>58</v>
      </c>
      <c r="AM8" s="54" t="s">
        <v>90</v>
      </c>
      <c r="AQ8" s="42">
        <v>1000</v>
      </c>
    </row>
    <row r="9" spans="1:51" s="57" customFormat="1" ht="36.75" customHeight="1" x14ac:dyDescent="0.3">
      <c r="A9" s="55"/>
      <c r="B9" s="100" t="s">
        <v>0</v>
      </c>
      <c r="C9" s="101"/>
      <c r="D9" s="82" t="s">
        <v>1</v>
      </c>
      <c r="E9" s="92"/>
      <c r="F9" s="102">
        <f t="shared" ref="F9:AG9" si="0">SUM(F11,F12,F13,F14,F19,F20,F21,F22,F36,F37,F10)</f>
        <v>18108767.473999999</v>
      </c>
      <c r="G9" s="102">
        <f t="shared" si="0"/>
        <v>40599903.791999996</v>
      </c>
      <c r="H9" s="102">
        <f t="shared" si="0"/>
        <v>12447088.637</v>
      </c>
      <c r="I9" s="102">
        <f t="shared" si="0"/>
        <v>115227134.17400001</v>
      </c>
      <c r="J9" s="102">
        <f t="shared" si="0"/>
        <v>8008416.5079999994</v>
      </c>
      <c r="K9" s="102">
        <f t="shared" si="0"/>
        <v>1058080916.605</v>
      </c>
      <c r="L9" s="102">
        <f t="shared" si="0"/>
        <v>10537519.85</v>
      </c>
      <c r="M9" s="102">
        <f t="shared" si="0"/>
        <v>113494380.55200002</v>
      </c>
      <c r="N9" s="102">
        <f t="shared" si="0"/>
        <v>0</v>
      </c>
      <c r="O9" s="102">
        <f t="shared" si="0"/>
        <v>81099622.542999998</v>
      </c>
      <c r="P9" s="102">
        <f t="shared" si="0"/>
        <v>8108884.5889999997</v>
      </c>
      <c r="Q9" s="102">
        <f t="shared" si="0"/>
        <v>96701313.504999995</v>
      </c>
      <c r="R9" s="102">
        <f t="shared" si="0"/>
        <v>1855866.128</v>
      </c>
      <c r="S9" s="102">
        <f t="shared" si="0"/>
        <v>10317483.911</v>
      </c>
      <c r="T9" s="102">
        <f t="shared" si="0"/>
        <v>3201932.8420000002</v>
      </c>
      <c r="U9" s="102">
        <f t="shared" si="0"/>
        <v>6773285.04</v>
      </c>
      <c r="V9" s="102">
        <f t="shared" si="0"/>
        <v>148052486.845</v>
      </c>
      <c r="W9" s="102">
        <f t="shared" si="0"/>
        <v>9046287.5930000003</v>
      </c>
      <c r="X9" s="102">
        <f t="shared" si="0"/>
        <v>131514569.51000001</v>
      </c>
      <c r="Y9" s="102">
        <f t="shared" si="0"/>
        <v>975202397.54400003</v>
      </c>
      <c r="Z9" s="102">
        <f t="shared" si="0"/>
        <v>27741557.630000003</v>
      </c>
      <c r="AA9" s="102">
        <f t="shared" si="0"/>
        <v>1607935.969</v>
      </c>
      <c r="AB9" s="102">
        <f t="shared" si="0"/>
        <v>4004677.7739999997</v>
      </c>
      <c r="AC9" s="102">
        <f t="shared" si="0"/>
        <v>4089176.9380000001</v>
      </c>
      <c r="AD9" s="102">
        <f t="shared" si="0"/>
        <v>1745766</v>
      </c>
      <c r="AE9" s="102">
        <f t="shared" si="0"/>
        <v>10838587</v>
      </c>
      <c r="AF9" s="102">
        <f t="shared" si="0"/>
        <v>128625126.69</v>
      </c>
      <c r="AG9" s="102">
        <f t="shared" si="0"/>
        <v>2769780832.2629995</v>
      </c>
      <c r="AH9" s="123">
        <f>SUM(AH11,AH12,AH13,AH14,AH19,AH20,AH21,AH22,AH37,AH10,AH36)</f>
        <v>2898405958.9529996</v>
      </c>
      <c r="AI9" s="59"/>
      <c r="AJ9" s="166">
        <f>SUM(AJ11,AJ10,AJ12,AJ13,AJ14,AJ19,AJ20,AJ21,AJ22,AJ37,AJ36)</f>
        <v>2885821605.9530001</v>
      </c>
      <c r="AK9" s="54"/>
      <c r="AL9" s="56" t="e">
        <f>SUM(AL11,AL10,AL12,AL13,AL14,AL19,AL20,AL21,AL22,AL37,AL36)</f>
        <v>#REF!</v>
      </c>
      <c r="AM9" s="51" t="e">
        <f t="shared" ref="AM9:AM70" si="1">+AJ9+AL9</f>
        <v>#REF!</v>
      </c>
      <c r="AN9" s="54"/>
      <c r="AO9" s="54"/>
      <c r="AP9" s="54" t="e">
        <f>+(AH9-AD9-AE9)+#REF!</f>
        <v>#REF!</v>
      </c>
      <c r="AQ9" s="54"/>
      <c r="AR9" s="54"/>
      <c r="AS9" s="54"/>
      <c r="AV9" s="58" t="e">
        <f>+AH9+#REF!</f>
        <v>#REF!</v>
      </c>
      <c r="AY9" s="59"/>
    </row>
    <row r="10" spans="1:51" ht="22.5" customHeight="1" x14ac:dyDescent="0.4">
      <c r="A10" s="48"/>
      <c r="B10" s="103" t="s">
        <v>37</v>
      </c>
      <c r="C10" s="81"/>
      <c r="D10" s="83" t="s">
        <v>14</v>
      </c>
      <c r="E10" s="81"/>
      <c r="F10" s="104">
        <f>'EJEC NO IMPRIMIR'!F10/EJECUTADO!$D$1</f>
        <v>196906.37</v>
      </c>
      <c r="G10" s="104">
        <f>'EJEC NO IMPRIMIR'!G10/EJECUTADO!$D$1</f>
        <v>60319.252</v>
      </c>
      <c r="H10" s="104">
        <f>'EJEC NO IMPRIMIR'!H10/EJECUTADO!$D$1</f>
        <v>0</v>
      </c>
      <c r="I10" s="104">
        <f>'EJEC NO IMPRIMIR'!I10/EJECUTADO!$D$1</f>
        <v>170993.89300000001</v>
      </c>
      <c r="J10" s="104">
        <f>'EJEC NO IMPRIMIR'!J10/EJECUTADO!$D$1</f>
        <v>0</v>
      </c>
      <c r="K10" s="104">
        <f>'EJEC NO IMPRIMIR'!K10/EJECUTADO!$D$1</f>
        <v>1099283.01</v>
      </c>
      <c r="L10" s="104">
        <f>'EJEC NO IMPRIMIR'!L10/EJECUTADO!$D$1</f>
        <v>137868.41899999999</v>
      </c>
      <c r="M10" s="104">
        <f>'EJEC NO IMPRIMIR'!M10/EJECUTADO!$D$1</f>
        <v>214725.96599999999</v>
      </c>
      <c r="N10" s="104">
        <f>'EJEC NO IMPRIMIR'!N10/EJECUTADO!$D$1</f>
        <v>0</v>
      </c>
      <c r="O10" s="104">
        <f>'EJEC NO IMPRIMIR'!O10/EJECUTADO!$D$1</f>
        <v>77129.163</v>
      </c>
      <c r="P10" s="104">
        <f>'EJEC NO IMPRIMIR'!P10/EJECUTADO!$D$1</f>
        <v>45.735999999999997</v>
      </c>
      <c r="Q10" s="104">
        <f>'EJEC NO IMPRIMIR'!Q10/EJECUTADO!$D$1</f>
        <v>38859.748</v>
      </c>
      <c r="R10" s="104">
        <f>'EJEC NO IMPRIMIR'!R10/EJECUTADO!$D$1</f>
        <v>0</v>
      </c>
      <c r="S10" s="104">
        <f>'EJEC NO IMPRIMIR'!S10/EJECUTADO!$D$1</f>
        <v>98363.436000000002</v>
      </c>
      <c r="T10" s="104">
        <f>'EJEC NO IMPRIMIR'!T10/EJECUTADO!$D$1</f>
        <v>6069.22</v>
      </c>
      <c r="U10" s="104">
        <f>'EJEC NO IMPRIMIR'!U10/EJECUTADO!$D$1</f>
        <v>34877.025999999998</v>
      </c>
      <c r="V10" s="104">
        <f>'EJEC NO IMPRIMIR'!V10/EJECUTADO!$D$1</f>
        <v>69938.17</v>
      </c>
      <c r="W10" s="104">
        <f>'EJEC NO IMPRIMIR'!W10/EJECUTADO!$D$1</f>
        <v>136707.185</v>
      </c>
      <c r="X10" s="104">
        <f>'EJEC NO IMPRIMIR'!X10/EJECUTADO!$D$1</f>
        <v>0</v>
      </c>
      <c r="Y10" s="104">
        <f>'EJEC NO IMPRIMIR'!Y10/EJECUTADO!$D$1</f>
        <v>23253.71</v>
      </c>
      <c r="Z10" s="104">
        <f>'EJEC NO IMPRIMIR'!Z10/EJECUTADO!$D$1</f>
        <v>166409.49400000001</v>
      </c>
      <c r="AA10" s="104">
        <f>'EJEC NO IMPRIMIR'!AA10/EJECUTADO!$D$1</f>
        <v>0</v>
      </c>
      <c r="AB10" s="104">
        <f>'EJEC NO IMPRIMIR'!AB10/EJECUTADO!$D$1</f>
        <v>11401.27</v>
      </c>
      <c r="AC10" s="104">
        <f>'EJEC NO IMPRIMIR'!AC10/EJECUTADO!$D$1</f>
        <v>36494.777000000002</v>
      </c>
      <c r="AD10" s="104">
        <f>'EJEC NO IMPRIMIR'!AD10/EJECUTADO!$D$1</f>
        <v>2866</v>
      </c>
      <c r="AE10" s="104">
        <f>'EJEC NO IMPRIMIR'!AE10/EJECUTADO!$D$1</f>
        <v>1279</v>
      </c>
      <c r="AF10" s="104">
        <f>'EJEC NO IMPRIMIR'!AF10/EJECUTADO!$D$1</f>
        <v>0</v>
      </c>
      <c r="AG10" s="104">
        <f>'EJEC NO IMPRIMIR'!AG10/EJECUTADO!$D$1</f>
        <v>2583790.8450000002</v>
      </c>
      <c r="AH10" s="124">
        <f>'EJEC NO IMPRIMIR'!AH10/EJECUTADO!$D$1</f>
        <v>2583790.8450000002</v>
      </c>
      <c r="AI10" s="51"/>
      <c r="AJ10" s="134">
        <f>+AH10-AE10-AD10</f>
        <v>2579645.8450000002</v>
      </c>
      <c r="AK10" s="51"/>
      <c r="AL10" s="51"/>
      <c r="AM10" s="51">
        <f>+AJ10+AL10</f>
        <v>2579645.8450000002</v>
      </c>
      <c r="AN10" s="51"/>
      <c r="AO10" s="51"/>
      <c r="AP10" s="51"/>
      <c r="AQ10" s="51"/>
      <c r="AR10" s="51"/>
      <c r="AS10" s="51"/>
    </row>
    <row r="11" spans="1:51" ht="22.5" customHeight="1" x14ac:dyDescent="0.4">
      <c r="A11" s="48"/>
      <c r="B11" s="103" t="s">
        <v>21</v>
      </c>
      <c r="C11" s="81"/>
      <c r="D11" s="83" t="s">
        <v>22</v>
      </c>
      <c r="E11" s="81"/>
      <c r="F11" s="104">
        <f>'EJEC NO IMPRIMIR'!F11/EJECUTADO!$D$1</f>
        <v>14420.841</v>
      </c>
      <c r="G11" s="104">
        <f>'EJEC NO IMPRIMIR'!G11/EJECUTADO!$D$1</f>
        <v>19567.54</v>
      </c>
      <c r="H11" s="104">
        <f>'EJEC NO IMPRIMIR'!H11/EJECUTADO!$D$1</f>
        <v>0</v>
      </c>
      <c r="I11" s="104">
        <f>'EJEC NO IMPRIMIR'!I11/EJECUTADO!$D$1</f>
        <v>11522.81</v>
      </c>
      <c r="J11" s="104">
        <f>'EJEC NO IMPRIMIR'!J11/EJECUTADO!$D$1</f>
        <v>0</v>
      </c>
      <c r="K11" s="104">
        <f>'EJEC NO IMPRIMIR'!K11/EJECUTADO!$D$1</f>
        <v>104781.24400000001</v>
      </c>
      <c r="L11" s="104">
        <f>'EJEC NO IMPRIMIR'!L11/EJECUTADO!$D$1</f>
        <v>0</v>
      </c>
      <c r="M11" s="104">
        <f>'EJEC NO IMPRIMIR'!M11/EJECUTADO!$D$1</f>
        <v>3635.4810000000002</v>
      </c>
      <c r="N11" s="104">
        <f>'EJEC NO IMPRIMIR'!N11/EJECUTADO!$D$1</f>
        <v>0</v>
      </c>
      <c r="O11" s="104">
        <f>'EJEC NO IMPRIMIR'!O11/EJECUTADO!$D$1</f>
        <v>7787.7449999999999</v>
      </c>
      <c r="P11" s="104">
        <f>'EJEC NO IMPRIMIR'!P11/EJECUTADO!$D$1</f>
        <v>0</v>
      </c>
      <c r="Q11" s="104">
        <f>'EJEC NO IMPRIMIR'!Q11/EJECUTADO!$D$1</f>
        <v>5357.3530000000001</v>
      </c>
      <c r="R11" s="104">
        <f>'EJEC NO IMPRIMIR'!R11/EJECUTADO!$D$1</f>
        <v>470.3</v>
      </c>
      <c r="S11" s="104">
        <f>'EJEC NO IMPRIMIR'!S11/EJECUTADO!$D$1</f>
        <v>0</v>
      </c>
      <c r="T11" s="104">
        <f>'EJEC NO IMPRIMIR'!T11/EJECUTADO!$D$1</f>
        <v>741.596</v>
      </c>
      <c r="U11" s="104">
        <f>'EJEC NO IMPRIMIR'!U11/EJECUTADO!$D$1</f>
        <v>1905.6489999999999</v>
      </c>
      <c r="V11" s="104">
        <f>'EJEC NO IMPRIMIR'!V11/EJECUTADO!$D$1</f>
        <v>2713.5810000000001</v>
      </c>
      <c r="W11" s="104">
        <f>'EJEC NO IMPRIMIR'!W11/EJECUTADO!$D$1</f>
        <v>6741.1350000000002</v>
      </c>
      <c r="X11" s="104">
        <f>'EJEC NO IMPRIMIR'!X11/EJECUTADO!$D$1</f>
        <v>0</v>
      </c>
      <c r="Y11" s="104">
        <f>'EJEC NO IMPRIMIR'!Y11/EJECUTADO!$D$1</f>
        <v>0</v>
      </c>
      <c r="Z11" s="104">
        <f>'EJEC NO IMPRIMIR'!Z11/EJECUTADO!$D$1</f>
        <v>3164.9079999999999</v>
      </c>
      <c r="AA11" s="104">
        <f>'EJEC NO IMPRIMIR'!AA11/EJECUTADO!$D$1</f>
        <v>0</v>
      </c>
      <c r="AB11" s="104">
        <f>'EJEC NO IMPRIMIR'!AB11/EJECUTADO!$D$1</f>
        <v>0</v>
      </c>
      <c r="AC11" s="104">
        <f>'EJEC NO IMPRIMIR'!AC11/EJECUTADO!$D$1</f>
        <v>0</v>
      </c>
      <c r="AD11" s="104">
        <f>'EJEC NO IMPRIMIR'!AD11/EJECUTADO!$D$1</f>
        <v>2273</v>
      </c>
      <c r="AE11" s="104">
        <f>'EJEC NO IMPRIMIR'!AE11/EJECUTADO!$D$1</f>
        <v>0</v>
      </c>
      <c r="AF11" s="104">
        <f>'EJEC NO IMPRIMIR'!AF11/EJECUTADO!$D$1</f>
        <v>0</v>
      </c>
      <c r="AG11" s="104">
        <f>'EJEC NO IMPRIMIR'!AG11/EJECUTADO!$D$1</f>
        <v>185083.18299999999</v>
      </c>
      <c r="AH11" s="124">
        <f>'EJEC NO IMPRIMIR'!AH11/EJECUTADO!$D$1</f>
        <v>185083.18299999999</v>
      </c>
      <c r="AI11" s="51"/>
      <c r="AJ11" s="134">
        <f>+AH11-AE11-AD11</f>
        <v>182810.18299999999</v>
      </c>
      <c r="AK11" s="51"/>
      <c r="AL11" s="51"/>
      <c r="AM11" s="51">
        <f t="shared" si="1"/>
        <v>182810.18299999999</v>
      </c>
      <c r="AN11" s="51"/>
      <c r="AO11" s="51"/>
      <c r="AP11" s="51">
        <v>128095636</v>
      </c>
      <c r="AQ11" s="51">
        <f>+AP11/$AQ$8</f>
        <v>128095.636</v>
      </c>
      <c r="AR11" s="51">
        <f>+AM11-AQ11</f>
        <v>54714.546999999991</v>
      </c>
      <c r="AS11" s="51"/>
    </row>
    <row r="12" spans="1:51" ht="22.5" customHeight="1" x14ac:dyDescent="0.4">
      <c r="A12" s="48"/>
      <c r="B12" s="103" t="s">
        <v>23</v>
      </c>
      <c r="C12" s="81"/>
      <c r="D12" s="83" t="s">
        <v>24</v>
      </c>
      <c r="E12" s="81"/>
      <c r="F12" s="104">
        <f>'EJEC NO IMPRIMIR'!F12/EJECUTADO!$D$1</f>
        <v>0</v>
      </c>
      <c r="G12" s="104">
        <f>'EJEC NO IMPRIMIR'!G12/EJECUTADO!$D$1</f>
        <v>0</v>
      </c>
      <c r="H12" s="104">
        <f>'EJEC NO IMPRIMIR'!H12/EJECUTADO!$D$1</f>
        <v>0</v>
      </c>
      <c r="I12" s="104">
        <f>'EJEC NO IMPRIMIR'!I12/EJECUTADO!$D$1</f>
        <v>2333794.7280000001</v>
      </c>
      <c r="J12" s="104">
        <f>'EJEC NO IMPRIMIR'!J12/EJECUTADO!$D$1</f>
        <v>0</v>
      </c>
      <c r="K12" s="104">
        <f>'EJEC NO IMPRIMIR'!K12/EJECUTADO!$D$1</f>
        <v>4765813.9380000001</v>
      </c>
      <c r="L12" s="104">
        <f>'EJEC NO IMPRIMIR'!L12/EJECUTADO!$D$1</f>
        <v>0</v>
      </c>
      <c r="M12" s="104">
        <f>'EJEC NO IMPRIMIR'!M12/EJECUTADO!$D$1</f>
        <v>0</v>
      </c>
      <c r="N12" s="104">
        <f>'EJEC NO IMPRIMIR'!N12/EJECUTADO!$D$1</f>
        <v>0</v>
      </c>
      <c r="O12" s="104">
        <f>'EJEC NO IMPRIMIR'!O12/EJECUTADO!$D$1</f>
        <v>0</v>
      </c>
      <c r="P12" s="104">
        <f>'EJEC NO IMPRIMIR'!P12/EJECUTADO!$D$1</f>
        <v>0</v>
      </c>
      <c r="Q12" s="104">
        <f>'EJEC NO IMPRIMIR'!Q12/EJECUTADO!$D$1</f>
        <v>0</v>
      </c>
      <c r="R12" s="104">
        <f>'EJEC NO IMPRIMIR'!R12/EJECUTADO!$D$1</f>
        <v>0</v>
      </c>
      <c r="S12" s="104">
        <f>'EJEC NO IMPRIMIR'!S12/EJECUTADO!$D$1</f>
        <v>0</v>
      </c>
      <c r="T12" s="104">
        <f>'EJEC NO IMPRIMIR'!T12/EJECUTADO!$D$1</f>
        <v>0</v>
      </c>
      <c r="U12" s="104">
        <f>'EJEC NO IMPRIMIR'!U12/EJECUTADO!$D$1</f>
        <v>0</v>
      </c>
      <c r="V12" s="104">
        <f>'EJEC NO IMPRIMIR'!V12/EJECUTADO!$D$1</f>
        <v>0</v>
      </c>
      <c r="W12" s="104">
        <f>'EJEC NO IMPRIMIR'!W12/EJECUTADO!$D$1</f>
        <v>0</v>
      </c>
      <c r="X12" s="104">
        <f>'EJEC NO IMPRIMIR'!X12/EJECUTADO!$D$1</f>
        <v>0</v>
      </c>
      <c r="Y12" s="104">
        <f>'EJEC NO IMPRIMIR'!Y12/EJECUTADO!$D$1</f>
        <v>38518668.155000001</v>
      </c>
      <c r="Z12" s="104">
        <f>'EJEC NO IMPRIMIR'!Z12/EJECUTADO!$D$1</f>
        <v>0</v>
      </c>
      <c r="AA12" s="104">
        <f>'EJEC NO IMPRIMIR'!AA12/EJECUTADO!$D$1</f>
        <v>0</v>
      </c>
      <c r="AB12" s="104">
        <f>'EJEC NO IMPRIMIR'!AB12/EJECUTADO!$D$1</f>
        <v>0</v>
      </c>
      <c r="AC12" s="104">
        <f>'EJEC NO IMPRIMIR'!AC12/EJECUTADO!$D$1</f>
        <v>0</v>
      </c>
      <c r="AD12" s="104">
        <f>'EJEC NO IMPRIMIR'!AD12/EJECUTADO!$D$1</f>
        <v>168229</v>
      </c>
      <c r="AE12" s="104">
        <f>'EJEC NO IMPRIMIR'!AE12/EJECUTADO!$D$1</f>
        <v>0</v>
      </c>
      <c r="AF12" s="104">
        <f>'EJEC NO IMPRIMIR'!AF12/EJECUTADO!$D$1</f>
        <v>0</v>
      </c>
      <c r="AG12" s="104">
        <f>'EJEC NO IMPRIMIR'!AG12/EJECUTADO!$D$1</f>
        <v>45786505.821000002</v>
      </c>
      <c r="AH12" s="124">
        <f>'EJEC NO IMPRIMIR'!AH12/EJECUTADO!$D$1</f>
        <v>45786505.821000002</v>
      </c>
      <c r="AI12" s="51"/>
      <c r="AJ12" s="134">
        <f>+AH12-AE12-AD12</f>
        <v>45618276.821000002</v>
      </c>
      <c r="AK12" s="51"/>
      <c r="AL12" s="51"/>
      <c r="AM12" s="51">
        <f t="shared" si="1"/>
        <v>45618276.821000002</v>
      </c>
      <c r="AN12" s="51"/>
      <c r="AO12" s="51"/>
      <c r="AP12" s="51">
        <v>23144149493</v>
      </c>
      <c r="AQ12" s="51">
        <f t="shared" ref="AQ12:AQ69" si="2">+AP12/$AQ$8</f>
        <v>23144149.493000001</v>
      </c>
      <c r="AR12" s="51">
        <f t="shared" ref="AR12:AR37" si="3">+AM12-AQ12</f>
        <v>22474127.328000002</v>
      </c>
      <c r="AS12" s="51"/>
    </row>
    <row r="13" spans="1:51" ht="22.5" customHeight="1" x14ac:dyDescent="0.4">
      <c r="A13" s="48"/>
      <c r="B13" s="103" t="s">
        <v>25</v>
      </c>
      <c r="C13" s="81"/>
      <c r="D13" s="83" t="s">
        <v>26</v>
      </c>
      <c r="E13" s="81"/>
      <c r="F13" s="104">
        <f>'EJEC NO IMPRIMIR'!F13/EJECUTADO!$D$1</f>
        <v>317243.30699999997</v>
      </c>
      <c r="G13" s="104">
        <f>'EJEC NO IMPRIMIR'!G13/EJECUTADO!$D$1</f>
        <v>272241.54599999997</v>
      </c>
      <c r="H13" s="104">
        <f>'EJEC NO IMPRIMIR'!H13/EJECUTADO!$D$1</f>
        <v>61502.32</v>
      </c>
      <c r="I13" s="104">
        <f>'EJEC NO IMPRIMIR'!I13/EJECUTADO!$D$1</f>
        <v>963934.75100000005</v>
      </c>
      <c r="J13" s="104">
        <f>'EJEC NO IMPRIMIR'!J13/EJECUTADO!$D$1</f>
        <v>417.25299999999999</v>
      </c>
      <c r="K13" s="104">
        <f>'EJEC NO IMPRIMIR'!K13/EJECUTADO!$D$1</f>
        <v>9635841.9759999998</v>
      </c>
      <c r="L13" s="104">
        <f>'EJEC NO IMPRIMIR'!L13/EJECUTADO!$D$1</f>
        <v>43377.334000000003</v>
      </c>
      <c r="M13" s="104">
        <f>'EJEC NO IMPRIMIR'!M13/EJECUTADO!$D$1</f>
        <v>321525.37900000002</v>
      </c>
      <c r="N13" s="104">
        <f>'EJEC NO IMPRIMIR'!N13/EJECUTADO!$D$1</f>
        <v>0</v>
      </c>
      <c r="O13" s="104">
        <f>'EJEC NO IMPRIMIR'!O13/EJECUTADO!$D$1</f>
        <v>331055.272</v>
      </c>
      <c r="P13" s="104">
        <f>'EJEC NO IMPRIMIR'!P13/EJECUTADO!$D$1</f>
        <v>12.541</v>
      </c>
      <c r="Q13" s="104">
        <f>'EJEC NO IMPRIMIR'!Q13/EJECUTADO!$D$1</f>
        <v>211664.19500000001</v>
      </c>
      <c r="R13" s="104">
        <f>'EJEC NO IMPRIMIR'!R13/EJECUTADO!$D$1</f>
        <v>3870.3440000000001</v>
      </c>
      <c r="S13" s="104">
        <f>'EJEC NO IMPRIMIR'!S13/EJECUTADO!$D$1</f>
        <v>148470.66800000001</v>
      </c>
      <c r="T13" s="104">
        <f>'EJEC NO IMPRIMIR'!T13/EJECUTADO!$D$1</f>
        <v>112030.004</v>
      </c>
      <c r="U13" s="104">
        <f>'EJEC NO IMPRIMIR'!U13/EJECUTADO!$D$1</f>
        <v>103327.575</v>
      </c>
      <c r="V13" s="104">
        <f>'EJEC NO IMPRIMIR'!V13/EJECUTADO!$D$1</f>
        <v>1340341.5090000001</v>
      </c>
      <c r="W13" s="104">
        <f>'EJEC NO IMPRIMIR'!W13/EJECUTADO!$D$1</f>
        <v>117203.711</v>
      </c>
      <c r="X13" s="104">
        <f>'EJEC NO IMPRIMIR'!X13/EJECUTADO!$D$1</f>
        <v>0</v>
      </c>
      <c r="Y13" s="104">
        <f>'EJEC NO IMPRIMIR'!Y13/EJECUTADO!$D$1</f>
        <v>126718946.29799999</v>
      </c>
      <c r="Z13" s="104">
        <f>'EJEC NO IMPRIMIR'!Z13/EJECUTADO!$D$1</f>
        <v>280497.88699999999</v>
      </c>
      <c r="AA13" s="104">
        <f>'EJEC NO IMPRIMIR'!AA13/EJECUTADO!$D$1</f>
        <v>2277.056</v>
      </c>
      <c r="AB13" s="104">
        <f>'EJEC NO IMPRIMIR'!AB13/EJECUTADO!$D$1</f>
        <v>15939.608</v>
      </c>
      <c r="AC13" s="104">
        <f>'EJEC NO IMPRIMIR'!AC13/EJECUTADO!$D$1</f>
        <v>27328.161</v>
      </c>
      <c r="AD13" s="104">
        <f>'EJEC NO IMPRIMIR'!AD13/EJECUTADO!$D$1</f>
        <v>18882</v>
      </c>
      <c r="AE13" s="104">
        <f>'EJEC NO IMPRIMIR'!AE13/EJECUTADO!$D$1</f>
        <v>122835</v>
      </c>
      <c r="AF13" s="104">
        <f>'EJEC NO IMPRIMIR'!AF13/EJECUTADO!$D$1</f>
        <v>0</v>
      </c>
      <c r="AG13" s="104">
        <f>'EJEC NO IMPRIMIR'!AG13/EJECUTADO!$D$1</f>
        <v>141170765.69499999</v>
      </c>
      <c r="AH13" s="124">
        <f>'EJEC NO IMPRIMIR'!AH13/EJECUTADO!$D$1</f>
        <v>141170765.69499999</v>
      </c>
      <c r="AI13" s="51"/>
      <c r="AJ13" s="134">
        <f t="shared" ref="AJ13:AJ70" si="4">+AH13-AE13-AD13</f>
        <v>141029048.69499999</v>
      </c>
      <c r="AK13" s="51"/>
      <c r="AL13" s="51" t="e">
        <f>+#REF!</f>
        <v>#REF!</v>
      </c>
      <c r="AM13" s="51" t="e">
        <f t="shared" si="1"/>
        <v>#REF!</v>
      </c>
      <c r="AN13" s="51"/>
      <c r="AO13" s="51"/>
      <c r="AP13" s="51">
        <v>33381115545</v>
      </c>
      <c r="AQ13" s="51">
        <f t="shared" si="2"/>
        <v>33381115.545000002</v>
      </c>
      <c r="AR13" s="51" t="e">
        <f t="shared" si="3"/>
        <v>#REF!</v>
      </c>
      <c r="AS13" s="51"/>
    </row>
    <row r="14" spans="1:51" ht="22.5" customHeight="1" x14ac:dyDescent="0.4">
      <c r="A14" s="48"/>
      <c r="B14" s="103" t="s">
        <v>44</v>
      </c>
      <c r="C14" s="81"/>
      <c r="D14" s="83" t="s">
        <v>2</v>
      </c>
      <c r="E14" s="81"/>
      <c r="F14" s="104">
        <f>'EJEC NO IMPRIMIR'!F14/EJECUTADO!$D$1</f>
        <v>18149164</v>
      </c>
      <c r="G14" s="104">
        <f>'EJEC NO IMPRIMIR'!G14/EJECUTADO!$D$1</f>
        <v>16975826</v>
      </c>
      <c r="H14" s="104">
        <f>'EJEC NO IMPRIMIR'!H14/EJECUTADO!$D$1</f>
        <v>0</v>
      </c>
      <c r="I14" s="104">
        <f>'EJEC NO IMPRIMIR'!I14/EJECUTADO!$D$1</f>
        <v>99667000</v>
      </c>
      <c r="J14" s="104">
        <f>'EJEC NO IMPRIMIR'!J14/EJECUTADO!$D$1</f>
        <v>6647000</v>
      </c>
      <c r="K14" s="104">
        <f>'EJEC NO IMPRIMIR'!K14/EJECUTADO!$D$1</f>
        <v>1029860644.013</v>
      </c>
      <c r="L14" s="104">
        <f>'EJEC NO IMPRIMIR'!L14/EJECUTADO!$D$1</f>
        <v>9222871</v>
      </c>
      <c r="M14" s="104">
        <f>'EJEC NO IMPRIMIR'!M14/EJECUTADO!$D$1</f>
        <v>116964374</v>
      </c>
      <c r="N14" s="104">
        <f>'EJEC NO IMPRIMIR'!N14/EJECUTADO!$D$1</f>
        <v>0</v>
      </c>
      <c r="O14" s="104">
        <f>'EJEC NO IMPRIMIR'!O14/EJECUTADO!$D$1</f>
        <v>59720862</v>
      </c>
      <c r="P14" s="104">
        <f>'EJEC NO IMPRIMIR'!P14/EJECUTADO!$D$1</f>
        <v>6499752</v>
      </c>
      <c r="Q14" s="104">
        <f>'EJEC NO IMPRIMIR'!Q14/EJECUTADO!$D$1</f>
        <v>72012700</v>
      </c>
      <c r="R14" s="104">
        <f>'EJEC NO IMPRIMIR'!R14/EJECUTADO!$D$1</f>
        <v>1689500</v>
      </c>
      <c r="S14" s="104">
        <f>'EJEC NO IMPRIMIR'!S14/EJECUTADO!$D$1</f>
        <v>8577510</v>
      </c>
      <c r="T14" s="104">
        <f>'EJEC NO IMPRIMIR'!T14/EJECUTADO!$D$1</f>
        <v>2833380</v>
      </c>
      <c r="U14" s="104">
        <f>'EJEC NO IMPRIMIR'!U14/EJECUTADO!$D$1</f>
        <v>5308570</v>
      </c>
      <c r="V14" s="104">
        <f>'EJEC NO IMPRIMIR'!V14/EJECUTADO!$D$1</f>
        <v>87357425.994000003</v>
      </c>
      <c r="W14" s="104">
        <f>'EJEC NO IMPRIMIR'!W14/EJECUTADO!$D$1</f>
        <v>7322727</v>
      </c>
      <c r="X14" s="104">
        <f>'EJEC NO IMPRIMIR'!X14/EJECUTADO!$D$1</f>
        <v>131457225</v>
      </c>
      <c r="Y14" s="104">
        <f>'EJEC NO IMPRIMIR'!Y14/EJECUTADO!$D$1</f>
        <v>145759813</v>
      </c>
      <c r="Z14" s="104">
        <f>'EJEC NO IMPRIMIR'!Z14/EJECUTADO!$D$1</f>
        <v>26356410</v>
      </c>
      <c r="AA14" s="104">
        <f>'EJEC NO IMPRIMIR'!AA14/EJECUTADO!$D$1</f>
        <v>1443391</v>
      </c>
      <c r="AB14" s="104">
        <f>'EJEC NO IMPRIMIR'!AB14/EJECUTADO!$D$1</f>
        <v>3034000</v>
      </c>
      <c r="AC14" s="104">
        <f>'EJEC NO IMPRIMIR'!AC14/EJECUTADO!$D$1</f>
        <v>4025354</v>
      </c>
      <c r="AD14" s="104">
        <f>'EJEC NO IMPRIMIR'!AD14/EJECUTADO!$D$1</f>
        <v>1320133</v>
      </c>
      <c r="AE14" s="104">
        <f>'EJEC NO IMPRIMIR'!AE14/EJECUTADO!$D$1</f>
        <v>10714473</v>
      </c>
      <c r="AF14" s="104">
        <f>'EJEC NO IMPRIMIR'!AF14/EJECUTADO!$D$1</f>
        <v>0</v>
      </c>
      <c r="AG14" s="104">
        <f>'EJEC NO IMPRIMIR'!AG14/EJECUTADO!$D$1</f>
        <v>1872920105.007</v>
      </c>
      <c r="AH14" s="124">
        <f>'EJEC NO IMPRIMIR'!AH14/EJECUTADO!$D$1</f>
        <v>1872920105.007</v>
      </c>
      <c r="AI14" s="51"/>
      <c r="AJ14" s="163">
        <f>+AH14-AE14-AD14</f>
        <v>1860885499.007</v>
      </c>
      <c r="AK14" s="51"/>
      <c r="AL14" s="51"/>
      <c r="AM14" s="51">
        <f t="shared" si="1"/>
        <v>1860885499.007</v>
      </c>
      <c r="AN14" s="51"/>
      <c r="AO14" s="51"/>
      <c r="AQ14" s="51">
        <f t="shared" si="2"/>
        <v>0</v>
      </c>
      <c r="AR14" s="51">
        <f t="shared" si="3"/>
        <v>1860885499.007</v>
      </c>
      <c r="AS14" s="51"/>
    </row>
    <row r="15" spans="1:51" ht="22.5" customHeight="1" x14ac:dyDescent="0.4">
      <c r="A15" s="48"/>
      <c r="B15" s="103" t="s">
        <v>20</v>
      </c>
      <c r="C15" s="81"/>
      <c r="D15" s="83" t="s">
        <v>45</v>
      </c>
      <c r="E15" s="81"/>
      <c r="F15" s="104">
        <f>'EJEC NO IMPRIMIR'!F15/EJECUTADO!$D$1</f>
        <v>18149164</v>
      </c>
      <c r="G15" s="104">
        <f>'EJEC NO IMPRIMIR'!G15/EJECUTADO!$D$1</f>
        <v>16975826</v>
      </c>
      <c r="H15" s="104">
        <f>'EJEC NO IMPRIMIR'!H15/EJECUTADO!$D$1</f>
        <v>0</v>
      </c>
      <c r="I15" s="104">
        <f>'EJEC NO IMPRIMIR'!I15/EJECUTADO!$D$1</f>
        <v>99667000</v>
      </c>
      <c r="J15" s="104">
        <f>'EJEC NO IMPRIMIR'!J15/EJECUTADO!$D$1</f>
        <v>6647000</v>
      </c>
      <c r="K15" s="104">
        <f>'EJEC NO IMPRIMIR'!K15/EJECUTADO!$D$1</f>
        <v>1029860644.013</v>
      </c>
      <c r="L15" s="104">
        <f>'EJEC NO IMPRIMIR'!L15/EJECUTADO!$D$1</f>
        <v>9222871</v>
      </c>
      <c r="M15" s="104">
        <f>'EJEC NO IMPRIMIR'!M15/EJECUTADO!$D$1</f>
        <v>116964374</v>
      </c>
      <c r="N15" s="104">
        <f>'EJEC NO IMPRIMIR'!N15/EJECUTADO!$D$1</f>
        <v>0</v>
      </c>
      <c r="O15" s="104">
        <f>'EJEC NO IMPRIMIR'!O15/EJECUTADO!$D$1</f>
        <v>59720862</v>
      </c>
      <c r="P15" s="104">
        <f>'EJEC NO IMPRIMIR'!P15/EJECUTADO!$D$1</f>
        <v>6499752</v>
      </c>
      <c r="Q15" s="104">
        <f>'EJEC NO IMPRIMIR'!Q15/EJECUTADO!$D$1</f>
        <v>72012700</v>
      </c>
      <c r="R15" s="104">
        <f>'EJEC NO IMPRIMIR'!R15/EJECUTADO!$D$1</f>
        <v>1689500</v>
      </c>
      <c r="S15" s="104">
        <f>'EJEC NO IMPRIMIR'!S15/EJECUTADO!$D$1</f>
        <v>8577510</v>
      </c>
      <c r="T15" s="104">
        <f>'EJEC NO IMPRIMIR'!T15/EJECUTADO!$D$1</f>
        <v>2833380</v>
      </c>
      <c r="U15" s="104">
        <f>'EJEC NO IMPRIMIR'!U15/EJECUTADO!$D$1</f>
        <v>5308570</v>
      </c>
      <c r="V15" s="104">
        <f>'EJEC NO IMPRIMIR'!V15/EJECUTADO!$D$1</f>
        <v>86010000</v>
      </c>
      <c r="W15" s="104">
        <f>'EJEC NO IMPRIMIR'!W15/EJECUTADO!$D$1</f>
        <v>7322727</v>
      </c>
      <c r="X15" s="104">
        <f>'EJEC NO IMPRIMIR'!X15/EJECUTADO!$D$1</f>
        <v>131457225</v>
      </c>
      <c r="Y15" s="104">
        <f>'EJEC NO IMPRIMIR'!Y15/EJECUTADO!$D$1</f>
        <v>145759813</v>
      </c>
      <c r="Z15" s="104">
        <f>'EJEC NO IMPRIMIR'!Z15/EJECUTADO!$D$1</f>
        <v>26356410</v>
      </c>
      <c r="AA15" s="104">
        <f>'EJEC NO IMPRIMIR'!AA15/EJECUTADO!$D$1</f>
        <v>1443391</v>
      </c>
      <c r="AB15" s="104">
        <f>'EJEC NO IMPRIMIR'!AB15/EJECUTADO!$D$1</f>
        <v>3034000</v>
      </c>
      <c r="AC15" s="104">
        <f>'EJEC NO IMPRIMIR'!AC15/EJECUTADO!$D$1</f>
        <v>4025354</v>
      </c>
      <c r="AD15" s="104">
        <f>'EJEC NO IMPRIMIR'!AD15/EJECUTADO!$D$1</f>
        <v>1320133</v>
      </c>
      <c r="AE15" s="104">
        <f>'EJEC NO IMPRIMIR'!AE15/EJECUTADO!$D$1</f>
        <v>10714473</v>
      </c>
      <c r="AF15" s="104">
        <f>'EJEC NO IMPRIMIR'!AF15/EJECUTADO!$D$1</f>
        <v>0</v>
      </c>
      <c r="AG15" s="104">
        <f>'EJEC NO IMPRIMIR'!AG15/EJECUTADO!$D$1</f>
        <v>1871572679.013</v>
      </c>
      <c r="AH15" s="124">
        <f>'EJEC NO IMPRIMIR'!AH15/EJECUTADO!$D$1</f>
        <v>1871572679.013</v>
      </c>
      <c r="AI15" s="51"/>
      <c r="AJ15" s="163">
        <f t="shared" si="4"/>
        <v>1859538073.013</v>
      </c>
      <c r="AK15" s="51"/>
      <c r="AL15" s="51"/>
      <c r="AM15" s="51">
        <f t="shared" si="1"/>
        <v>1859538073.013</v>
      </c>
      <c r="AN15" s="51"/>
      <c r="AO15" s="51"/>
      <c r="AQ15" s="51">
        <f t="shared" si="2"/>
        <v>0</v>
      </c>
      <c r="AR15" s="51">
        <f t="shared" si="3"/>
        <v>1859538073.013</v>
      </c>
      <c r="AS15" s="51"/>
    </row>
    <row r="16" spans="1:51" ht="22.5" customHeight="1" x14ac:dyDescent="0.4">
      <c r="A16" s="48"/>
      <c r="B16" s="103"/>
      <c r="C16" s="81"/>
      <c r="D16" s="83" t="s">
        <v>3</v>
      </c>
      <c r="E16" s="81"/>
      <c r="F16" s="104">
        <f>'EJEC NO IMPRIMIR'!F16/EJECUTADO!$D$1</f>
        <v>13784477</v>
      </c>
      <c r="G16" s="104">
        <f>'EJEC NO IMPRIMIR'!G16/EJECUTADO!$D$1</f>
        <v>9425826</v>
      </c>
      <c r="H16" s="104">
        <f>'EJEC NO IMPRIMIR'!H16/EJECUTADO!$D$1</f>
        <v>0</v>
      </c>
      <c r="I16" s="104">
        <f>'EJEC NO IMPRIMIR'!I16/EJECUTADO!$D$1</f>
        <v>13847000</v>
      </c>
      <c r="J16" s="104">
        <f>'EJEC NO IMPRIMIR'!J16/EJECUTADO!$D$1</f>
        <v>0</v>
      </c>
      <c r="K16" s="104">
        <f>'EJEC NO IMPRIMIR'!K16/EJECUTADO!$D$1</f>
        <v>66062738.213</v>
      </c>
      <c r="L16" s="104">
        <f>'EJEC NO IMPRIMIR'!L16/EJECUTADO!$D$1</f>
        <v>5650871</v>
      </c>
      <c r="M16" s="104">
        <f>'EJEC NO IMPRIMIR'!M16/EJECUTADO!$D$1</f>
        <v>31161374</v>
      </c>
      <c r="N16" s="104">
        <f>'EJEC NO IMPRIMIR'!N16/EJECUTADO!$D$1</f>
        <v>0</v>
      </c>
      <c r="O16" s="104">
        <f>'EJEC NO IMPRIMIR'!O16/EJECUTADO!$D$1</f>
        <v>7250862</v>
      </c>
      <c r="P16" s="104">
        <f>'EJEC NO IMPRIMIR'!P16/EJECUTADO!$D$1</f>
        <v>263752</v>
      </c>
      <c r="Q16" s="104">
        <f>'EJEC NO IMPRIMIR'!Q16/EJECUTADO!$D$1</f>
        <v>5921700</v>
      </c>
      <c r="R16" s="104">
        <f>'EJEC NO IMPRIMIR'!R16/EJECUTADO!$D$1</f>
        <v>612500</v>
      </c>
      <c r="S16" s="104">
        <f>'EJEC NO IMPRIMIR'!S16/EJECUTADO!$D$1</f>
        <v>5402510</v>
      </c>
      <c r="T16" s="104">
        <f>'EJEC NO IMPRIMIR'!T16/EJECUTADO!$D$1</f>
        <v>2743380</v>
      </c>
      <c r="U16" s="104">
        <f>'EJEC NO IMPRIMIR'!U16/EJECUTADO!$D$1</f>
        <v>4176570</v>
      </c>
      <c r="V16" s="104">
        <f>'EJEC NO IMPRIMIR'!V16/EJECUTADO!$D$1</f>
        <v>8220000</v>
      </c>
      <c r="W16" s="104">
        <f>'EJEC NO IMPRIMIR'!W16/EJECUTADO!$D$1</f>
        <v>7056727</v>
      </c>
      <c r="X16" s="104">
        <f>'EJEC NO IMPRIMIR'!X16/EJECUTADO!$D$1</f>
        <v>113225</v>
      </c>
      <c r="Y16" s="104">
        <f>'EJEC NO IMPRIMIR'!Y16/EJECUTADO!$D$1</f>
        <v>11319491</v>
      </c>
      <c r="Z16" s="104">
        <f>'EJEC NO IMPRIMIR'!Z16/EJECUTADO!$D$1</f>
        <v>11251207</v>
      </c>
      <c r="AA16" s="104">
        <f>'EJEC NO IMPRIMIR'!AA16/EJECUTADO!$D$1</f>
        <v>0</v>
      </c>
      <c r="AB16" s="104">
        <f>'EJEC NO IMPRIMIR'!AB16/EJECUTADO!$D$1</f>
        <v>1534000</v>
      </c>
      <c r="AC16" s="104">
        <f>'EJEC NO IMPRIMIR'!AC16/EJECUTADO!$D$1</f>
        <v>3764900</v>
      </c>
      <c r="AD16" s="104">
        <f>'EJEC NO IMPRIMIR'!AD16/EJECUTADO!$D$1</f>
        <v>1320133</v>
      </c>
      <c r="AE16" s="104">
        <f>'EJEC NO IMPRIMIR'!AE16/EJECUTADO!$D$1</f>
        <v>6876872</v>
      </c>
      <c r="AF16" s="104">
        <f>'EJEC NO IMPRIMIR'!AF16/EJECUTADO!$D$1</f>
        <v>0</v>
      </c>
      <c r="AG16" s="104">
        <f>'EJEC NO IMPRIMIR'!AG16/EJECUTADO!$D$1</f>
        <v>217760115.213</v>
      </c>
      <c r="AH16" s="124">
        <f>'EJEC NO IMPRIMIR'!AH16/EJECUTADO!$D$1</f>
        <v>217760115.213</v>
      </c>
      <c r="AI16" s="51"/>
      <c r="AJ16" s="134">
        <f t="shared" si="4"/>
        <v>209563110.213</v>
      </c>
      <c r="AK16" s="51"/>
      <c r="AL16" s="51"/>
      <c r="AM16" s="51">
        <f t="shared" si="1"/>
        <v>209563110.213</v>
      </c>
      <c r="AN16" s="51"/>
      <c r="AO16" s="51"/>
      <c r="AP16" s="51">
        <v>122660085000</v>
      </c>
      <c r="AQ16" s="51">
        <f t="shared" si="2"/>
        <v>122660085</v>
      </c>
      <c r="AR16" s="51">
        <f t="shared" si="3"/>
        <v>86903025.213</v>
      </c>
      <c r="AS16" s="51"/>
    </row>
    <row r="17" spans="1:45" ht="22.5" customHeight="1" x14ac:dyDescent="0.4">
      <c r="A17" s="48"/>
      <c r="B17" s="103"/>
      <c r="C17" s="81"/>
      <c r="D17" s="83" t="s">
        <v>48</v>
      </c>
      <c r="E17" s="81"/>
      <c r="F17" s="104">
        <f>'EJEC NO IMPRIMIR'!F17/EJECUTADO!$D$1</f>
        <v>4364687</v>
      </c>
      <c r="G17" s="104">
        <f>'EJEC NO IMPRIMIR'!G17/EJECUTADO!$D$1</f>
        <v>7550000</v>
      </c>
      <c r="H17" s="104">
        <f>'EJEC NO IMPRIMIR'!H17/EJECUTADO!$D$1</f>
        <v>0</v>
      </c>
      <c r="I17" s="104">
        <f>'EJEC NO IMPRIMIR'!I17/EJECUTADO!$D$1</f>
        <v>85820000</v>
      </c>
      <c r="J17" s="104">
        <f>'EJEC NO IMPRIMIR'!J17/EJECUTADO!$D$1</f>
        <v>6647000</v>
      </c>
      <c r="K17" s="104">
        <f>'EJEC NO IMPRIMIR'!K17/EJECUTADO!$D$1</f>
        <v>963797905.79999995</v>
      </c>
      <c r="L17" s="104">
        <f>'EJEC NO IMPRIMIR'!L17/EJECUTADO!$D$1</f>
        <v>3572000</v>
      </c>
      <c r="M17" s="104">
        <f>'EJEC NO IMPRIMIR'!M17/EJECUTADO!$D$1</f>
        <v>85803000</v>
      </c>
      <c r="N17" s="104">
        <f>'EJEC NO IMPRIMIR'!N17/EJECUTADO!$D$1</f>
        <v>0</v>
      </c>
      <c r="O17" s="104">
        <f>'EJEC NO IMPRIMIR'!O17/EJECUTADO!$D$1</f>
        <v>52470000</v>
      </c>
      <c r="P17" s="104">
        <f>'EJEC NO IMPRIMIR'!P17/EJECUTADO!$D$1</f>
        <v>6236000</v>
      </c>
      <c r="Q17" s="104">
        <f>'EJEC NO IMPRIMIR'!Q17/EJECUTADO!$D$1</f>
        <v>66091000</v>
      </c>
      <c r="R17" s="104">
        <f>'EJEC NO IMPRIMIR'!R17/EJECUTADO!$D$1</f>
        <v>1077000</v>
      </c>
      <c r="S17" s="104">
        <f>'EJEC NO IMPRIMIR'!S17/EJECUTADO!$D$1</f>
        <v>3175000</v>
      </c>
      <c r="T17" s="104">
        <f>'EJEC NO IMPRIMIR'!T17/EJECUTADO!$D$1</f>
        <v>90000</v>
      </c>
      <c r="U17" s="104">
        <f>'EJEC NO IMPRIMIR'!U17/EJECUTADO!$D$1</f>
        <v>1132000</v>
      </c>
      <c r="V17" s="104">
        <f>'EJEC NO IMPRIMIR'!V17/EJECUTADO!$D$1</f>
        <v>77790000</v>
      </c>
      <c r="W17" s="104">
        <f>'EJEC NO IMPRIMIR'!W17/EJECUTADO!$D$1</f>
        <v>266000</v>
      </c>
      <c r="X17" s="104">
        <f>'EJEC NO IMPRIMIR'!X17/EJECUTADO!$D$1</f>
        <v>131344000</v>
      </c>
      <c r="Y17" s="104">
        <f>'EJEC NO IMPRIMIR'!Y17/EJECUTADO!$D$1</f>
        <v>134440322</v>
      </c>
      <c r="Z17" s="104">
        <f>'EJEC NO IMPRIMIR'!Z17/EJECUTADO!$D$1</f>
        <v>15105203</v>
      </c>
      <c r="AA17" s="104">
        <f>'EJEC NO IMPRIMIR'!AA17/EJECUTADO!$D$1</f>
        <v>1443391</v>
      </c>
      <c r="AB17" s="104">
        <f>'EJEC NO IMPRIMIR'!AB17/EJECUTADO!$D$1</f>
        <v>1500000</v>
      </c>
      <c r="AC17" s="104">
        <f>'EJEC NO IMPRIMIR'!AC17/EJECUTADO!$D$1</f>
        <v>260454</v>
      </c>
      <c r="AD17" s="104">
        <f>'EJEC NO IMPRIMIR'!AD17/EJECUTADO!$D$1</f>
        <v>0</v>
      </c>
      <c r="AE17" s="104">
        <f>'EJEC NO IMPRIMIR'!AE17/EJECUTADO!$D$1</f>
        <v>3837601</v>
      </c>
      <c r="AF17" s="104">
        <f>'EJEC NO IMPRIMIR'!AF17/EJECUTADO!$D$1</f>
        <v>0</v>
      </c>
      <c r="AG17" s="104">
        <f>'EJEC NO IMPRIMIR'!AG17/EJECUTADO!$D$1</f>
        <v>1653812563.8</v>
      </c>
      <c r="AH17" s="124">
        <f>'EJEC NO IMPRIMIR'!AH17/EJECUTADO!$D$1</f>
        <v>1653812563.8</v>
      </c>
      <c r="AI17" s="51"/>
      <c r="AJ17" s="134">
        <f t="shared" si="4"/>
        <v>1649974962.8</v>
      </c>
      <c r="AK17" s="51"/>
      <c r="AL17" s="51"/>
      <c r="AM17" s="51">
        <f t="shared" si="1"/>
        <v>1649974962.8</v>
      </c>
      <c r="AN17" s="51"/>
      <c r="AO17" s="51"/>
      <c r="AP17" s="51">
        <v>809032850000</v>
      </c>
      <c r="AQ17" s="51">
        <f t="shared" si="2"/>
        <v>809032850</v>
      </c>
      <c r="AR17" s="51">
        <f t="shared" si="3"/>
        <v>840942112.79999995</v>
      </c>
      <c r="AS17" s="51"/>
    </row>
    <row r="18" spans="1:45" ht="22.5" customHeight="1" x14ac:dyDescent="0.4">
      <c r="A18" s="48"/>
      <c r="B18" s="103" t="s">
        <v>31</v>
      </c>
      <c r="C18" s="81"/>
      <c r="D18" s="83" t="s">
        <v>46</v>
      </c>
      <c r="E18" s="81"/>
      <c r="F18" s="104">
        <f>'EJEC NO IMPRIMIR'!F18/EJECUTADO!$D$1</f>
        <v>0</v>
      </c>
      <c r="G18" s="104">
        <f>'EJEC NO IMPRIMIR'!G18/EJECUTADO!$D$1</f>
        <v>0</v>
      </c>
      <c r="H18" s="104">
        <f>'EJEC NO IMPRIMIR'!H18/EJECUTADO!$D$1</f>
        <v>0</v>
      </c>
      <c r="I18" s="104">
        <f>'EJEC NO IMPRIMIR'!I18/EJECUTADO!$D$1</f>
        <v>0</v>
      </c>
      <c r="J18" s="104">
        <f>'EJEC NO IMPRIMIR'!J18/EJECUTADO!$D$1</f>
        <v>0</v>
      </c>
      <c r="K18" s="104">
        <f>'EJEC NO IMPRIMIR'!K18/EJECUTADO!$D$1</f>
        <v>0</v>
      </c>
      <c r="L18" s="104">
        <f>'EJEC NO IMPRIMIR'!L18/EJECUTADO!$D$1</f>
        <v>0</v>
      </c>
      <c r="M18" s="104">
        <f>'EJEC NO IMPRIMIR'!M18/EJECUTADO!$D$1</f>
        <v>0</v>
      </c>
      <c r="N18" s="104">
        <f>'EJEC NO IMPRIMIR'!N18/EJECUTADO!$D$1</f>
        <v>0</v>
      </c>
      <c r="O18" s="104">
        <f>'EJEC NO IMPRIMIR'!O18/EJECUTADO!$D$1</f>
        <v>0</v>
      </c>
      <c r="P18" s="104">
        <f>'EJEC NO IMPRIMIR'!P18/EJECUTADO!$D$1</f>
        <v>0</v>
      </c>
      <c r="Q18" s="104">
        <f>'EJEC NO IMPRIMIR'!Q18/EJECUTADO!$D$1</f>
        <v>0</v>
      </c>
      <c r="R18" s="104">
        <f>'EJEC NO IMPRIMIR'!R18/EJECUTADO!$D$1</f>
        <v>0</v>
      </c>
      <c r="S18" s="104">
        <f>'EJEC NO IMPRIMIR'!S18/EJECUTADO!$D$1</f>
        <v>0</v>
      </c>
      <c r="T18" s="104">
        <f>'EJEC NO IMPRIMIR'!T18/EJECUTADO!$D$1</f>
        <v>0</v>
      </c>
      <c r="U18" s="104">
        <f>'EJEC NO IMPRIMIR'!U18/EJECUTADO!$D$1</f>
        <v>0</v>
      </c>
      <c r="V18" s="104">
        <f>'EJEC NO IMPRIMIR'!V18/EJECUTADO!$D$1</f>
        <v>1347425.9939999999</v>
      </c>
      <c r="W18" s="104">
        <f>'EJEC NO IMPRIMIR'!W18/EJECUTADO!$D$1</f>
        <v>0</v>
      </c>
      <c r="X18" s="104">
        <f>'EJEC NO IMPRIMIR'!X18/EJECUTADO!$D$1</f>
        <v>0</v>
      </c>
      <c r="Y18" s="104">
        <f>'EJEC NO IMPRIMIR'!Y18/EJECUTADO!$D$1</f>
        <v>0</v>
      </c>
      <c r="Z18" s="104">
        <f>'EJEC NO IMPRIMIR'!Z18/EJECUTADO!$D$1</f>
        <v>0</v>
      </c>
      <c r="AA18" s="104">
        <f>'EJEC NO IMPRIMIR'!AA18/EJECUTADO!$D$1</f>
        <v>0</v>
      </c>
      <c r="AB18" s="104">
        <f>'EJEC NO IMPRIMIR'!AB18/EJECUTADO!$D$1</f>
        <v>0</v>
      </c>
      <c r="AC18" s="104">
        <f>'EJEC NO IMPRIMIR'!AC18/EJECUTADO!$D$1</f>
        <v>0</v>
      </c>
      <c r="AD18" s="104">
        <f>'EJEC NO IMPRIMIR'!AD18/EJECUTADO!$D$1</f>
        <v>0</v>
      </c>
      <c r="AE18" s="104">
        <f>'EJEC NO IMPRIMIR'!AE18/EJECUTADO!$D$1</f>
        <v>0</v>
      </c>
      <c r="AF18" s="104">
        <f>'EJEC NO IMPRIMIR'!AF18/EJECUTADO!$D$1</f>
        <v>0</v>
      </c>
      <c r="AG18" s="104">
        <f>'EJEC NO IMPRIMIR'!AG18/EJECUTADO!$D$1</f>
        <v>1347425.9939999999</v>
      </c>
      <c r="AH18" s="124">
        <f>'EJEC NO IMPRIMIR'!AH18/EJECUTADO!$D$1</f>
        <v>1347425.9939999999</v>
      </c>
      <c r="AI18" s="51"/>
      <c r="AJ18" s="134">
        <f t="shared" si="4"/>
        <v>1347425.9939999999</v>
      </c>
      <c r="AK18" s="51"/>
      <c r="AL18" s="51"/>
      <c r="AM18" s="51">
        <f t="shared" si="1"/>
        <v>1347425.9939999999</v>
      </c>
      <c r="AN18" s="51"/>
      <c r="AO18" s="51"/>
      <c r="AP18" s="51">
        <v>321874632</v>
      </c>
      <c r="AQ18" s="51">
        <f t="shared" si="2"/>
        <v>321874.63199999998</v>
      </c>
      <c r="AR18" s="51">
        <f t="shared" si="3"/>
        <v>1025551.362</v>
      </c>
      <c r="AS18" s="51"/>
    </row>
    <row r="19" spans="1:45" ht="22.5" customHeight="1" x14ac:dyDescent="0.4">
      <c r="A19" s="48"/>
      <c r="B19" s="103" t="s">
        <v>4</v>
      </c>
      <c r="C19" s="81"/>
      <c r="D19" s="83" t="s">
        <v>27</v>
      </c>
      <c r="E19" s="81"/>
      <c r="F19" s="104">
        <f>'EJEC NO IMPRIMIR'!F19/EJECUTADO!$D$1</f>
        <v>6970</v>
      </c>
      <c r="G19" s="104">
        <f>'EJEC NO IMPRIMIR'!G19/EJECUTADO!$D$1</f>
        <v>0</v>
      </c>
      <c r="H19" s="104">
        <f>'EJEC NO IMPRIMIR'!H19/EJECUTADO!$D$1</f>
        <v>0</v>
      </c>
      <c r="I19" s="104">
        <f>'EJEC NO IMPRIMIR'!I19/EJECUTADO!$D$1</f>
        <v>44040</v>
      </c>
      <c r="J19" s="104">
        <f>'EJEC NO IMPRIMIR'!J19/EJECUTADO!$D$1</f>
        <v>0</v>
      </c>
      <c r="K19" s="104">
        <f>'EJEC NO IMPRIMIR'!K19/EJECUTADO!$D$1</f>
        <v>1169900</v>
      </c>
      <c r="L19" s="104">
        <f>'EJEC NO IMPRIMIR'!L19/EJECUTADO!$D$1</f>
        <v>0</v>
      </c>
      <c r="M19" s="104">
        <f>'EJEC NO IMPRIMIR'!M19/EJECUTADO!$D$1</f>
        <v>0</v>
      </c>
      <c r="N19" s="104">
        <f>'EJEC NO IMPRIMIR'!N19/EJECUTADO!$D$1</f>
        <v>0</v>
      </c>
      <c r="O19" s="104">
        <f>'EJEC NO IMPRIMIR'!O19/EJECUTADO!$D$1</f>
        <v>8000</v>
      </c>
      <c r="P19" s="104">
        <f>'EJEC NO IMPRIMIR'!P19/EJECUTADO!$D$1</f>
        <v>0</v>
      </c>
      <c r="Q19" s="104">
        <f>'EJEC NO IMPRIMIR'!Q19/EJECUTADO!$D$1</f>
        <v>0</v>
      </c>
      <c r="R19" s="104">
        <f>'EJEC NO IMPRIMIR'!R19/EJECUTADO!$D$1</f>
        <v>0</v>
      </c>
      <c r="S19" s="104">
        <f>'EJEC NO IMPRIMIR'!S19/EJECUTADO!$D$1</f>
        <v>0</v>
      </c>
      <c r="T19" s="104">
        <f>'EJEC NO IMPRIMIR'!T19/EJECUTADO!$D$1</f>
        <v>0</v>
      </c>
      <c r="U19" s="104">
        <f>'EJEC NO IMPRIMIR'!U19/EJECUTADO!$D$1</f>
        <v>0</v>
      </c>
      <c r="V19" s="104">
        <f>'EJEC NO IMPRIMIR'!V19/EJECUTADO!$D$1</f>
        <v>0</v>
      </c>
      <c r="W19" s="104">
        <f>'EJEC NO IMPRIMIR'!W19/EJECUTADO!$D$1</f>
        <v>0</v>
      </c>
      <c r="X19" s="104">
        <f>'EJEC NO IMPRIMIR'!X19/EJECUTADO!$D$1</f>
        <v>0</v>
      </c>
      <c r="Y19" s="104">
        <f>'EJEC NO IMPRIMIR'!Y19/EJECUTADO!$D$1</f>
        <v>0</v>
      </c>
      <c r="Z19" s="104">
        <f>'EJEC NO IMPRIMIR'!Z19/EJECUTADO!$D$1</f>
        <v>0</v>
      </c>
      <c r="AA19" s="104">
        <f>'EJEC NO IMPRIMIR'!AA19/EJECUTADO!$D$1</f>
        <v>0</v>
      </c>
      <c r="AB19" s="104">
        <f>'EJEC NO IMPRIMIR'!AB19/EJECUTADO!$D$1</f>
        <v>0</v>
      </c>
      <c r="AC19" s="104">
        <f>'EJEC NO IMPRIMIR'!AC19/EJECUTADO!$D$1</f>
        <v>0</v>
      </c>
      <c r="AD19" s="104">
        <f>'EJEC NO IMPRIMIR'!AD19/EJECUTADO!$D$1</f>
        <v>0</v>
      </c>
      <c r="AE19" s="104">
        <f>'EJEC NO IMPRIMIR'!AE19/EJECUTADO!$D$1</f>
        <v>0</v>
      </c>
      <c r="AF19" s="104">
        <f>'EJEC NO IMPRIMIR'!AF19/EJECUTADO!$D$1</f>
        <v>0</v>
      </c>
      <c r="AG19" s="104">
        <f>'EJEC NO IMPRIMIR'!AG19/EJECUTADO!$D$1</f>
        <v>1228910</v>
      </c>
      <c r="AH19" s="124">
        <f>'EJEC NO IMPRIMIR'!AH19/EJECUTADO!$D$1</f>
        <v>1228910</v>
      </c>
      <c r="AI19" s="51"/>
      <c r="AJ19" s="134">
        <f t="shared" si="4"/>
        <v>1228910</v>
      </c>
      <c r="AK19" s="51"/>
      <c r="AL19" s="51"/>
      <c r="AM19" s="51">
        <f t="shared" si="1"/>
        <v>1228910</v>
      </c>
      <c r="AN19" s="51"/>
      <c r="AO19" s="51"/>
      <c r="AQ19" s="51">
        <f t="shared" si="2"/>
        <v>0</v>
      </c>
      <c r="AR19" s="51">
        <f t="shared" si="3"/>
        <v>1228910</v>
      </c>
      <c r="AS19" s="51"/>
    </row>
    <row r="20" spans="1:45" ht="22.5" customHeight="1" x14ac:dyDescent="0.4">
      <c r="A20" s="48"/>
      <c r="B20" s="103" t="s">
        <v>59</v>
      </c>
      <c r="C20" s="81"/>
      <c r="D20" s="83" t="s">
        <v>28</v>
      </c>
      <c r="E20" s="81"/>
      <c r="F20" s="104">
        <f>'EJEC NO IMPRIMIR'!F20/EJECUTADO!$D$1</f>
        <v>0</v>
      </c>
      <c r="G20" s="104">
        <f>'EJEC NO IMPRIMIR'!G20/EJECUTADO!$D$1</f>
        <v>0</v>
      </c>
      <c r="H20" s="104">
        <f>'EJEC NO IMPRIMIR'!H20/EJECUTADO!$D$1</f>
        <v>0</v>
      </c>
      <c r="I20" s="104">
        <f>'EJEC NO IMPRIMIR'!I20/EJECUTADO!$D$1</f>
        <v>0</v>
      </c>
      <c r="J20" s="104">
        <f>'EJEC NO IMPRIMIR'!J20/EJECUTADO!$D$1</f>
        <v>0</v>
      </c>
      <c r="K20" s="104">
        <f>'EJEC NO IMPRIMIR'!K20/EJECUTADO!$D$1</f>
        <v>0</v>
      </c>
      <c r="L20" s="104">
        <f>'EJEC NO IMPRIMIR'!L20/EJECUTADO!$D$1</f>
        <v>0</v>
      </c>
      <c r="M20" s="104">
        <f>'EJEC NO IMPRIMIR'!M20/EJECUTADO!$D$1</f>
        <v>0</v>
      </c>
      <c r="N20" s="104">
        <f>'EJEC NO IMPRIMIR'!N20/EJECUTADO!$D$1</f>
        <v>0</v>
      </c>
      <c r="O20" s="104">
        <f>'EJEC NO IMPRIMIR'!O20/EJECUTADO!$D$1</f>
        <v>0</v>
      </c>
      <c r="P20" s="104">
        <f>'EJEC NO IMPRIMIR'!P20/EJECUTADO!$D$1</f>
        <v>0</v>
      </c>
      <c r="Q20" s="104">
        <f>'EJEC NO IMPRIMIR'!Q20/EJECUTADO!$D$1</f>
        <v>0</v>
      </c>
      <c r="R20" s="104">
        <f>'EJEC NO IMPRIMIR'!R20/EJECUTADO!$D$1</f>
        <v>0</v>
      </c>
      <c r="S20" s="104">
        <f>'EJEC NO IMPRIMIR'!S20/EJECUTADO!$D$1</f>
        <v>0</v>
      </c>
      <c r="T20" s="104">
        <f>'EJEC NO IMPRIMIR'!T20/EJECUTADO!$D$1</f>
        <v>0</v>
      </c>
      <c r="U20" s="104">
        <f>'EJEC NO IMPRIMIR'!U20/EJECUTADO!$D$1</f>
        <v>0</v>
      </c>
      <c r="V20" s="104">
        <f>'EJEC NO IMPRIMIR'!V20/EJECUTADO!$D$1</f>
        <v>0</v>
      </c>
      <c r="W20" s="104">
        <f>'EJEC NO IMPRIMIR'!W20/EJECUTADO!$D$1</f>
        <v>0</v>
      </c>
      <c r="X20" s="104">
        <f>'EJEC NO IMPRIMIR'!X20/EJECUTADO!$D$1</f>
        <v>0</v>
      </c>
      <c r="Y20" s="104">
        <f>'EJEC NO IMPRIMIR'!Y20/EJECUTADO!$D$1</f>
        <v>0</v>
      </c>
      <c r="Z20" s="104">
        <f>'EJEC NO IMPRIMIR'!Z20/EJECUTADO!$D$1</f>
        <v>0</v>
      </c>
      <c r="AA20" s="104">
        <f>'EJEC NO IMPRIMIR'!AA20/EJECUTADO!$D$1</f>
        <v>0</v>
      </c>
      <c r="AB20" s="104">
        <f>'EJEC NO IMPRIMIR'!AB20/EJECUTADO!$D$1</f>
        <v>0</v>
      </c>
      <c r="AC20" s="104">
        <f>'EJEC NO IMPRIMIR'!AC20/EJECUTADO!$D$1</f>
        <v>0</v>
      </c>
      <c r="AD20" s="104">
        <f>'EJEC NO IMPRIMIR'!AD20/EJECUTADO!$D$1</f>
        <v>0</v>
      </c>
      <c r="AE20" s="104">
        <f>'EJEC NO IMPRIMIR'!AE20/EJECUTADO!$D$1</f>
        <v>0</v>
      </c>
      <c r="AF20" s="104">
        <f>'EJEC NO IMPRIMIR'!AF20/EJECUTADO!$D$1</f>
        <v>0</v>
      </c>
      <c r="AG20" s="104">
        <f>'EJEC NO IMPRIMIR'!AG20/EJECUTADO!$D$1</f>
        <v>0</v>
      </c>
      <c r="AH20" s="124">
        <f>'EJEC NO IMPRIMIR'!AH20/EJECUTADO!$D$1</f>
        <v>0</v>
      </c>
      <c r="AI20" s="51"/>
      <c r="AJ20" s="163">
        <f t="shared" si="4"/>
        <v>0</v>
      </c>
      <c r="AK20" s="51"/>
      <c r="AL20" s="51"/>
      <c r="AM20" s="51">
        <f t="shared" si="1"/>
        <v>0</v>
      </c>
      <c r="AN20" s="51"/>
      <c r="AO20" s="51"/>
      <c r="AQ20" s="51">
        <f t="shared" si="2"/>
        <v>0</v>
      </c>
      <c r="AR20" s="51">
        <f t="shared" si="3"/>
        <v>0</v>
      </c>
      <c r="AS20" s="51"/>
    </row>
    <row r="21" spans="1:45" ht="22.5" customHeight="1" x14ac:dyDescent="0.4">
      <c r="A21" s="48"/>
      <c r="B21" s="103" t="s">
        <v>60</v>
      </c>
      <c r="C21" s="81"/>
      <c r="D21" s="83" t="s">
        <v>29</v>
      </c>
      <c r="E21" s="81"/>
      <c r="F21" s="104">
        <f>'EJEC NO IMPRIMIR'!F21/EJECUTADO!$D$1</f>
        <v>1680143.0660000001</v>
      </c>
      <c r="G21" s="104">
        <f>'EJEC NO IMPRIMIR'!G21/EJECUTADO!$D$1</f>
        <v>1270727.2960000001</v>
      </c>
      <c r="H21" s="104">
        <f>'EJEC NO IMPRIMIR'!H21/EJECUTADO!$D$1</f>
        <v>669201.31700000004</v>
      </c>
      <c r="I21" s="104">
        <f>'EJEC NO IMPRIMIR'!I21/EJECUTADO!$D$1</f>
        <v>3513863.736</v>
      </c>
      <c r="J21" s="104">
        <f>'EJEC NO IMPRIMIR'!J21/EJECUTADO!$D$1</f>
        <v>0</v>
      </c>
      <c r="K21" s="104">
        <f>'EJEC NO IMPRIMIR'!K21/EJECUTADO!$D$1</f>
        <v>42214079.174000002</v>
      </c>
      <c r="L21" s="104">
        <f>'EJEC NO IMPRIMIR'!L21/EJECUTADO!$D$1</f>
        <v>130503.552</v>
      </c>
      <c r="M21" s="104">
        <f>'EJEC NO IMPRIMIR'!M21/EJECUTADO!$D$1</f>
        <v>429514.00199999998</v>
      </c>
      <c r="N21" s="104">
        <f>'EJEC NO IMPRIMIR'!N21/EJECUTADO!$D$1</f>
        <v>0</v>
      </c>
      <c r="O21" s="104">
        <f>'EJEC NO IMPRIMIR'!O21/EJECUTADO!$D$1</f>
        <v>3646909.5920000002</v>
      </c>
      <c r="P21" s="104">
        <f>'EJEC NO IMPRIMIR'!P21/EJECUTADO!$D$1</f>
        <v>562.06600000000003</v>
      </c>
      <c r="Q21" s="104">
        <f>'EJEC NO IMPRIMIR'!Q21/EJECUTADO!$D$1</f>
        <v>1468838.8770000001</v>
      </c>
      <c r="R21" s="104">
        <f>'EJEC NO IMPRIMIR'!R21/EJECUTADO!$D$1</f>
        <v>1258.97</v>
      </c>
      <c r="S21" s="104">
        <f>'EJEC NO IMPRIMIR'!S21/EJECUTADO!$D$1</f>
        <v>583514.94099999999</v>
      </c>
      <c r="T21" s="104">
        <f>'EJEC NO IMPRIMIR'!T21/EJECUTADO!$D$1</f>
        <v>154462.891</v>
      </c>
      <c r="U21" s="104">
        <f>'EJEC NO IMPRIMIR'!U21/EJECUTADO!$D$1</f>
        <v>342198.17499999999</v>
      </c>
      <c r="V21" s="104">
        <f>'EJEC NO IMPRIMIR'!V21/EJECUTADO!$D$1</f>
        <v>3127079.2579999999</v>
      </c>
      <c r="W21" s="104">
        <f>'EJEC NO IMPRIMIR'!W21/EJECUTADO!$D$1</f>
        <v>995346.29500000004</v>
      </c>
      <c r="X21" s="104">
        <f>'EJEC NO IMPRIMIR'!X21/EJECUTADO!$D$1</f>
        <v>0</v>
      </c>
      <c r="Y21" s="104">
        <f>'EJEC NO IMPRIMIR'!Y21/EJECUTADO!$D$1</f>
        <v>268645.47100000002</v>
      </c>
      <c r="Z21" s="104">
        <f>'EJEC NO IMPRIMIR'!Z21/EJECUTADO!$D$1</f>
        <v>1282958.7320000001</v>
      </c>
      <c r="AA21" s="104">
        <f>'EJEC NO IMPRIMIR'!AA21/EJECUTADO!$D$1</f>
        <v>385.52800000000002</v>
      </c>
      <c r="AB21" s="104">
        <f>'EJEC NO IMPRIMIR'!AB21/EJECUTADO!$D$1</f>
        <v>41892.027999999998</v>
      </c>
      <c r="AC21" s="104">
        <f>'EJEC NO IMPRIMIR'!AC21/EJECUTADO!$D$1</f>
        <v>0</v>
      </c>
      <c r="AD21" s="104">
        <f>'EJEC NO IMPRIMIR'!AD21/EJECUTADO!$D$1</f>
        <v>139770</v>
      </c>
      <c r="AE21" s="104">
        <f>'EJEC NO IMPRIMIR'!AE21/EJECUTADO!$D$1</f>
        <v>0</v>
      </c>
      <c r="AF21" s="104">
        <f>'EJEC NO IMPRIMIR'!AF21/EJECUTADO!$D$1</f>
        <v>0</v>
      </c>
      <c r="AG21" s="104">
        <f>'EJEC NO IMPRIMIR'!AG21/EJECUTADO!$D$1</f>
        <v>61961854.967</v>
      </c>
      <c r="AH21" s="124">
        <f>'EJEC NO IMPRIMIR'!AH21/EJECUTADO!$D$1</f>
        <v>61961854.967</v>
      </c>
      <c r="AI21" s="51"/>
      <c r="AJ21" s="134">
        <f t="shared" si="4"/>
        <v>61822084.967</v>
      </c>
      <c r="AK21" s="51"/>
      <c r="AL21" s="51" t="e">
        <f>+#REF!</f>
        <v>#REF!</v>
      </c>
      <c r="AM21" s="51" t="e">
        <f t="shared" si="1"/>
        <v>#REF!</v>
      </c>
      <c r="AN21" s="51"/>
      <c r="AO21" s="51"/>
      <c r="AP21" s="51">
        <v>4590792528</v>
      </c>
      <c r="AQ21" s="51">
        <f t="shared" si="2"/>
        <v>4590792.5279999999</v>
      </c>
      <c r="AR21" s="51" t="e">
        <f t="shared" si="3"/>
        <v>#REF!</v>
      </c>
      <c r="AS21" s="51"/>
    </row>
    <row r="22" spans="1:45" ht="22.5" customHeight="1" x14ac:dyDescent="0.4">
      <c r="A22" s="48"/>
      <c r="B22" s="105" t="s">
        <v>61</v>
      </c>
      <c r="C22" s="106"/>
      <c r="D22" s="84" t="s">
        <v>51</v>
      </c>
      <c r="E22" s="106"/>
      <c r="F22" s="107">
        <f>'EJEC NO IMPRIMIR'!F22/EJECUTADO!$D$1</f>
        <v>0</v>
      </c>
      <c r="G22" s="107">
        <f>'EJEC NO IMPRIMIR'!G22/EJECUTADO!$D$1</f>
        <v>4959938.5470000003</v>
      </c>
      <c r="H22" s="107">
        <f>'EJEC NO IMPRIMIR'!H22/EJECUTADO!$D$1</f>
        <v>11716385</v>
      </c>
      <c r="I22" s="107">
        <f>'EJEC NO IMPRIMIR'!I22/EJECUTADO!$D$1</f>
        <v>5113616.0659999996</v>
      </c>
      <c r="J22" s="107">
        <f>'EJEC NO IMPRIMIR'!J22/EJECUTADO!$D$1</f>
        <v>0</v>
      </c>
      <c r="K22" s="107">
        <f>'EJEC NO IMPRIMIR'!K22/EJECUTADO!$D$1</f>
        <v>87532206.608999997</v>
      </c>
      <c r="L22" s="107">
        <f>'EJEC NO IMPRIMIR'!L22/EJECUTADO!$D$1</f>
        <v>0</v>
      </c>
      <c r="M22" s="107">
        <f>'EJEC NO IMPRIMIR'!M22/EJECUTADO!$D$1</f>
        <v>0</v>
      </c>
      <c r="N22" s="107">
        <f>'EJEC NO IMPRIMIR'!N22/EJECUTADO!$D$1</f>
        <v>0</v>
      </c>
      <c r="O22" s="107">
        <f>'EJEC NO IMPRIMIR'!O22/EJECUTADO!$D$1</f>
        <v>5134565.6380000003</v>
      </c>
      <c r="P22" s="107">
        <f>'EJEC NO IMPRIMIR'!P22/EJECUTADO!$D$1</f>
        <v>0</v>
      </c>
      <c r="Q22" s="107">
        <f>'EJEC NO IMPRIMIR'!Q22/EJECUTADO!$D$1</f>
        <v>497940.50099999999</v>
      </c>
      <c r="R22" s="107">
        <f>'EJEC NO IMPRIMIR'!R22/EJECUTADO!$D$1</f>
        <v>0</v>
      </c>
      <c r="S22" s="107">
        <f>'EJEC NO IMPRIMIR'!S22/EJECUTADO!$D$1</f>
        <v>0</v>
      </c>
      <c r="T22" s="107">
        <f>'EJEC NO IMPRIMIR'!T22/EJECUTADO!$D$1</f>
        <v>0</v>
      </c>
      <c r="U22" s="107">
        <f>'EJEC NO IMPRIMIR'!U22/EJECUTADO!$D$1</f>
        <v>0</v>
      </c>
      <c r="V22" s="107">
        <f>'EJEC NO IMPRIMIR'!V22/EJECUTADO!$D$1</f>
        <v>28086859.329</v>
      </c>
      <c r="W22" s="107">
        <f>'EJEC NO IMPRIMIR'!W22/EJECUTADO!$D$1</f>
        <v>0</v>
      </c>
      <c r="X22" s="107">
        <f>'EJEC NO IMPRIMIR'!X22/EJECUTADO!$D$1</f>
        <v>0</v>
      </c>
      <c r="Y22" s="107">
        <f>'EJEC NO IMPRIMIR'!Y22/EJECUTADO!$D$1</f>
        <v>497934382.12</v>
      </c>
      <c r="Z22" s="107">
        <f>'EJEC NO IMPRIMIR'!Z22/EJECUTADO!$D$1</f>
        <v>0</v>
      </c>
      <c r="AA22" s="107">
        <f>'EJEC NO IMPRIMIR'!AA22/EJECUTADO!$D$1</f>
        <v>0</v>
      </c>
      <c r="AB22" s="107">
        <f>'EJEC NO IMPRIMIR'!AB22/EJECUTADO!$D$1</f>
        <v>0</v>
      </c>
      <c r="AC22" s="107">
        <f>'EJEC NO IMPRIMIR'!AC22/EJECUTADO!$D$1</f>
        <v>0</v>
      </c>
      <c r="AD22" s="107">
        <f>'EJEC NO IMPRIMIR'!AD22/EJECUTADO!$D$1</f>
        <v>0</v>
      </c>
      <c r="AE22" s="107">
        <f>'EJEC NO IMPRIMIR'!AE22/EJECUTADO!$D$1</f>
        <v>0</v>
      </c>
      <c r="AF22" s="107">
        <f>'EJEC NO IMPRIMIR'!AF22/EJECUTADO!$D$1</f>
        <v>128625126.69</v>
      </c>
      <c r="AG22" s="107">
        <f>'EJEC NO IMPRIMIR'!AG22/EJECUTADO!$D$1</f>
        <v>512350767.12</v>
      </c>
      <c r="AH22" s="108">
        <f>'EJEC NO IMPRIMIR'!AH22/EJECUTADO!$D$1</f>
        <v>640975893.80999994</v>
      </c>
      <c r="AI22" s="51"/>
      <c r="AJ22" s="163">
        <f t="shared" si="4"/>
        <v>640975893.80999994</v>
      </c>
      <c r="AK22" s="51"/>
      <c r="AL22" s="51" t="e">
        <f>+#REF!</f>
        <v>#REF!</v>
      </c>
      <c r="AM22" s="51" t="e">
        <f t="shared" si="1"/>
        <v>#REF!</v>
      </c>
      <c r="AN22" s="51"/>
      <c r="AO22" s="51"/>
      <c r="AP22" s="51">
        <v>370760546774</v>
      </c>
      <c r="AQ22" s="51">
        <f t="shared" si="2"/>
        <v>370760546.77399999</v>
      </c>
      <c r="AR22" s="51" t="e">
        <f t="shared" si="3"/>
        <v>#REF!</v>
      </c>
      <c r="AS22" s="51"/>
    </row>
    <row r="23" spans="1:45" ht="22.5" customHeight="1" x14ac:dyDescent="0.4">
      <c r="A23" s="48"/>
      <c r="B23" s="109" t="s">
        <v>20</v>
      </c>
      <c r="C23" s="81"/>
      <c r="D23" s="83" t="s">
        <v>92</v>
      </c>
      <c r="E23" s="81"/>
      <c r="F23" s="104">
        <f>'EJEC NO IMPRIMIR'!F23/EJECUTADO!$D$1</f>
        <v>0</v>
      </c>
      <c r="G23" s="104">
        <f>'EJEC NO IMPRIMIR'!G23/EJECUTADO!$D$1</f>
        <v>0</v>
      </c>
      <c r="H23" s="104">
        <f>'EJEC NO IMPRIMIR'!H23/EJECUTADO!$D$1</f>
        <v>0</v>
      </c>
      <c r="I23" s="104">
        <f>'EJEC NO IMPRIMIR'!I23/EJECUTADO!$D$1</f>
        <v>0</v>
      </c>
      <c r="J23" s="104">
        <f>'EJEC NO IMPRIMIR'!J23/EJECUTADO!$D$1</f>
        <v>0</v>
      </c>
      <c r="K23" s="104">
        <f>'EJEC NO IMPRIMIR'!K23/EJECUTADO!$D$1</f>
        <v>2200000</v>
      </c>
      <c r="L23" s="104">
        <f>'EJEC NO IMPRIMIR'!L23/EJECUTADO!$D$1</f>
        <v>0</v>
      </c>
      <c r="M23" s="104">
        <f>'EJEC NO IMPRIMIR'!M23/EJECUTADO!$D$1</f>
        <v>0</v>
      </c>
      <c r="N23" s="104">
        <f>'EJEC NO IMPRIMIR'!N23/EJECUTADO!$D$1</f>
        <v>0</v>
      </c>
      <c r="O23" s="104">
        <f>'EJEC NO IMPRIMIR'!O23/EJECUTADO!$D$1</f>
        <v>0</v>
      </c>
      <c r="P23" s="104">
        <f>'EJEC NO IMPRIMIR'!P23/EJECUTADO!$D$1</f>
        <v>0</v>
      </c>
      <c r="Q23" s="104">
        <f>'EJEC NO IMPRIMIR'!Q23/EJECUTADO!$D$1</f>
        <v>0</v>
      </c>
      <c r="R23" s="104">
        <f>'EJEC NO IMPRIMIR'!R23/EJECUTADO!$D$1</f>
        <v>0</v>
      </c>
      <c r="S23" s="104">
        <f>'EJEC NO IMPRIMIR'!S23/EJECUTADO!$D$1</f>
        <v>0</v>
      </c>
      <c r="T23" s="104">
        <f>'EJEC NO IMPRIMIR'!T23/EJECUTADO!$D$1</f>
        <v>0</v>
      </c>
      <c r="U23" s="104">
        <f>'EJEC NO IMPRIMIR'!U23/EJECUTADO!$D$1</f>
        <v>0</v>
      </c>
      <c r="V23" s="104">
        <f>'EJEC NO IMPRIMIR'!V23/EJECUTADO!$D$1</f>
        <v>0</v>
      </c>
      <c r="W23" s="104">
        <f>'EJEC NO IMPRIMIR'!W23/EJECUTADO!$D$1</f>
        <v>0</v>
      </c>
      <c r="X23" s="104">
        <f>'EJEC NO IMPRIMIR'!X23/EJECUTADO!$D$1</f>
        <v>0</v>
      </c>
      <c r="Y23" s="104">
        <f>'EJEC NO IMPRIMIR'!Y23/EJECUTADO!$D$1</f>
        <v>101855976.12</v>
      </c>
      <c r="Z23" s="104">
        <f>'EJEC NO IMPRIMIR'!Z23/EJECUTADO!$D$1</f>
        <v>0</v>
      </c>
      <c r="AA23" s="104">
        <f>'EJEC NO IMPRIMIR'!AA23/EJECUTADO!$D$1</f>
        <v>0</v>
      </c>
      <c r="AB23" s="104">
        <f>'EJEC NO IMPRIMIR'!AB23/EJECUTADO!$D$1</f>
        <v>0</v>
      </c>
      <c r="AC23" s="104">
        <f>'EJEC NO IMPRIMIR'!AC23/EJECUTADO!$D$1</f>
        <v>0</v>
      </c>
      <c r="AD23" s="104">
        <f>'EJEC NO IMPRIMIR'!AD23/EJECUTADO!$D$1</f>
        <v>0</v>
      </c>
      <c r="AE23" s="104">
        <f>'EJEC NO IMPRIMIR'!AE23/EJECUTADO!$D$1</f>
        <v>0</v>
      </c>
      <c r="AF23" s="104">
        <f>'EJEC NO IMPRIMIR'!AF23/EJECUTADO!$D$1</f>
        <v>0</v>
      </c>
      <c r="AG23" s="104">
        <f>'EJEC NO IMPRIMIR'!AG23/EJECUTADO!$D$1</f>
        <v>104055976.12</v>
      </c>
      <c r="AH23" s="124">
        <f>'EJEC NO IMPRIMIR'!AH23/EJECUTADO!$D$1</f>
        <v>104055976.12</v>
      </c>
      <c r="AI23" s="51"/>
      <c r="AJ23" s="163"/>
      <c r="AK23" s="51"/>
      <c r="AL23" s="51"/>
      <c r="AM23" s="51"/>
      <c r="AN23" s="51"/>
      <c r="AO23" s="51"/>
      <c r="AP23" s="51"/>
      <c r="AQ23" s="51"/>
      <c r="AR23" s="51"/>
      <c r="AS23" s="51"/>
    </row>
    <row r="24" spans="1:45" ht="22.5" customHeight="1" x14ac:dyDescent="0.4">
      <c r="A24" s="48"/>
      <c r="B24" s="109" t="s">
        <v>39</v>
      </c>
      <c r="C24" s="81"/>
      <c r="D24" s="83" t="s">
        <v>93</v>
      </c>
      <c r="E24" s="81"/>
      <c r="F24" s="104">
        <f>'EJEC NO IMPRIMIR'!F24/EJECUTADO!$D$1</f>
        <v>0</v>
      </c>
      <c r="G24" s="104">
        <f>'EJEC NO IMPRIMIR'!G24/EJECUTADO!$D$1</f>
        <v>4959938.5470000003</v>
      </c>
      <c r="H24" s="104">
        <f>'EJEC NO IMPRIMIR'!H24/EJECUTADO!$D$1</f>
        <v>11716385</v>
      </c>
      <c r="I24" s="104">
        <f>'EJEC NO IMPRIMIR'!I24/EJECUTADO!$D$1</f>
        <v>5113616.0659999996</v>
      </c>
      <c r="J24" s="104">
        <f>'EJEC NO IMPRIMIR'!J24/EJECUTADO!$D$1</f>
        <v>0</v>
      </c>
      <c r="K24" s="104">
        <f>'EJEC NO IMPRIMIR'!K24/EJECUTADO!$D$1</f>
        <v>85332206.608999997</v>
      </c>
      <c r="L24" s="104">
        <f>'EJEC NO IMPRIMIR'!L24/EJECUTADO!$D$1</f>
        <v>0</v>
      </c>
      <c r="M24" s="104">
        <f>'EJEC NO IMPRIMIR'!M24/EJECUTADO!$D$1</f>
        <v>0</v>
      </c>
      <c r="N24" s="104">
        <f>'EJEC NO IMPRIMIR'!N24/EJECUTADO!$D$1</f>
        <v>0</v>
      </c>
      <c r="O24" s="104">
        <f>'EJEC NO IMPRIMIR'!O24/EJECUTADO!$D$1</f>
        <v>5134565.6380000003</v>
      </c>
      <c r="P24" s="104">
        <f>'EJEC NO IMPRIMIR'!P24/EJECUTADO!$D$1</f>
        <v>0</v>
      </c>
      <c r="Q24" s="104">
        <f>'EJEC NO IMPRIMIR'!Q24/EJECUTADO!$D$1</f>
        <v>497940.50099999999</v>
      </c>
      <c r="R24" s="104">
        <f>'EJEC NO IMPRIMIR'!R24/EJECUTADO!$D$1</f>
        <v>0</v>
      </c>
      <c r="S24" s="104">
        <f>'EJEC NO IMPRIMIR'!S24/EJECUTADO!$D$1</f>
        <v>0</v>
      </c>
      <c r="T24" s="104">
        <f>'EJEC NO IMPRIMIR'!T24/EJECUTADO!$D$1</f>
        <v>0</v>
      </c>
      <c r="U24" s="104">
        <f>'EJEC NO IMPRIMIR'!U24/EJECUTADO!$D$1</f>
        <v>0</v>
      </c>
      <c r="V24" s="104">
        <f>'EJEC NO IMPRIMIR'!V24/EJECUTADO!$D$1</f>
        <v>28086859.329</v>
      </c>
      <c r="W24" s="104">
        <f>'EJEC NO IMPRIMIR'!W24/EJECUTADO!$D$1</f>
        <v>0</v>
      </c>
      <c r="X24" s="104">
        <f>'EJEC NO IMPRIMIR'!X24/EJECUTADO!$D$1</f>
        <v>0</v>
      </c>
      <c r="Y24" s="104">
        <f>'EJEC NO IMPRIMIR'!Y24/EJECUTADO!$D$1</f>
        <v>396078406</v>
      </c>
      <c r="Z24" s="104">
        <f>'EJEC NO IMPRIMIR'!Z24/EJECUTADO!$D$1</f>
        <v>0</v>
      </c>
      <c r="AA24" s="104">
        <f>'EJEC NO IMPRIMIR'!AA24/EJECUTADO!$D$1</f>
        <v>0</v>
      </c>
      <c r="AB24" s="104">
        <f>'EJEC NO IMPRIMIR'!AB24/EJECUTADO!$D$1</f>
        <v>0</v>
      </c>
      <c r="AC24" s="104">
        <f>'EJEC NO IMPRIMIR'!AC24/EJECUTADO!$D$1</f>
        <v>0</v>
      </c>
      <c r="AD24" s="104">
        <f>'EJEC NO IMPRIMIR'!AD24/EJECUTADO!$D$1</f>
        <v>0</v>
      </c>
      <c r="AE24" s="104">
        <f>'EJEC NO IMPRIMIR'!AE24/EJECUTADO!$D$1</f>
        <v>0</v>
      </c>
      <c r="AF24" s="104">
        <f>'EJEC NO IMPRIMIR'!AF24/EJECUTADO!$D$1</f>
        <v>128625126.69</v>
      </c>
      <c r="AG24" s="104">
        <f>'EJEC NO IMPRIMIR'!AG24/EJECUTADO!$D$1</f>
        <v>408294791</v>
      </c>
      <c r="AH24" s="124">
        <f>'EJEC NO IMPRIMIR'!AH24/EJECUTADO!$D$1</f>
        <v>536919917.69000006</v>
      </c>
      <c r="AI24" s="51"/>
      <c r="AJ24" s="163"/>
      <c r="AK24" s="51"/>
      <c r="AL24" s="51"/>
      <c r="AM24" s="51"/>
      <c r="AN24" s="51"/>
      <c r="AO24" s="51"/>
      <c r="AP24" s="51"/>
      <c r="AQ24" s="51"/>
      <c r="AR24" s="51"/>
      <c r="AS24" s="51"/>
    </row>
    <row r="25" spans="1:45" ht="22.5" customHeight="1" x14ac:dyDescent="0.4">
      <c r="A25" s="48"/>
      <c r="B25" s="109"/>
      <c r="C25" s="81"/>
      <c r="D25" s="83" t="s">
        <v>96</v>
      </c>
      <c r="E25" s="81"/>
      <c r="F25" s="104">
        <f>'EJEC NO IMPRIMIR'!F25/EJECUTADO!$D$1</f>
        <v>0</v>
      </c>
      <c r="G25" s="104">
        <f>'EJEC NO IMPRIMIR'!G25/EJECUTADO!$D$1</f>
        <v>0</v>
      </c>
      <c r="H25" s="104">
        <f>'EJEC NO IMPRIMIR'!H25/EJECUTADO!$D$1</f>
        <v>0</v>
      </c>
      <c r="I25" s="104">
        <f>'EJEC NO IMPRIMIR'!I25/EJECUTADO!$D$1</f>
        <v>0</v>
      </c>
      <c r="J25" s="104">
        <f>'EJEC NO IMPRIMIR'!J25/EJECUTADO!$D$1</f>
        <v>0</v>
      </c>
      <c r="K25" s="104">
        <f>'EJEC NO IMPRIMIR'!K25/EJECUTADO!$D$1</f>
        <v>0</v>
      </c>
      <c r="L25" s="104">
        <f>'EJEC NO IMPRIMIR'!L25/EJECUTADO!$D$1</f>
        <v>0</v>
      </c>
      <c r="M25" s="104">
        <f>'EJEC NO IMPRIMIR'!M25/EJECUTADO!$D$1</f>
        <v>0</v>
      </c>
      <c r="N25" s="104">
        <f>'EJEC NO IMPRIMIR'!N25/EJECUTADO!$D$1</f>
        <v>0</v>
      </c>
      <c r="O25" s="104">
        <f>'EJEC NO IMPRIMIR'!O25/EJECUTADO!$D$1</f>
        <v>0</v>
      </c>
      <c r="P25" s="104">
        <f>'EJEC NO IMPRIMIR'!P25/EJECUTADO!$D$1</f>
        <v>0</v>
      </c>
      <c r="Q25" s="104">
        <f>'EJEC NO IMPRIMIR'!Q25/EJECUTADO!$D$1</f>
        <v>0</v>
      </c>
      <c r="R25" s="104">
        <f>'EJEC NO IMPRIMIR'!R25/EJECUTADO!$D$1</f>
        <v>0</v>
      </c>
      <c r="S25" s="104">
        <f>'EJEC NO IMPRIMIR'!S25/EJECUTADO!$D$1</f>
        <v>0</v>
      </c>
      <c r="T25" s="104">
        <f>'EJEC NO IMPRIMIR'!T25/EJECUTADO!$D$1</f>
        <v>0</v>
      </c>
      <c r="U25" s="104">
        <f>'EJEC NO IMPRIMIR'!U25/EJECUTADO!$D$1</f>
        <v>0</v>
      </c>
      <c r="V25" s="104">
        <f>'EJEC NO IMPRIMIR'!V25/EJECUTADO!$D$1</f>
        <v>0</v>
      </c>
      <c r="W25" s="104">
        <f>'EJEC NO IMPRIMIR'!W25/EJECUTADO!$D$1</f>
        <v>0</v>
      </c>
      <c r="X25" s="104">
        <f>'EJEC NO IMPRIMIR'!X25/EJECUTADO!$D$1</f>
        <v>0</v>
      </c>
      <c r="Y25" s="104">
        <f>'EJEC NO IMPRIMIR'!Y25/EJECUTADO!$D$1</f>
        <v>378789406</v>
      </c>
      <c r="Z25" s="104">
        <f>'EJEC NO IMPRIMIR'!Z25/EJECUTADO!$D$1</f>
        <v>0</v>
      </c>
      <c r="AA25" s="104">
        <f>'EJEC NO IMPRIMIR'!AA25/EJECUTADO!$D$1</f>
        <v>0</v>
      </c>
      <c r="AB25" s="104">
        <f>'EJEC NO IMPRIMIR'!AB25/EJECUTADO!$D$1</f>
        <v>0</v>
      </c>
      <c r="AC25" s="104">
        <f>'EJEC NO IMPRIMIR'!AC25/EJECUTADO!$D$1</f>
        <v>0</v>
      </c>
      <c r="AD25" s="104">
        <f>'EJEC NO IMPRIMIR'!AD25/EJECUTADO!$D$1</f>
        <v>0</v>
      </c>
      <c r="AE25" s="104">
        <f>'EJEC NO IMPRIMIR'!AE25/EJECUTADO!$D$1</f>
        <v>0</v>
      </c>
      <c r="AF25" s="104">
        <f>'EJEC NO IMPRIMIR'!AF25/EJECUTADO!$D$1</f>
        <v>0</v>
      </c>
      <c r="AG25" s="104">
        <f>'EJEC NO IMPRIMIR'!AG25/EJECUTADO!$D$1</f>
        <v>378789406</v>
      </c>
      <c r="AH25" s="124">
        <f>'EJEC NO IMPRIMIR'!AH25/EJECUTADO!$D$1</f>
        <v>378789406</v>
      </c>
      <c r="AI25" s="51"/>
      <c r="AJ25" s="163"/>
      <c r="AK25" s="51"/>
      <c r="AL25" s="51"/>
      <c r="AM25" s="51"/>
      <c r="AN25" s="51"/>
      <c r="AO25" s="51"/>
      <c r="AP25" s="51"/>
      <c r="AQ25" s="51"/>
      <c r="AR25" s="51"/>
      <c r="AS25" s="51"/>
    </row>
    <row r="26" spans="1:45" ht="22.5" customHeight="1" x14ac:dyDescent="0.4">
      <c r="A26" s="48"/>
      <c r="B26" s="109"/>
      <c r="C26" s="81"/>
      <c r="D26" s="83" t="s">
        <v>97</v>
      </c>
      <c r="E26" s="81"/>
      <c r="F26" s="104">
        <f>'EJEC NO IMPRIMIR'!F26/EJECUTADO!$D$1</f>
        <v>0</v>
      </c>
      <c r="G26" s="104">
        <f>'EJEC NO IMPRIMIR'!G26/EJECUTADO!$D$1</f>
        <v>0</v>
      </c>
      <c r="H26" s="104">
        <f>'EJEC NO IMPRIMIR'!H26/EJECUTADO!$D$1</f>
        <v>0</v>
      </c>
      <c r="I26" s="104">
        <f>'EJEC NO IMPRIMIR'!I26/EJECUTADO!$D$1</f>
        <v>0</v>
      </c>
      <c r="J26" s="104">
        <f>'EJEC NO IMPRIMIR'!J26/EJECUTADO!$D$1</f>
        <v>0</v>
      </c>
      <c r="K26" s="104">
        <f>'EJEC NO IMPRIMIR'!K26/EJECUTADO!$D$1</f>
        <v>0</v>
      </c>
      <c r="L26" s="104">
        <f>'EJEC NO IMPRIMIR'!L26/EJECUTADO!$D$1</f>
        <v>0</v>
      </c>
      <c r="M26" s="104">
        <f>'EJEC NO IMPRIMIR'!M26/EJECUTADO!$D$1</f>
        <v>0</v>
      </c>
      <c r="N26" s="104">
        <f>'EJEC NO IMPRIMIR'!N26/EJECUTADO!$D$1</f>
        <v>0</v>
      </c>
      <c r="O26" s="104">
        <f>'EJEC NO IMPRIMIR'!O26/EJECUTADO!$D$1</f>
        <v>0</v>
      </c>
      <c r="P26" s="104">
        <f>'EJEC NO IMPRIMIR'!P26/EJECUTADO!$D$1</f>
        <v>0</v>
      </c>
      <c r="Q26" s="104">
        <f>'EJEC NO IMPRIMIR'!Q26/EJECUTADO!$D$1</f>
        <v>0</v>
      </c>
      <c r="R26" s="104">
        <f>'EJEC NO IMPRIMIR'!R26/EJECUTADO!$D$1</f>
        <v>0</v>
      </c>
      <c r="S26" s="104">
        <f>'EJEC NO IMPRIMIR'!S26/EJECUTADO!$D$1</f>
        <v>0</v>
      </c>
      <c r="T26" s="104">
        <f>'EJEC NO IMPRIMIR'!T26/EJECUTADO!$D$1</f>
        <v>0</v>
      </c>
      <c r="U26" s="104">
        <f>'EJEC NO IMPRIMIR'!U26/EJECUTADO!$D$1</f>
        <v>0</v>
      </c>
      <c r="V26" s="104">
        <f>'EJEC NO IMPRIMIR'!V26/EJECUTADO!$D$1</f>
        <v>0</v>
      </c>
      <c r="W26" s="104">
        <f>'EJEC NO IMPRIMIR'!W26/EJECUTADO!$D$1</f>
        <v>0</v>
      </c>
      <c r="X26" s="104">
        <f>'EJEC NO IMPRIMIR'!X26/EJECUTADO!$D$1</f>
        <v>0</v>
      </c>
      <c r="Y26" s="104">
        <f>'EJEC NO IMPRIMIR'!Y26/EJECUTADO!$D$1</f>
        <v>17289000</v>
      </c>
      <c r="Z26" s="104">
        <f>'EJEC NO IMPRIMIR'!Z26/EJECUTADO!$D$1</f>
        <v>0</v>
      </c>
      <c r="AA26" s="104">
        <f>'EJEC NO IMPRIMIR'!AA26/EJECUTADO!$D$1</f>
        <v>0</v>
      </c>
      <c r="AB26" s="104">
        <f>'EJEC NO IMPRIMIR'!AB26/EJECUTADO!$D$1</f>
        <v>0</v>
      </c>
      <c r="AC26" s="104">
        <f>'EJEC NO IMPRIMIR'!AC26/EJECUTADO!$D$1</f>
        <v>0</v>
      </c>
      <c r="AD26" s="104">
        <f>'EJEC NO IMPRIMIR'!AD26/EJECUTADO!$D$1</f>
        <v>0</v>
      </c>
      <c r="AE26" s="104">
        <f>'EJEC NO IMPRIMIR'!AE26/EJECUTADO!$D$1</f>
        <v>0</v>
      </c>
      <c r="AF26" s="104">
        <f>'EJEC NO IMPRIMIR'!AF26/EJECUTADO!$D$1</f>
        <v>0</v>
      </c>
      <c r="AG26" s="104">
        <f>'EJEC NO IMPRIMIR'!AG26/EJECUTADO!$D$1</f>
        <v>17289000</v>
      </c>
      <c r="AH26" s="124">
        <f>'EJEC NO IMPRIMIR'!AH26/EJECUTADO!$D$1</f>
        <v>17289000</v>
      </c>
      <c r="AI26" s="51"/>
      <c r="AJ26" s="163"/>
      <c r="AK26" s="51"/>
      <c r="AL26" s="51"/>
      <c r="AM26" s="51"/>
      <c r="AN26" s="51"/>
      <c r="AO26" s="51"/>
      <c r="AP26" s="51"/>
      <c r="AQ26" s="51"/>
      <c r="AR26" s="51"/>
      <c r="AS26" s="51"/>
    </row>
    <row r="27" spans="1:45" ht="22.5" customHeight="1" x14ac:dyDescent="0.4">
      <c r="A27" s="48"/>
      <c r="B27" s="109"/>
      <c r="C27" s="81"/>
      <c r="D27" s="83" t="s">
        <v>138</v>
      </c>
      <c r="E27" s="81"/>
      <c r="F27" s="104">
        <f>'EJEC NO IMPRIMIR'!F27/EJECUTADO!$D$1</f>
        <v>0</v>
      </c>
      <c r="G27" s="104">
        <f>'EJEC NO IMPRIMIR'!G27/EJECUTADO!$D$1</f>
        <v>500000</v>
      </c>
      <c r="H27" s="104">
        <f>'EJEC NO IMPRIMIR'!H27/EJECUTADO!$D$1</f>
        <v>5000000</v>
      </c>
      <c r="I27" s="104">
        <f>'EJEC NO IMPRIMIR'!I27/EJECUTADO!$D$1</f>
        <v>0</v>
      </c>
      <c r="J27" s="104">
        <f>'EJEC NO IMPRIMIR'!J27/EJECUTADO!$D$1</f>
        <v>0</v>
      </c>
      <c r="K27" s="104">
        <f>'EJEC NO IMPRIMIR'!K27/EJECUTADO!$D$1</f>
        <v>0</v>
      </c>
      <c r="L27" s="104">
        <f>'EJEC NO IMPRIMIR'!L27/EJECUTADO!$D$1</f>
        <v>0</v>
      </c>
      <c r="M27" s="104">
        <f>'EJEC NO IMPRIMIR'!M27/EJECUTADO!$D$1</f>
        <v>0</v>
      </c>
      <c r="N27" s="104">
        <f>'EJEC NO IMPRIMIR'!N27/EJECUTADO!$D$1</f>
        <v>0</v>
      </c>
      <c r="O27" s="104">
        <f>'EJEC NO IMPRIMIR'!O27/EJECUTADO!$D$1</f>
        <v>0</v>
      </c>
      <c r="P27" s="104">
        <f>'EJEC NO IMPRIMIR'!P27/EJECUTADO!$D$1</f>
        <v>0</v>
      </c>
      <c r="Q27" s="104">
        <f>'EJEC NO IMPRIMIR'!Q27/EJECUTADO!$D$1</f>
        <v>0</v>
      </c>
      <c r="R27" s="104">
        <f>'EJEC NO IMPRIMIR'!R27/EJECUTADO!$D$1</f>
        <v>0</v>
      </c>
      <c r="S27" s="104">
        <f>'EJEC NO IMPRIMIR'!S27/EJECUTADO!$D$1</f>
        <v>0</v>
      </c>
      <c r="T27" s="104">
        <f>'EJEC NO IMPRIMIR'!T27/EJECUTADO!$D$1</f>
        <v>0</v>
      </c>
      <c r="U27" s="104">
        <f>'EJEC NO IMPRIMIR'!U27/EJECUTADO!$D$1</f>
        <v>0</v>
      </c>
      <c r="V27" s="104">
        <f>'EJEC NO IMPRIMIR'!V27/EJECUTADO!$D$1</f>
        <v>0</v>
      </c>
      <c r="W27" s="104">
        <f>'EJEC NO IMPRIMIR'!W27/EJECUTADO!$D$1</f>
        <v>0</v>
      </c>
      <c r="X27" s="104">
        <f>'EJEC NO IMPRIMIR'!X27/EJECUTADO!$D$1</f>
        <v>0</v>
      </c>
      <c r="Y27" s="104">
        <f>'EJEC NO IMPRIMIR'!Y27/EJECUTADO!$D$1</f>
        <v>0</v>
      </c>
      <c r="Z27" s="104">
        <f>'EJEC NO IMPRIMIR'!Z27/EJECUTADO!$D$1</f>
        <v>0</v>
      </c>
      <c r="AA27" s="104">
        <f>'EJEC NO IMPRIMIR'!AA27/EJECUTADO!$D$1</f>
        <v>0</v>
      </c>
      <c r="AB27" s="104">
        <f>'EJEC NO IMPRIMIR'!AB27/EJECUTADO!$D$1</f>
        <v>0</v>
      </c>
      <c r="AC27" s="104">
        <f>'EJEC NO IMPRIMIR'!AC27/EJECUTADO!$D$1</f>
        <v>0</v>
      </c>
      <c r="AD27" s="104">
        <f>'EJEC NO IMPRIMIR'!AD27/EJECUTADO!$D$1</f>
        <v>0</v>
      </c>
      <c r="AE27" s="104">
        <f>'EJEC NO IMPRIMIR'!AE27/EJECUTADO!$D$1</f>
        <v>0</v>
      </c>
      <c r="AF27" s="104">
        <f>'EJEC NO IMPRIMIR'!AF27/EJECUTADO!$D$1</f>
        <v>0</v>
      </c>
      <c r="AG27" s="104">
        <f>'EJEC NO IMPRIMIR'!AG27/EJECUTADO!$D$1</f>
        <v>5500000</v>
      </c>
      <c r="AH27" s="124">
        <f>'EJEC NO IMPRIMIR'!AH27/EJECUTADO!$D$1</f>
        <v>5500000</v>
      </c>
      <c r="AI27" s="51"/>
      <c r="AJ27" s="163"/>
      <c r="AK27" s="51"/>
      <c r="AL27" s="51"/>
      <c r="AM27" s="51"/>
      <c r="AN27" s="51"/>
      <c r="AO27" s="51"/>
      <c r="AP27" s="51"/>
      <c r="AQ27" s="51"/>
      <c r="AR27" s="51"/>
      <c r="AS27" s="51"/>
    </row>
    <row r="28" spans="1:45" ht="22.5" customHeight="1" x14ac:dyDescent="0.4">
      <c r="A28" s="48"/>
      <c r="B28" s="109"/>
      <c r="C28" s="81"/>
      <c r="D28" s="83" t="s">
        <v>98</v>
      </c>
      <c r="E28" s="81"/>
      <c r="F28" s="104">
        <f>'EJEC NO IMPRIMIR'!F28/EJECUTADO!$D$1</f>
        <v>0</v>
      </c>
      <c r="G28" s="104">
        <f>'EJEC NO IMPRIMIR'!G28/EJECUTADO!$D$1</f>
        <v>0</v>
      </c>
      <c r="H28" s="104">
        <f>'EJEC NO IMPRIMIR'!H28/EJECUTADO!$D$1</f>
        <v>0</v>
      </c>
      <c r="I28" s="104">
        <f>'EJEC NO IMPRIMIR'!I28/EJECUTADO!$D$1</f>
        <v>0</v>
      </c>
      <c r="J28" s="104">
        <f>'EJEC NO IMPRIMIR'!J28/EJECUTADO!$D$1</f>
        <v>0</v>
      </c>
      <c r="K28" s="104">
        <f>'EJEC NO IMPRIMIR'!K28/EJECUTADO!$D$1</f>
        <v>0</v>
      </c>
      <c r="L28" s="104">
        <f>'EJEC NO IMPRIMIR'!L28/EJECUTADO!$D$1</f>
        <v>0</v>
      </c>
      <c r="M28" s="104">
        <f>'EJEC NO IMPRIMIR'!M28/EJECUTADO!$D$1</f>
        <v>0</v>
      </c>
      <c r="N28" s="104">
        <f>'EJEC NO IMPRIMIR'!N28/EJECUTADO!$D$1</f>
        <v>0</v>
      </c>
      <c r="O28" s="104">
        <f>'EJEC NO IMPRIMIR'!O28/EJECUTADO!$D$1</f>
        <v>0</v>
      </c>
      <c r="P28" s="104">
        <f>'EJEC NO IMPRIMIR'!P28/EJECUTADO!$D$1</f>
        <v>0</v>
      </c>
      <c r="Q28" s="104">
        <f>'EJEC NO IMPRIMIR'!Q28/EJECUTADO!$D$1</f>
        <v>0</v>
      </c>
      <c r="R28" s="104">
        <f>'EJEC NO IMPRIMIR'!R28/EJECUTADO!$D$1</f>
        <v>0</v>
      </c>
      <c r="S28" s="104">
        <f>'EJEC NO IMPRIMIR'!S28/EJECUTADO!$D$1</f>
        <v>0</v>
      </c>
      <c r="T28" s="104">
        <f>'EJEC NO IMPRIMIR'!T28/EJECUTADO!$D$1</f>
        <v>0</v>
      </c>
      <c r="U28" s="104">
        <f>'EJEC NO IMPRIMIR'!U28/EJECUTADO!$D$1</f>
        <v>0</v>
      </c>
      <c r="V28" s="104">
        <f>'EJEC NO IMPRIMIR'!V28/EJECUTADO!$D$1</f>
        <v>0</v>
      </c>
      <c r="W28" s="104">
        <f>'EJEC NO IMPRIMIR'!W28/EJECUTADO!$D$1</f>
        <v>0</v>
      </c>
      <c r="X28" s="104">
        <f>'EJEC NO IMPRIMIR'!X28/EJECUTADO!$D$1</f>
        <v>0</v>
      </c>
      <c r="Y28" s="104">
        <f>'EJEC NO IMPRIMIR'!Y28/EJECUTADO!$D$1</f>
        <v>0</v>
      </c>
      <c r="Z28" s="104">
        <f>'EJEC NO IMPRIMIR'!Z28/EJECUTADO!$D$1</f>
        <v>0</v>
      </c>
      <c r="AA28" s="104">
        <f>'EJEC NO IMPRIMIR'!AA28/EJECUTADO!$D$1</f>
        <v>0</v>
      </c>
      <c r="AB28" s="104">
        <f>'EJEC NO IMPRIMIR'!AB28/EJECUTADO!$D$1</f>
        <v>0</v>
      </c>
      <c r="AC28" s="104">
        <f>'EJEC NO IMPRIMIR'!AC28/EJECUTADO!$D$1</f>
        <v>0</v>
      </c>
      <c r="AD28" s="104">
        <f>'EJEC NO IMPRIMIR'!AD28/EJECUTADO!$D$1</f>
        <v>0</v>
      </c>
      <c r="AE28" s="104">
        <f>'EJEC NO IMPRIMIR'!AE28/EJECUTADO!$D$1</f>
        <v>0</v>
      </c>
      <c r="AF28" s="104">
        <f>'EJEC NO IMPRIMIR'!AF28/EJECUTADO!$D$1</f>
        <v>0</v>
      </c>
      <c r="AG28" s="104">
        <f>'EJEC NO IMPRIMIR'!AG28/EJECUTADO!$D$1</f>
        <v>0</v>
      </c>
      <c r="AH28" s="124">
        <f>'EJEC NO IMPRIMIR'!AH28/EJECUTADO!$D$1</f>
        <v>0</v>
      </c>
      <c r="AI28" s="51"/>
      <c r="AJ28" s="163"/>
      <c r="AK28" s="51"/>
      <c r="AL28" s="51"/>
      <c r="AM28" s="51"/>
      <c r="AN28" s="51"/>
      <c r="AO28" s="51"/>
      <c r="AP28" s="51"/>
      <c r="AQ28" s="51"/>
      <c r="AR28" s="51"/>
      <c r="AS28" s="51"/>
    </row>
    <row r="29" spans="1:45" ht="22.5" customHeight="1" x14ac:dyDescent="0.4">
      <c r="A29" s="48"/>
      <c r="B29" s="109"/>
      <c r="C29" s="81"/>
      <c r="D29" s="83" t="s">
        <v>99</v>
      </c>
      <c r="E29" s="81"/>
      <c r="F29" s="104">
        <f>'EJEC NO IMPRIMIR'!F29/EJECUTADO!$D$1</f>
        <v>0</v>
      </c>
      <c r="G29" s="104">
        <f>'EJEC NO IMPRIMIR'!G29/EJECUTADO!$D$1</f>
        <v>0</v>
      </c>
      <c r="H29" s="104">
        <f>'EJEC NO IMPRIMIR'!H29/EJECUTADO!$D$1</f>
        <v>0</v>
      </c>
      <c r="I29" s="104">
        <f>'EJEC NO IMPRIMIR'!I29/EJECUTADO!$D$1</f>
        <v>0</v>
      </c>
      <c r="J29" s="104">
        <f>'EJEC NO IMPRIMIR'!J29/EJECUTADO!$D$1</f>
        <v>0</v>
      </c>
      <c r="K29" s="104">
        <f>'EJEC NO IMPRIMIR'!K29/EJECUTADO!$D$1</f>
        <v>0</v>
      </c>
      <c r="L29" s="104">
        <f>'EJEC NO IMPRIMIR'!L29/EJECUTADO!$D$1</f>
        <v>0</v>
      </c>
      <c r="M29" s="104">
        <f>'EJEC NO IMPRIMIR'!M29/EJECUTADO!$D$1</f>
        <v>0</v>
      </c>
      <c r="N29" s="104">
        <f>'EJEC NO IMPRIMIR'!N29/EJECUTADO!$D$1</f>
        <v>0</v>
      </c>
      <c r="O29" s="104">
        <f>'EJEC NO IMPRIMIR'!O29/EJECUTADO!$D$1</f>
        <v>0</v>
      </c>
      <c r="P29" s="104">
        <f>'EJEC NO IMPRIMIR'!P29/EJECUTADO!$D$1</f>
        <v>0</v>
      </c>
      <c r="Q29" s="104">
        <f>'EJEC NO IMPRIMIR'!Q29/EJECUTADO!$D$1</f>
        <v>0</v>
      </c>
      <c r="R29" s="104">
        <f>'EJEC NO IMPRIMIR'!R29/EJECUTADO!$D$1</f>
        <v>0</v>
      </c>
      <c r="S29" s="104">
        <f>'EJEC NO IMPRIMIR'!S29/EJECUTADO!$D$1</f>
        <v>0</v>
      </c>
      <c r="T29" s="104">
        <f>'EJEC NO IMPRIMIR'!T29/EJECUTADO!$D$1</f>
        <v>0</v>
      </c>
      <c r="U29" s="104">
        <f>'EJEC NO IMPRIMIR'!U29/EJECUTADO!$D$1</f>
        <v>0</v>
      </c>
      <c r="V29" s="104">
        <f>'EJEC NO IMPRIMIR'!V29/EJECUTADO!$D$1</f>
        <v>0</v>
      </c>
      <c r="W29" s="104">
        <f>'EJEC NO IMPRIMIR'!W29/EJECUTADO!$D$1</f>
        <v>0</v>
      </c>
      <c r="X29" s="104">
        <f>'EJEC NO IMPRIMIR'!X29/EJECUTADO!$D$1</f>
        <v>0</v>
      </c>
      <c r="Y29" s="104">
        <f>'EJEC NO IMPRIMIR'!Y29/EJECUTADO!$D$1</f>
        <v>0</v>
      </c>
      <c r="Z29" s="104">
        <f>'EJEC NO IMPRIMIR'!Z29/EJECUTADO!$D$1</f>
        <v>0</v>
      </c>
      <c r="AA29" s="104">
        <f>'EJEC NO IMPRIMIR'!AA29/EJECUTADO!$D$1</f>
        <v>0</v>
      </c>
      <c r="AB29" s="104">
        <f>'EJEC NO IMPRIMIR'!AB29/EJECUTADO!$D$1</f>
        <v>0</v>
      </c>
      <c r="AC29" s="104">
        <f>'EJEC NO IMPRIMIR'!AC29/EJECUTADO!$D$1</f>
        <v>0</v>
      </c>
      <c r="AD29" s="104">
        <f>'EJEC NO IMPRIMIR'!AD29/EJECUTADO!$D$1</f>
        <v>0</v>
      </c>
      <c r="AE29" s="104">
        <f>'EJEC NO IMPRIMIR'!AE29/EJECUTADO!$D$1</f>
        <v>0</v>
      </c>
      <c r="AF29" s="104">
        <f>'EJEC NO IMPRIMIR'!AF29/EJECUTADO!$D$1</f>
        <v>0</v>
      </c>
      <c r="AG29" s="104">
        <f>'EJEC NO IMPRIMIR'!AG29/EJECUTADO!$D$1</f>
        <v>0</v>
      </c>
      <c r="AH29" s="124">
        <f>'EJEC NO IMPRIMIR'!AH29/EJECUTADO!$D$1</f>
        <v>0</v>
      </c>
      <c r="AI29" s="51"/>
      <c r="AJ29" s="163"/>
      <c r="AK29" s="51"/>
      <c r="AL29" s="51"/>
      <c r="AM29" s="51"/>
      <c r="AN29" s="51"/>
      <c r="AO29" s="51"/>
      <c r="AP29" s="51"/>
      <c r="AQ29" s="51"/>
      <c r="AR29" s="51"/>
      <c r="AS29" s="51"/>
    </row>
    <row r="30" spans="1:45" ht="22.5" customHeight="1" x14ac:dyDescent="0.4">
      <c r="A30" s="48"/>
      <c r="B30" s="109"/>
      <c r="C30" s="81"/>
      <c r="D30" s="83" t="s">
        <v>100</v>
      </c>
      <c r="E30" s="81"/>
      <c r="F30" s="104">
        <f>'EJEC NO IMPRIMIR'!F30/EJECUTADO!$D$1</f>
        <v>0</v>
      </c>
      <c r="G30" s="104">
        <f>'EJEC NO IMPRIMIR'!G30/EJECUTADO!$D$1</f>
        <v>0</v>
      </c>
      <c r="H30" s="104">
        <f>'EJEC NO IMPRIMIR'!H30/EJECUTADO!$D$1</f>
        <v>0</v>
      </c>
      <c r="I30" s="104">
        <f>'EJEC NO IMPRIMIR'!I30/EJECUTADO!$D$1</f>
        <v>0</v>
      </c>
      <c r="J30" s="104">
        <f>'EJEC NO IMPRIMIR'!J30/EJECUTADO!$D$1</f>
        <v>0</v>
      </c>
      <c r="K30" s="104">
        <f>'EJEC NO IMPRIMIR'!K30/EJECUTADO!$D$1</f>
        <v>0</v>
      </c>
      <c r="L30" s="104">
        <f>'EJEC NO IMPRIMIR'!L30/EJECUTADO!$D$1</f>
        <v>0</v>
      </c>
      <c r="M30" s="104">
        <f>'EJEC NO IMPRIMIR'!M30/EJECUTADO!$D$1</f>
        <v>0</v>
      </c>
      <c r="N30" s="104">
        <f>'EJEC NO IMPRIMIR'!N30/EJECUTADO!$D$1</f>
        <v>0</v>
      </c>
      <c r="O30" s="104">
        <f>'EJEC NO IMPRIMIR'!O30/EJECUTADO!$D$1</f>
        <v>0</v>
      </c>
      <c r="P30" s="104">
        <f>'EJEC NO IMPRIMIR'!P30/EJECUTADO!$D$1</f>
        <v>0</v>
      </c>
      <c r="Q30" s="104">
        <f>'EJEC NO IMPRIMIR'!Q30/EJECUTADO!$D$1</f>
        <v>0</v>
      </c>
      <c r="R30" s="104">
        <f>'EJEC NO IMPRIMIR'!R30/EJECUTADO!$D$1</f>
        <v>0</v>
      </c>
      <c r="S30" s="104">
        <f>'EJEC NO IMPRIMIR'!S30/EJECUTADO!$D$1</f>
        <v>0</v>
      </c>
      <c r="T30" s="104">
        <f>'EJEC NO IMPRIMIR'!T30/EJECUTADO!$D$1</f>
        <v>0</v>
      </c>
      <c r="U30" s="104">
        <f>'EJEC NO IMPRIMIR'!U30/EJECUTADO!$D$1</f>
        <v>0</v>
      </c>
      <c r="V30" s="104">
        <f>'EJEC NO IMPRIMIR'!V30/EJECUTADO!$D$1</f>
        <v>0</v>
      </c>
      <c r="W30" s="104">
        <f>'EJEC NO IMPRIMIR'!W30/EJECUTADO!$D$1</f>
        <v>0</v>
      </c>
      <c r="X30" s="104">
        <f>'EJEC NO IMPRIMIR'!X30/EJECUTADO!$D$1</f>
        <v>0</v>
      </c>
      <c r="Y30" s="104">
        <f>'EJEC NO IMPRIMIR'!Y30/EJECUTADO!$D$1</f>
        <v>0</v>
      </c>
      <c r="Z30" s="104">
        <f>'EJEC NO IMPRIMIR'!Z30/EJECUTADO!$D$1</f>
        <v>0</v>
      </c>
      <c r="AA30" s="104">
        <f>'EJEC NO IMPRIMIR'!AA30/EJECUTADO!$D$1</f>
        <v>0</v>
      </c>
      <c r="AB30" s="104">
        <f>'EJEC NO IMPRIMIR'!AB30/EJECUTADO!$D$1</f>
        <v>0</v>
      </c>
      <c r="AC30" s="104">
        <f>'EJEC NO IMPRIMIR'!AC30/EJECUTADO!$D$1</f>
        <v>0</v>
      </c>
      <c r="AD30" s="104">
        <f>'EJEC NO IMPRIMIR'!AD30/EJECUTADO!$D$1</f>
        <v>0</v>
      </c>
      <c r="AE30" s="104">
        <f>'EJEC NO IMPRIMIR'!AE30/EJECUTADO!$D$1</f>
        <v>0</v>
      </c>
      <c r="AF30" s="104">
        <f>'EJEC NO IMPRIMIR'!AF30/EJECUTADO!$D$1</f>
        <v>0</v>
      </c>
      <c r="AG30" s="104">
        <f>'EJEC NO IMPRIMIR'!AG30/EJECUTADO!$D$1</f>
        <v>0</v>
      </c>
      <c r="AH30" s="124">
        <f>'EJEC NO IMPRIMIR'!AH30/EJECUTADO!$D$1</f>
        <v>0</v>
      </c>
      <c r="AI30" s="51"/>
      <c r="AJ30" s="163"/>
      <c r="AK30" s="51"/>
      <c r="AL30" s="51"/>
      <c r="AM30" s="51"/>
      <c r="AN30" s="51"/>
      <c r="AO30" s="51"/>
      <c r="AP30" s="51"/>
      <c r="AQ30" s="51"/>
      <c r="AR30" s="51"/>
      <c r="AS30" s="51"/>
    </row>
    <row r="31" spans="1:45" ht="22.5" customHeight="1" x14ac:dyDescent="0.4">
      <c r="A31" s="48"/>
      <c r="B31" s="109"/>
      <c r="C31" s="81"/>
      <c r="D31" s="83" t="s">
        <v>123</v>
      </c>
      <c r="E31" s="81"/>
      <c r="F31" s="104">
        <f>'EJEC NO IMPRIMIR'!F31/EJECUTADO!$D$1</f>
        <v>0</v>
      </c>
      <c r="G31" s="104">
        <f>'EJEC NO IMPRIMIR'!G31/EJECUTADO!$D$1</f>
        <v>0</v>
      </c>
      <c r="H31" s="104">
        <f>'EJEC NO IMPRIMIR'!H31/EJECUTADO!$D$1</f>
        <v>0</v>
      </c>
      <c r="I31" s="104">
        <f>'EJEC NO IMPRIMIR'!I31/EJECUTADO!$D$1</f>
        <v>0</v>
      </c>
      <c r="J31" s="104">
        <f>'EJEC NO IMPRIMIR'!J31/EJECUTADO!$D$1</f>
        <v>0</v>
      </c>
      <c r="K31" s="104">
        <f>'EJEC NO IMPRIMIR'!K31/EJECUTADO!$D$1</f>
        <v>0</v>
      </c>
      <c r="L31" s="104">
        <f>'EJEC NO IMPRIMIR'!L31/EJECUTADO!$D$1</f>
        <v>0</v>
      </c>
      <c r="M31" s="104">
        <f>'EJEC NO IMPRIMIR'!M31/EJECUTADO!$D$1</f>
        <v>0</v>
      </c>
      <c r="N31" s="104">
        <f>'EJEC NO IMPRIMIR'!N31/EJECUTADO!$D$1</f>
        <v>0</v>
      </c>
      <c r="O31" s="104">
        <f>'EJEC NO IMPRIMIR'!O31/EJECUTADO!$D$1</f>
        <v>0</v>
      </c>
      <c r="P31" s="104">
        <f>'EJEC NO IMPRIMIR'!P31/EJECUTADO!$D$1</f>
        <v>0</v>
      </c>
      <c r="Q31" s="104">
        <f>'EJEC NO IMPRIMIR'!Q31/EJECUTADO!$D$1</f>
        <v>0</v>
      </c>
      <c r="R31" s="104">
        <f>'EJEC NO IMPRIMIR'!R31/EJECUTADO!$D$1</f>
        <v>0</v>
      </c>
      <c r="S31" s="104">
        <f>'EJEC NO IMPRIMIR'!S31/EJECUTADO!$D$1</f>
        <v>0</v>
      </c>
      <c r="T31" s="104">
        <f>'EJEC NO IMPRIMIR'!T31/EJECUTADO!$D$1</f>
        <v>0</v>
      </c>
      <c r="U31" s="104">
        <f>'EJEC NO IMPRIMIR'!U31/EJECUTADO!$D$1</f>
        <v>0</v>
      </c>
      <c r="V31" s="104">
        <f>'EJEC NO IMPRIMIR'!V31/EJECUTADO!$D$1</f>
        <v>0</v>
      </c>
      <c r="W31" s="104">
        <f>'EJEC NO IMPRIMIR'!W31/EJECUTADO!$D$1</f>
        <v>0</v>
      </c>
      <c r="X31" s="104">
        <f>'EJEC NO IMPRIMIR'!X31/EJECUTADO!$D$1</f>
        <v>0</v>
      </c>
      <c r="Y31" s="104">
        <f>'EJEC NO IMPRIMIR'!Y31/EJECUTADO!$D$1</f>
        <v>0</v>
      </c>
      <c r="Z31" s="104">
        <f>'EJEC NO IMPRIMIR'!Z31/EJECUTADO!$D$1</f>
        <v>0</v>
      </c>
      <c r="AA31" s="104">
        <f>'EJEC NO IMPRIMIR'!AA31/EJECUTADO!$D$1</f>
        <v>0</v>
      </c>
      <c r="AB31" s="104">
        <f>'EJEC NO IMPRIMIR'!AB31/EJECUTADO!$D$1</f>
        <v>0</v>
      </c>
      <c r="AC31" s="104">
        <f>'EJEC NO IMPRIMIR'!AC31/EJECUTADO!$D$1</f>
        <v>0</v>
      </c>
      <c r="AD31" s="104">
        <f>'EJEC NO IMPRIMIR'!AD31/EJECUTADO!$D$1</f>
        <v>0</v>
      </c>
      <c r="AE31" s="104">
        <f>'EJEC NO IMPRIMIR'!AE31/EJECUTADO!$D$1</f>
        <v>0</v>
      </c>
      <c r="AF31" s="104">
        <f>'EJEC NO IMPRIMIR'!AF31/EJECUTADO!$D$1</f>
        <v>0</v>
      </c>
      <c r="AG31" s="104">
        <f>'EJEC NO IMPRIMIR'!AG31/EJECUTADO!$D$1</f>
        <v>0</v>
      </c>
      <c r="AH31" s="124">
        <f>'EJEC NO IMPRIMIR'!AH31/EJECUTADO!$D$1</f>
        <v>0</v>
      </c>
      <c r="AI31" s="51"/>
      <c r="AJ31" s="163"/>
      <c r="AK31" s="51"/>
      <c r="AL31" s="51"/>
      <c r="AM31" s="51"/>
      <c r="AN31" s="51"/>
      <c r="AO31" s="51"/>
      <c r="AP31" s="51"/>
      <c r="AQ31" s="51"/>
      <c r="AR31" s="51"/>
      <c r="AS31" s="51"/>
    </row>
    <row r="32" spans="1:45" ht="22.5" customHeight="1" x14ac:dyDescent="0.4">
      <c r="A32" s="48"/>
      <c r="B32" s="109"/>
      <c r="C32" s="81"/>
      <c r="D32" s="83" t="s">
        <v>139</v>
      </c>
      <c r="E32" s="81"/>
      <c r="F32" s="104">
        <f>'EJEC NO IMPRIMIR'!F32/EJECUTADO!$D$1</f>
        <v>0</v>
      </c>
      <c r="G32" s="104">
        <f>'EJEC NO IMPRIMIR'!G32/EJECUTADO!$D$1</f>
        <v>0</v>
      </c>
      <c r="H32" s="104">
        <f>'EJEC NO IMPRIMIR'!H32/EJECUTADO!$D$1</f>
        <v>6716385</v>
      </c>
      <c r="I32" s="104">
        <f>'EJEC NO IMPRIMIR'!I32/EJECUTADO!$D$1</f>
        <v>0</v>
      </c>
      <c r="J32" s="104">
        <f>'EJEC NO IMPRIMIR'!J32/EJECUTADO!$D$1</f>
        <v>0</v>
      </c>
      <c r="K32" s="104">
        <f>'EJEC NO IMPRIMIR'!K32/EJECUTADO!$D$1</f>
        <v>0</v>
      </c>
      <c r="L32" s="104">
        <f>'EJEC NO IMPRIMIR'!L32/EJECUTADO!$D$1</f>
        <v>0</v>
      </c>
      <c r="M32" s="104">
        <f>'EJEC NO IMPRIMIR'!M32/EJECUTADO!$D$1</f>
        <v>0</v>
      </c>
      <c r="N32" s="104">
        <f>'EJEC NO IMPRIMIR'!N32/EJECUTADO!$D$1</f>
        <v>0</v>
      </c>
      <c r="O32" s="104">
        <f>'EJEC NO IMPRIMIR'!O32/EJECUTADO!$D$1</f>
        <v>0</v>
      </c>
      <c r="P32" s="104">
        <f>'EJEC NO IMPRIMIR'!P32/EJECUTADO!$D$1</f>
        <v>0</v>
      </c>
      <c r="Q32" s="104">
        <f>'EJEC NO IMPRIMIR'!Q32/EJECUTADO!$D$1</f>
        <v>0</v>
      </c>
      <c r="R32" s="104">
        <f>'EJEC NO IMPRIMIR'!R32/EJECUTADO!$D$1</f>
        <v>0</v>
      </c>
      <c r="S32" s="104">
        <f>'EJEC NO IMPRIMIR'!S32/EJECUTADO!$D$1</f>
        <v>0</v>
      </c>
      <c r="T32" s="104">
        <f>'EJEC NO IMPRIMIR'!T32/EJECUTADO!$D$1</f>
        <v>0</v>
      </c>
      <c r="U32" s="104">
        <f>'EJEC NO IMPRIMIR'!U32/EJECUTADO!$D$1</f>
        <v>0</v>
      </c>
      <c r="V32" s="104">
        <f>'EJEC NO IMPRIMIR'!V32/EJECUTADO!$D$1</f>
        <v>0</v>
      </c>
      <c r="W32" s="104">
        <f>'EJEC NO IMPRIMIR'!W32/EJECUTADO!$D$1</f>
        <v>0</v>
      </c>
      <c r="X32" s="104">
        <f>'EJEC NO IMPRIMIR'!X32/EJECUTADO!$D$1</f>
        <v>0</v>
      </c>
      <c r="Y32" s="104">
        <f>'EJEC NO IMPRIMIR'!Y32/EJECUTADO!$D$1</f>
        <v>0</v>
      </c>
      <c r="Z32" s="104">
        <f>'EJEC NO IMPRIMIR'!Z32/EJECUTADO!$D$1</f>
        <v>0</v>
      </c>
      <c r="AA32" s="104">
        <f>'EJEC NO IMPRIMIR'!AA32/EJECUTADO!$D$1</f>
        <v>0</v>
      </c>
      <c r="AB32" s="104">
        <f>'EJEC NO IMPRIMIR'!AB32/EJECUTADO!$D$1</f>
        <v>0</v>
      </c>
      <c r="AC32" s="104">
        <f>'EJEC NO IMPRIMIR'!AC32/EJECUTADO!$D$1</f>
        <v>0</v>
      </c>
      <c r="AD32" s="104">
        <f>'EJEC NO IMPRIMIR'!AD32/EJECUTADO!$D$1</f>
        <v>0</v>
      </c>
      <c r="AE32" s="104">
        <f>'EJEC NO IMPRIMIR'!AE32/EJECUTADO!$D$1</f>
        <v>0</v>
      </c>
      <c r="AF32" s="104">
        <f>'EJEC NO IMPRIMIR'!AF32/EJECUTADO!$D$1</f>
        <v>0</v>
      </c>
      <c r="AG32" s="104">
        <f>'EJEC NO IMPRIMIR'!AG32/EJECUTADO!$D$1</f>
        <v>6716385</v>
      </c>
      <c r="AH32" s="124">
        <f>'EJEC NO IMPRIMIR'!AH32/EJECUTADO!$D$1</f>
        <v>6716385</v>
      </c>
      <c r="AI32" s="51"/>
      <c r="AJ32" s="163"/>
      <c r="AK32" s="51"/>
      <c r="AL32" s="51"/>
      <c r="AM32" s="51"/>
      <c r="AN32" s="51"/>
      <c r="AO32" s="51"/>
      <c r="AP32" s="51"/>
      <c r="AQ32" s="51"/>
      <c r="AR32" s="51"/>
      <c r="AS32" s="51"/>
    </row>
    <row r="33" spans="1:51" ht="39" customHeight="1" x14ac:dyDescent="0.4">
      <c r="A33" s="48"/>
      <c r="B33" s="109"/>
      <c r="C33" s="81"/>
      <c r="D33" s="83" t="s">
        <v>101</v>
      </c>
      <c r="E33" s="81"/>
      <c r="F33" s="104">
        <f>'EJEC NO IMPRIMIR'!F33/EJECUTADO!$D$1</f>
        <v>0</v>
      </c>
      <c r="G33" s="104">
        <f>'EJEC NO IMPRIMIR'!G33/EJECUTADO!$D$1</f>
        <v>4459938.5470000003</v>
      </c>
      <c r="H33" s="104">
        <f>'EJEC NO IMPRIMIR'!H33/EJECUTADO!$D$1</f>
        <v>0</v>
      </c>
      <c r="I33" s="104">
        <f>'EJEC NO IMPRIMIR'!I33/EJECUTADO!$D$1</f>
        <v>5113616.0659999996</v>
      </c>
      <c r="J33" s="104">
        <f>'EJEC NO IMPRIMIR'!J33/EJECUTADO!$D$1</f>
        <v>0</v>
      </c>
      <c r="K33" s="104">
        <f>'EJEC NO IMPRIMIR'!K33/EJECUTADO!$D$1</f>
        <v>85332206.608999997</v>
      </c>
      <c r="L33" s="104">
        <f>'EJEC NO IMPRIMIR'!L33/EJECUTADO!$D$1</f>
        <v>0</v>
      </c>
      <c r="M33" s="104">
        <f>'EJEC NO IMPRIMIR'!M33/EJECUTADO!$D$1</f>
        <v>0</v>
      </c>
      <c r="N33" s="104">
        <f>'EJEC NO IMPRIMIR'!N33/EJECUTADO!$D$1</f>
        <v>0</v>
      </c>
      <c r="O33" s="104">
        <f>'EJEC NO IMPRIMIR'!O33/EJECUTADO!$D$1</f>
        <v>5134565.6380000003</v>
      </c>
      <c r="P33" s="104">
        <f>'EJEC NO IMPRIMIR'!P33/EJECUTADO!$D$1</f>
        <v>0</v>
      </c>
      <c r="Q33" s="104">
        <f>'EJEC NO IMPRIMIR'!Q33/EJECUTADO!$D$1</f>
        <v>497940.50099999999</v>
      </c>
      <c r="R33" s="104">
        <f>'EJEC NO IMPRIMIR'!R33/EJECUTADO!$D$1</f>
        <v>0</v>
      </c>
      <c r="S33" s="104">
        <f>'EJEC NO IMPRIMIR'!S33/EJECUTADO!$D$1</f>
        <v>0</v>
      </c>
      <c r="T33" s="104">
        <f>'EJEC NO IMPRIMIR'!T33/EJECUTADO!$D$1</f>
        <v>0</v>
      </c>
      <c r="U33" s="104">
        <f>'EJEC NO IMPRIMIR'!U33/EJECUTADO!$D$1</f>
        <v>0</v>
      </c>
      <c r="V33" s="104">
        <f>'EJEC NO IMPRIMIR'!V33/EJECUTADO!$D$1</f>
        <v>28086859.329</v>
      </c>
      <c r="W33" s="104">
        <f>'EJEC NO IMPRIMIR'!W33/EJECUTADO!$D$1</f>
        <v>0</v>
      </c>
      <c r="X33" s="104">
        <f>'EJEC NO IMPRIMIR'!X33/EJECUTADO!$D$1</f>
        <v>0</v>
      </c>
      <c r="Y33" s="104">
        <f>'EJEC NO IMPRIMIR'!Y33/EJECUTADO!$D$1</f>
        <v>0</v>
      </c>
      <c r="Z33" s="104">
        <f>'EJEC NO IMPRIMIR'!Z33/EJECUTADO!$D$1</f>
        <v>0</v>
      </c>
      <c r="AA33" s="104">
        <f>'EJEC NO IMPRIMIR'!AA33/EJECUTADO!$D$1</f>
        <v>0</v>
      </c>
      <c r="AB33" s="104">
        <f>'EJEC NO IMPRIMIR'!AB33/EJECUTADO!$D$1</f>
        <v>0</v>
      </c>
      <c r="AC33" s="104">
        <f>'EJEC NO IMPRIMIR'!AC33/EJECUTADO!$D$1</f>
        <v>0</v>
      </c>
      <c r="AD33" s="104">
        <f>'EJEC NO IMPRIMIR'!AD33/EJECUTADO!$D$1</f>
        <v>0</v>
      </c>
      <c r="AE33" s="104">
        <f>'EJEC NO IMPRIMIR'!AE33/EJECUTADO!$D$1</f>
        <v>0</v>
      </c>
      <c r="AF33" s="104">
        <f>'EJEC NO IMPRIMIR'!AF33/EJECUTADO!$D$1</f>
        <v>128625126.69</v>
      </c>
      <c r="AG33" s="104">
        <f>'EJEC NO IMPRIMIR'!AG33/EJECUTADO!$D$1</f>
        <v>0</v>
      </c>
      <c r="AH33" s="124">
        <f>'EJEC NO IMPRIMIR'!AH33/EJECUTADO!$D$1</f>
        <v>128625126.69</v>
      </c>
      <c r="AI33" s="51"/>
      <c r="AJ33" s="163"/>
      <c r="AK33" s="51"/>
      <c r="AL33" s="51"/>
      <c r="AM33" s="51"/>
      <c r="AN33" s="51"/>
      <c r="AO33" s="51"/>
      <c r="AP33" s="51"/>
      <c r="AQ33" s="51"/>
      <c r="AR33" s="51"/>
      <c r="AS33" s="51"/>
    </row>
    <row r="34" spans="1:51" ht="39" customHeight="1" x14ac:dyDescent="0.4">
      <c r="A34" s="48"/>
      <c r="B34" s="109"/>
      <c r="C34" s="81"/>
      <c r="D34" s="83" t="s">
        <v>102</v>
      </c>
      <c r="E34" s="81"/>
      <c r="F34" s="104">
        <f>'EJEC NO IMPRIMIR'!F34/EJECUTADO!$D$1</f>
        <v>0</v>
      </c>
      <c r="G34" s="104">
        <f>'EJEC NO IMPRIMIR'!G34/EJECUTADO!$D$1</f>
        <v>0</v>
      </c>
      <c r="H34" s="104">
        <f>'EJEC NO IMPRIMIR'!H34/EJECUTADO!$D$1</f>
        <v>0</v>
      </c>
      <c r="I34" s="104">
        <f>'EJEC NO IMPRIMIR'!I34/EJECUTADO!$D$1</f>
        <v>0</v>
      </c>
      <c r="J34" s="104">
        <f>'EJEC NO IMPRIMIR'!J34/EJECUTADO!$D$1</f>
        <v>0</v>
      </c>
      <c r="K34" s="104">
        <f>'EJEC NO IMPRIMIR'!K34/EJECUTADO!$D$1</f>
        <v>0</v>
      </c>
      <c r="L34" s="104">
        <f>'EJEC NO IMPRIMIR'!L34/EJECUTADO!$D$1</f>
        <v>0</v>
      </c>
      <c r="M34" s="104">
        <f>'EJEC NO IMPRIMIR'!M34/EJECUTADO!$D$1</f>
        <v>0</v>
      </c>
      <c r="N34" s="104">
        <f>'EJEC NO IMPRIMIR'!N34/EJECUTADO!$D$1</f>
        <v>0</v>
      </c>
      <c r="O34" s="104">
        <f>'EJEC NO IMPRIMIR'!O34/EJECUTADO!$D$1</f>
        <v>0</v>
      </c>
      <c r="P34" s="104">
        <f>'EJEC NO IMPRIMIR'!P34/EJECUTADO!$D$1</f>
        <v>0</v>
      </c>
      <c r="Q34" s="104">
        <f>'EJEC NO IMPRIMIR'!Q34/EJECUTADO!$D$1</f>
        <v>0</v>
      </c>
      <c r="R34" s="104">
        <f>'EJEC NO IMPRIMIR'!R34/EJECUTADO!$D$1</f>
        <v>0</v>
      </c>
      <c r="S34" s="104">
        <f>'EJEC NO IMPRIMIR'!S34/EJECUTADO!$D$1</f>
        <v>0</v>
      </c>
      <c r="T34" s="104">
        <f>'EJEC NO IMPRIMIR'!T34/EJECUTADO!$D$1</f>
        <v>0</v>
      </c>
      <c r="U34" s="104">
        <f>'EJEC NO IMPRIMIR'!U34/EJECUTADO!$D$1</f>
        <v>0</v>
      </c>
      <c r="V34" s="104">
        <f>'EJEC NO IMPRIMIR'!V34/EJECUTADO!$D$1</f>
        <v>0</v>
      </c>
      <c r="W34" s="104">
        <f>'EJEC NO IMPRIMIR'!W34/EJECUTADO!$D$1</f>
        <v>0</v>
      </c>
      <c r="X34" s="104">
        <f>'EJEC NO IMPRIMIR'!X34/EJECUTADO!$D$1</f>
        <v>0</v>
      </c>
      <c r="Y34" s="104">
        <f>'EJEC NO IMPRIMIR'!Y34/EJECUTADO!$D$1</f>
        <v>0</v>
      </c>
      <c r="Z34" s="104">
        <f>'EJEC NO IMPRIMIR'!Z34/EJECUTADO!$D$1</f>
        <v>0</v>
      </c>
      <c r="AA34" s="104">
        <f>'EJEC NO IMPRIMIR'!AA34/EJECUTADO!$D$1</f>
        <v>0</v>
      </c>
      <c r="AB34" s="104">
        <f>'EJEC NO IMPRIMIR'!AB34/EJECUTADO!$D$1</f>
        <v>0</v>
      </c>
      <c r="AC34" s="104">
        <f>'EJEC NO IMPRIMIR'!AC34/EJECUTADO!$D$1</f>
        <v>0</v>
      </c>
      <c r="AD34" s="104">
        <f>'EJEC NO IMPRIMIR'!AD34/EJECUTADO!$D$1</f>
        <v>0</v>
      </c>
      <c r="AE34" s="104">
        <f>'EJEC NO IMPRIMIR'!AE34/EJECUTADO!$D$1</f>
        <v>0</v>
      </c>
      <c r="AF34" s="104">
        <f>'EJEC NO IMPRIMIR'!AF34/EJECUTADO!$D$1</f>
        <v>0</v>
      </c>
      <c r="AG34" s="104">
        <f>'EJEC NO IMPRIMIR'!AG34/EJECUTADO!$D$1</f>
        <v>0</v>
      </c>
      <c r="AH34" s="124">
        <f>'EJEC NO IMPRIMIR'!AH34/EJECUTADO!$D$1</f>
        <v>0</v>
      </c>
      <c r="AI34" s="51"/>
      <c r="AJ34" s="163"/>
      <c r="AK34" s="51"/>
      <c r="AL34" s="51"/>
      <c r="AM34" s="51"/>
      <c r="AN34" s="51"/>
      <c r="AO34" s="51"/>
      <c r="AP34" s="51"/>
      <c r="AQ34" s="51"/>
      <c r="AR34" s="51"/>
      <c r="AS34" s="51"/>
    </row>
    <row r="35" spans="1:51" ht="22.5" customHeight="1" x14ac:dyDescent="0.4">
      <c r="A35" s="48"/>
      <c r="B35" s="109"/>
      <c r="C35" s="81"/>
      <c r="D35" s="83" t="s">
        <v>149</v>
      </c>
      <c r="E35" s="81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24"/>
      <c r="AI35" s="51"/>
      <c r="AJ35" s="163"/>
      <c r="AK35" s="51"/>
      <c r="AL35" s="51"/>
      <c r="AM35" s="51"/>
      <c r="AN35" s="51"/>
      <c r="AO35" s="51"/>
      <c r="AP35" s="51"/>
      <c r="AQ35" s="51"/>
      <c r="AR35" s="51"/>
      <c r="AS35" s="51"/>
    </row>
    <row r="36" spans="1:51" ht="22.5" customHeight="1" x14ac:dyDescent="0.4">
      <c r="A36" s="48"/>
      <c r="B36" s="103">
        <v>14</v>
      </c>
      <c r="C36" s="81"/>
      <c r="D36" s="83" t="s">
        <v>82</v>
      </c>
      <c r="E36" s="81"/>
      <c r="F36" s="104">
        <f>'EJEC NO IMPRIMIR'!F36/EJECUTADO!$D$1</f>
        <v>0</v>
      </c>
      <c r="G36" s="104">
        <f>'EJEC NO IMPRIMIR'!G36/EJECUTADO!$D$1</f>
        <v>0</v>
      </c>
      <c r="H36" s="104">
        <f>'EJEC NO IMPRIMIR'!H36/EJECUTADO!$D$1</f>
        <v>0</v>
      </c>
      <c r="I36" s="104">
        <f>'EJEC NO IMPRIMIR'!I36/EJECUTADO!$D$1</f>
        <v>0</v>
      </c>
      <c r="J36" s="104">
        <f>'EJEC NO IMPRIMIR'!J36/EJECUTADO!$D$1</f>
        <v>0</v>
      </c>
      <c r="K36" s="104">
        <f>'EJEC NO IMPRIMIR'!K36/EJECUTADO!$D$1</f>
        <v>0</v>
      </c>
      <c r="L36" s="104">
        <f>'EJEC NO IMPRIMIR'!L36/EJECUTADO!$D$1</f>
        <v>0</v>
      </c>
      <c r="M36" s="104">
        <f>'EJEC NO IMPRIMIR'!M36/EJECUTADO!$D$1</f>
        <v>0</v>
      </c>
      <c r="N36" s="104">
        <f>'EJEC NO IMPRIMIR'!N36/EJECUTADO!$D$1</f>
        <v>0</v>
      </c>
      <c r="O36" s="104">
        <f>'EJEC NO IMPRIMIR'!O36/EJECUTADO!$D$1</f>
        <v>0</v>
      </c>
      <c r="P36" s="104">
        <f>'EJEC NO IMPRIMIR'!P36/EJECUTADO!$D$1</f>
        <v>0</v>
      </c>
      <c r="Q36" s="104">
        <f>'EJEC NO IMPRIMIR'!Q36/EJECUTADO!$D$1</f>
        <v>0</v>
      </c>
      <c r="R36" s="104">
        <f>'EJEC NO IMPRIMIR'!R36/EJECUTADO!$D$1</f>
        <v>0</v>
      </c>
      <c r="S36" s="104">
        <f>'EJEC NO IMPRIMIR'!S36/EJECUTADO!$D$1</f>
        <v>0</v>
      </c>
      <c r="T36" s="104">
        <f>'EJEC NO IMPRIMIR'!T36/EJECUTADO!$D$1</f>
        <v>0</v>
      </c>
      <c r="U36" s="104">
        <f>'EJEC NO IMPRIMIR'!U36/EJECUTADO!$D$1</f>
        <v>0</v>
      </c>
      <c r="V36" s="104">
        <f>'EJEC NO IMPRIMIR'!V36/EJECUTADO!$D$1</f>
        <v>0</v>
      </c>
      <c r="W36" s="104">
        <f>'EJEC NO IMPRIMIR'!W36/EJECUTADO!$D$1</f>
        <v>0</v>
      </c>
      <c r="X36" s="104">
        <f>'EJEC NO IMPRIMIR'!X36/EJECUTADO!$D$1</f>
        <v>0</v>
      </c>
      <c r="Y36" s="104">
        <f>'EJEC NO IMPRIMIR'!Y36/EJECUTADO!$D$1</f>
        <v>0</v>
      </c>
      <c r="Z36" s="104">
        <f>'EJEC NO IMPRIMIR'!Z36/EJECUTADO!$D$1</f>
        <v>0</v>
      </c>
      <c r="AA36" s="104">
        <f>'EJEC NO IMPRIMIR'!AA36/EJECUTADO!$D$1</f>
        <v>0</v>
      </c>
      <c r="AB36" s="104">
        <f>'EJEC NO IMPRIMIR'!AB36/EJECUTADO!$D$1</f>
        <v>0</v>
      </c>
      <c r="AC36" s="104">
        <f>'EJEC NO IMPRIMIR'!AC36/EJECUTADO!$D$1</f>
        <v>0</v>
      </c>
      <c r="AD36" s="104">
        <f>'EJEC NO IMPRIMIR'!AD36/EJECUTADO!$D$1</f>
        <v>0</v>
      </c>
      <c r="AE36" s="104">
        <f>'EJEC NO IMPRIMIR'!AE36/EJECUTADO!$D$1</f>
        <v>0</v>
      </c>
      <c r="AF36" s="104">
        <f>'EJEC NO IMPRIMIR'!AF36/EJECUTADO!$D$1</f>
        <v>0</v>
      </c>
      <c r="AG36" s="104">
        <f>'EJEC NO IMPRIMIR'!AG36/EJECUTADO!$D$1</f>
        <v>0</v>
      </c>
      <c r="AH36" s="124">
        <f>'EJEC NO IMPRIMIR'!AH36/EJECUTADO!$D$1</f>
        <v>0</v>
      </c>
      <c r="AI36" s="51"/>
      <c r="AJ36" s="163">
        <f t="shared" si="4"/>
        <v>0</v>
      </c>
      <c r="AK36" s="51"/>
      <c r="AL36" s="51"/>
      <c r="AM36" s="51">
        <f t="shared" si="1"/>
        <v>0</v>
      </c>
      <c r="AN36" s="51"/>
      <c r="AO36" s="51"/>
      <c r="AQ36" s="51">
        <f t="shared" si="2"/>
        <v>0</v>
      </c>
      <c r="AR36" s="51">
        <f t="shared" si="3"/>
        <v>0</v>
      </c>
      <c r="AS36" s="51"/>
    </row>
    <row r="37" spans="1:51" ht="22.5" customHeight="1" x14ac:dyDescent="0.4">
      <c r="A37" s="48"/>
      <c r="B37" s="103" t="s">
        <v>62</v>
      </c>
      <c r="C37" s="81"/>
      <c r="D37" s="83" t="s">
        <v>5</v>
      </c>
      <c r="E37" s="81"/>
      <c r="F37" s="104">
        <f>'EJEC NO IMPRIMIR'!F37/EJECUTADO!$D$1</f>
        <v>-2256080.11</v>
      </c>
      <c r="G37" s="104">
        <f>'EJEC NO IMPRIMIR'!G37/EJECUTADO!$D$1</f>
        <v>17041283.611000001</v>
      </c>
      <c r="H37" s="104">
        <f>'EJEC NO IMPRIMIR'!H37/EJECUTADO!$D$1</f>
        <v>0</v>
      </c>
      <c r="I37" s="104">
        <f>'EJEC NO IMPRIMIR'!I37/EJECUTADO!$D$1</f>
        <v>3408368.19</v>
      </c>
      <c r="J37" s="104">
        <f>'EJEC NO IMPRIMIR'!J37/EJECUTADO!$D$1</f>
        <v>1360999.2549999999</v>
      </c>
      <c r="K37" s="104">
        <f>'EJEC NO IMPRIMIR'!K37/EJECUTADO!$D$1</f>
        <v>-118301633.359</v>
      </c>
      <c r="L37" s="104">
        <f>'EJEC NO IMPRIMIR'!L37/EJECUTADO!$D$1</f>
        <v>1002899.545</v>
      </c>
      <c r="M37" s="104">
        <f>'EJEC NO IMPRIMIR'!M37/EJECUTADO!$D$1</f>
        <v>-4439394.2759999996</v>
      </c>
      <c r="N37" s="104">
        <f>'EJEC NO IMPRIMIR'!N37/EJECUTADO!$D$1</f>
        <v>0</v>
      </c>
      <c r="O37" s="104">
        <f>'EJEC NO IMPRIMIR'!O37/EJECUTADO!$D$1</f>
        <v>12173313.132999999</v>
      </c>
      <c r="P37" s="104">
        <f>'EJEC NO IMPRIMIR'!P37/EJECUTADO!$D$1</f>
        <v>1608512.246</v>
      </c>
      <c r="Q37" s="104">
        <f>'EJEC NO IMPRIMIR'!Q37/EJECUTADO!$D$1</f>
        <v>22465952.831</v>
      </c>
      <c r="R37" s="104">
        <f>'EJEC NO IMPRIMIR'!R37/EJECUTADO!$D$1</f>
        <v>160766.514</v>
      </c>
      <c r="S37" s="104">
        <f>'EJEC NO IMPRIMIR'!S37/EJECUTADO!$D$1</f>
        <v>909624.86600000004</v>
      </c>
      <c r="T37" s="104">
        <f>'EJEC NO IMPRIMIR'!T37/EJECUTADO!$D$1</f>
        <v>95249.130999999994</v>
      </c>
      <c r="U37" s="104">
        <f>'EJEC NO IMPRIMIR'!U37/EJECUTADO!$D$1</f>
        <v>982406.61499999999</v>
      </c>
      <c r="V37" s="104">
        <f>'EJEC NO IMPRIMIR'!V37/EJECUTADO!$D$1</f>
        <v>28068129.004000001</v>
      </c>
      <c r="W37" s="104">
        <f>'EJEC NO IMPRIMIR'!W37/EJECUTADO!$D$1</f>
        <v>467562.26699999999</v>
      </c>
      <c r="X37" s="104">
        <f>'EJEC NO IMPRIMIR'!X37/EJECUTADO!$D$1</f>
        <v>57344.51</v>
      </c>
      <c r="Y37" s="104">
        <f>'EJEC NO IMPRIMIR'!Y37/EJECUTADO!$D$1</f>
        <v>165978688.78999999</v>
      </c>
      <c r="Z37" s="104">
        <f>'EJEC NO IMPRIMIR'!Z37/EJECUTADO!$D$1</f>
        <v>-347883.391</v>
      </c>
      <c r="AA37" s="104">
        <f>'EJEC NO IMPRIMIR'!AA37/EJECUTADO!$D$1</f>
        <v>161882.38500000001</v>
      </c>
      <c r="AB37" s="104">
        <f>'EJEC NO IMPRIMIR'!AB37/EJECUTADO!$D$1</f>
        <v>901444.86800000002</v>
      </c>
      <c r="AC37" s="104">
        <f>'EJEC NO IMPRIMIR'!AC37/EJECUTADO!$D$1</f>
        <v>0</v>
      </c>
      <c r="AD37" s="104">
        <f>'EJEC NO IMPRIMIR'!AD37/EJECUTADO!$D$1</f>
        <v>93613</v>
      </c>
      <c r="AE37" s="104">
        <f>'EJEC NO IMPRIMIR'!AE37/EJECUTADO!$D$1</f>
        <v>0</v>
      </c>
      <c r="AF37" s="104">
        <f>'EJEC NO IMPRIMIR'!AF37/EJECUTADO!$D$1</f>
        <v>0</v>
      </c>
      <c r="AG37" s="104">
        <f>'EJEC NO IMPRIMIR'!AG37/EJECUTADO!$D$1</f>
        <v>131593049.625</v>
      </c>
      <c r="AH37" s="124">
        <f>'EJEC NO IMPRIMIR'!AH37/EJECUTADO!$D$1</f>
        <v>131593049.625</v>
      </c>
      <c r="AI37" s="51"/>
      <c r="AJ37" s="163">
        <f t="shared" si="4"/>
        <v>131499436.625</v>
      </c>
      <c r="AK37" s="51"/>
      <c r="AL37" s="51" t="e">
        <f>+#REF!</f>
        <v>#REF!</v>
      </c>
      <c r="AM37" s="51" t="e">
        <f t="shared" si="1"/>
        <v>#REF!</v>
      </c>
      <c r="AN37" s="51"/>
      <c r="AO37" s="51"/>
      <c r="AP37" s="51">
        <v>30008336678</v>
      </c>
      <c r="AQ37" s="51">
        <f t="shared" si="2"/>
        <v>30008336.677999999</v>
      </c>
      <c r="AR37" s="51" t="e">
        <f t="shared" si="3"/>
        <v>#REF!</v>
      </c>
      <c r="AS37" s="51"/>
    </row>
    <row r="38" spans="1:51" s="57" customFormat="1" ht="24.9" customHeight="1" x14ac:dyDescent="0.3">
      <c r="A38" s="55"/>
      <c r="B38" s="110"/>
      <c r="C38" s="101"/>
      <c r="D38" s="82" t="s">
        <v>6</v>
      </c>
      <c r="E38" s="92"/>
      <c r="F38" s="102">
        <f>SUM(F39,F40,F41,F42,F48,F49,F50,F59,F60,F64,F65,F69,F70)</f>
        <v>20190014.376999997</v>
      </c>
      <c r="G38" s="102">
        <f t="shared" ref="G38:AL38" si="5">SUM(G39,G40,G41,G42,G48,G49,G50,G59,G60,G64,G65,G69,G70)</f>
        <v>33261163.061999999</v>
      </c>
      <c r="H38" s="102">
        <f t="shared" ref="H38" si="6">SUM(H39,H40,H41,H42,H48,H49,H50,H59,H60,H64,H65,H69,H70)</f>
        <v>6094793.2879999997</v>
      </c>
      <c r="I38" s="102">
        <f t="shared" si="5"/>
        <v>125920842.07800001</v>
      </c>
      <c r="J38" s="102">
        <f t="shared" ref="J38" si="7">SUM(J39,J40,J41,J42,J48,J49,J50,J59,J60,J64,J65,J69,J70)</f>
        <v>8001228.9720000001</v>
      </c>
      <c r="K38" s="102">
        <f t="shared" si="5"/>
        <v>1314977098.7550001</v>
      </c>
      <c r="L38" s="102">
        <f t="shared" ref="L38:M38" si="8">SUM(L39,L40,L41,L42,L48,L49,L50,L59,L60,L64,L65,L69,L70)</f>
        <v>9061347.6649999991</v>
      </c>
      <c r="M38" s="102">
        <f t="shared" si="8"/>
        <v>109297682.40200001</v>
      </c>
      <c r="N38" s="102">
        <f t="shared" ref="N38" si="9">SUM(N39,N40,N41,N42,N48,N49,N50,N59,N60,N64,N65,N69,N70)</f>
        <v>97.031000000000006</v>
      </c>
      <c r="O38" s="102">
        <f t="shared" si="5"/>
        <v>88843070.181999996</v>
      </c>
      <c r="P38" s="102">
        <f t="shared" ref="P38" si="10">SUM(P39,P40,P41,P42,P48,P49,P50,P59,P60,P64,P65,P69,P70)</f>
        <v>5746606.2659999998</v>
      </c>
      <c r="Q38" s="102">
        <f t="shared" si="5"/>
        <v>86242850.944000006</v>
      </c>
      <c r="R38" s="102">
        <f t="shared" ref="R38" si="11">SUM(R39,R40,R41,R42,R48,R49,R50,R59,R60,R64,R65,R69,R70)</f>
        <v>1783924.4600000002</v>
      </c>
      <c r="S38" s="102">
        <f>SUM(S39,S40,S41,S42,S48,S49,S50,S59,S60,S64,S65,S69,S70)</f>
        <v>6305435.5929999994</v>
      </c>
      <c r="T38" s="102">
        <f>SUM(T39,T40,T41,T42,T48,T49,T50,T59,T60,T64,T65,T69,T70)</f>
        <v>3216316.4559999998</v>
      </c>
      <c r="U38" s="102">
        <f t="shared" si="5"/>
        <v>5833127.6689999998</v>
      </c>
      <c r="V38" s="102">
        <f t="shared" si="5"/>
        <v>176018919.62699997</v>
      </c>
      <c r="W38" s="102">
        <f>SUM(W39,W40,W41,W42,W48,W49,W50,W59,W60,W64,W65,W69,W70)</f>
        <v>8171337.9809999997</v>
      </c>
      <c r="X38" s="102">
        <f t="shared" ref="X38" si="12">SUM(X39,X40,X41,X42,X48,X49,X50,X59,X60,X64,X65,X69,X70)</f>
        <v>131478781.976</v>
      </c>
      <c r="Y38" s="102">
        <f t="shared" si="5"/>
        <v>662402183.65400004</v>
      </c>
      <c r="Z38" s="102">
        <f t="shared" si="5"/>
        <v>18492129.592</v>
      </c>
      <c r="AA38" s="102">
        <f t="shared" ref="AA38:AB38" si="13">SUM(AA39,AA40,AA41,AA42,AA48,AA49,AA50,AA59,AA60,AA64,AA65,AA69,AA70)</f>
        <v>1731495.7380000001</v>
      </c>
      <c r="AB38" s="102">
        <f t="shared" si="13"/>
        <v>2603069.4220000003</v>
      </c>
      <c r="AC38" s="102">
        <f t="shared" ref="AC38" si="14">SUM(AC39,AC40,AC41,AC42,AC48,AC49,AC50,AC59,AC60,AC64,AC65,AC69,AC70)</f>
        <v>3918135.4640000002</v>
      </c>
      <c r="AD38" s="102">
        <f t="shared" si="5"/>
        <v>1632568</v>
      </c>
      <c r="AE38" s="102">
        <f t="shared" si="5"/>
        <v>12383596</v>
      </c>
      <c r="AF38" s="102">
        <f t="shared" ref="AF38:AH38" si="15">SUM(AF39,AF40,AF41,AF42,AF48,AF49,AF50,AF59,AF60,AF64,AF65,AF69,AF70)</f>
        <v>128625126.69</v>
      </c>
      <c r="AG38" s="102">
        <f t="shared" si="15"/>
        <v>2714982689.9639997</v>
      </c>
      <c r="AH38" s="123">
        <f t="shared" si="15"/>
        <v>2843607816.6539998</v>
      </c>
      <c r="AI38" s="54"/>
      <c r="AJ38" s="167">
        <f t="shared" si="5"/>
        <v>2829591652.6539998</v>
      </c>
      <c r="AK38" s="54"/>
      <c r="AL38" s="58" t="e">
        <f t="shared" si="5"/>
        <v>#REF!</v>
      </c>
      <c r="AM38" s="51" t="e">
        <f t="shared" si="1"/>
        <v>#REF!</v>
      </c>
      <c r="AN38" s="54"/>
      <c r="AO38" s="54"/>
      <c r="AP38" s="51"/>
      <c r="AQ38" s="54"/>
      <c r="AR38" s="54"/>
      <c r="AS38" s="54"/>
      <c r="AV38" s="58" t="e">
        <f>+AH38+#REF!</f>
        <v>#REF!</v>
      </c>
      <c r="AX38" s="59"/>
      <c r="AY38" s="59"/>
    </row>
    <row r="39" spans="1:51" ht="22.5" customHeight="1" x14ac:dyDescent="0.4">
      <c r="A39" s="48"/>
      <c r="B39" s="103" t="s">
        <v>7</v>
      </c>
      <c r="C39" s="81"/>
      <c r="D39" s="83" t="s">
        <v>8</v>
      </c>
      <c r="E39" s="81"/>
      <c r="F39" s="113">
        <f>'EJEC NO IMPRIMIR'!F39/EJECUTADO!$D$1</f>
        <v>13634017.847999999</v>
      </c>
      <c r="G39" s="113">
        <f>'EJEC NO IMPRIMIR'!G39/EJECUTADO!$D$1</f>
        <v>9404511.9149999991</v>
      </c>
      <c r="H39" s="113">
        <f>'EJEC NO IMPRIMIR'!H39/EJECUTADO!$D$1</f>
        <v>0</v>
      </c>
      <c r="I39" s="113">
        <f>'EJEC NO IMPRIMIR'!I39/EJECUTADO!$D$1</f>
        <v>15572327.879000001</v>
      </c>
      <c r="J39" s="113">
        <f>'EJEC NO IMPRIMIR'!J39/EJECUTADO!$D$1</f>
        <v>0</v>
      </c>
      <c r="K39" s="113">
        <f>'EJEC NO IMPRIMIR'!K39/EJECUTADO!$D$1</f>
        <v>65158074.357000001</v>
      </c>
      <c r="L39" s="113">
        <f>'EJEC NO IMPRIMIR'!L39/EJECUTADO!$D$1</f>
        <v>5896873.6550000003</v>
      </c>
      <c r="M39" s="113">
        <f>'EJEC NO IMPRIMIR'!M39/EJECUTADO!$D$1</f>
        <v>29134318.184999999</v>
      </c>
      <c r="N39" s="113">
        <f>'EJEC NO IMPRIMIR'!N39/EJECUTADO!$D$1</f>
        <v>0</v>
      </c>
      <c r="O39" s="113">
        <f>'EJEC NO IMPRIMIR'!O39/EJECUTADO!$D$1</f>
        <v>7202057.5559999999</v>
      </c>
      <c r="P39" s="113">
        <f>'EJEC NO IMPRIMIR'!P39/EJECUTADO!$D$1</f>
        <v>266865.05800000002</v>
      </c>
      <c r="Q39" s="113">
        <f>'EJEC NO IMPRIMIR'!Q39/EJECUTADO!$D$1</f>
        <v>5602047.0199999996</v>
      </c>
      <c r="R39" s="113">
        <f>'EJEC NO IMPRIMIR'!R39/EJECUTADO!$D$1</f>
        <v>577309.01199999999</v>
      </c>
      <c r="S39" s="113">
        <f>'EJEC NO IMPRIMIR'!S39/EJECUTADO!$D$1</f>
        <v>5181425.6409999998</v>
      </c>
      <c r="T39" s="113">
        <f>'EJEC NO IMPRIMIR'!T39/EJECUTADO!$D$1</f>
        <v>2763480.031</v>
      </c>
      <c r="U39" s="113">
        <f>'EJEC NO IMPRIMIR'!U39/EJECUTADO!$D$1</f>
        <v>4261891.13</v>
      </c>
      <c r="V39" s="113">
        <f>'EJEC NO IMPRIMIR'!V39/EJECUTADO!$D$1</f>
        <v>10350871.747</v>
      </c>
      <c r="W39" s="113">
        <f>'EJEC NO IMPRIMIR'!W39/EJECUTADO!$D$1</f>
        <v>7161263.1140000001</v>
      </c>
      <c r="X39" s="113">
        <f>'EJEC NO IMPRIMIR'!X39/EJECUTADO!$D$1</f>
        <v>113650.296</v>
      </c>
      <c r="Y39" s="113">
        <f>'EJEC NO IMPRIMIR'!Y39/EJECUTADO!$D$1</f>
        <v>11951349.693</v>
      </c>
      <c r="Z39" s="113">
        <f>'EJEC NO IMPRIMIR'!Z39/EJECUTADO!$D$1</f>
        <v>11034075.025</v>
      </c>
      <c r="AA39" s="113">
        <f>'EJEC NO IMPRIMIR'!AA39/EJECUTADO!$D$1</f>
        <v>0</v>
      </c>
      <c r="AB39" s="113">
        <f>'EJEC NO IMPRIMIR'!AB39/EJECUTADO!$D$1</f>
        <v>1476079.716</v>
      </c>
      <c r="AC39" s="113">
        <f>'EJEC NO IMPRIMIR'!AC39/EJECUTADO!$D$1</f>
        <v>3867795.483</v>
      </c>
      <c r="AD39" s="113">
        <f>'EJEC NO IMPRIMIR'!AD39/EJECUTADO!$D$1</f>
        <v>1290460</v>
      </c>
      <c r="AE39" s="113">
        <f>'EJEC NO IMPRIMIR'!AE39/EJECUTADO!$D$1</f>
        <v>8011822</v>
      </c>
      <c r="AF39" s="113">
        <f>'EJEC NO IMPRIMIR'!AF39/EJECUTADO!$D$1</f>
        <v>0</v>
      </c>
      <c r="AG39" s="113">
        <f>'EJEC NO IMPRIMIR'!AG39/EJECUTADO!$D$1</f>
        <v>219912566.361</v>
      </c>
      <c r="AH39" s="125">
        <f>'EJEC NO IMPRIMIR'!AH39/EJECUTADO!$D$1</f>
        <v>219912566.361</v>
      </c>
      <c r="AI39" s="51"/>
      <c r="AJ39" s="163">
        <f t="shared" si="4"/>
        <v>210610284.361</v>
      </c>
      <c r="AK39" s="51"/>
      <c r="AL39" s="51" t="e">
        <f>+#REF!</f>
        <v>#REF!</v>
      </c>
      <c r="AM39" s="51" t="e">
        <f t="shared" si="1"/>
        <v>#REF!</v>
      </c>
      <c r="AN39" s="51"/>
      <c r="AO39" s="51"/>
      <c r="AP39" s="51">
        <v>123974792808</v>
      </c>
      <c r="AQ39" s="51">
        <f t="shared" si="2"/>
        <v>123974792.808</v>
      </c>
      <c r="AR39" s="51" t="e">
        <f t="shared" ref="AR39" si="16">+AM39-AQ39</f>
        <v>#REF!</v>
      </c>
      <c r="AS39" s="51"/>
      <c r="AX39" s="59"/>
    </row>
    <row r="40" spans="1:51" ht="22.5" customHeight="1" x14ac:dyDescent="0.4">
      <c r="A40" s="48"/>
      <c r="B40" s="103" t="s">
        <v>9</v>
      </c>
      <c r="C40" s="81"/>
      <c r="D40" s="83" t="s">
        <v>10</v>
      </c>
      <c r="E40" s="81"/>
      <c r="F40" s="104">
        <f>'EJEC NO IMPRIMIR'!F40/EJECUTADO!$D$1</f>
        <v>4151875.9670000002</v>
      </c>
      <c r="G40" s="104">
        <f>'EJEC NO IMPRIMIR'!G40/EJECUTADO!$D$1</f>
        <v>511702.489</v>
      </c>
      <c r="H40" s="104">
        <f>'EJEC NO IMPRIMIR'!H40/EJECUTADO!$D$1</f>
        <v>0</v>
      </c>
      <c r="I40" s="104">
        <f>'EJEC NO IMPRIMIR'!I40/EJECUTADO!$D$1</f>
        <v>2500192.1770000001</v>
      </c>
      <c r="J40" s="104">
        <f>'EJEC NO IMPRIMIR'!J40/EJECUTADO!$D$1</f>
        <v>6840483.2680000002</v>
      </c>
      <c r="K40" s="104">
        <f>'EJEC NO IMPRIMIR'!K40/EJECUTADO!$D$1</f>
        <v>4522616.8890000004</v>
      </c>
      <c r="L40" s="104">
        <f>'EJEC NO IMPRIMIR'!L40/EJECUTADO!$D$1</f>
        <v>2088258.6710000001</v>
      </c>
      <c r="M40" s="104">
        <f>'EJEC NO IMPRIMIR'!M40/EJECUTADO!$D$1</f>
        <v>24546643.057999998</v>
      </c>
      <c r="N40" s="104">
        <f>'EJEC NO IMPRIMIR'!N40/EJECUTADO!$D$1</f>
        <v>0</v>
      </c>
      <c r="O40" s="104">
        <f>'EJEC NO IMPRIMIR'!O40/EJECUTADO!$D$1</f>
        <v>381467.94300000003</v>
      </c>
      <c r="P40" s="104">
        <f>'EJEC NO IMPRIMIR'!P40/EJECUTADO!$D$1</f>
        <v>1822814.5009999999</v>
      </c>
      <c r="Q40" s="104">
        <f>'EJEC NO IMPRIMIR'!Q40/EJECUTADO!$D$1</f>
        <v>311806.06300000002</v>
      </c>
      <c r="R40" s="104">
        <f>'EJEC NO IMPRIMIR'!R40/EJECUTADO!$D$1</f>
        <v>128441.63499999999</v>
      </c>
      <c r="S40" s="104">
        <f>'EJEC NO IMPRIMIR'!S40/EJECUTADO!$D$1</f>
        <v>464663.75599999999</v>
      </c>
      <c r="T40" s="104">
        <f>'EJEC NO IMPRIMIR'!T40/EJECUTADO!$D$1</f>
        <v>139540.32699999999</v>
      </c>
      <c r="U40" s="104">
        <f>'EJEC NO IMPRIMIR'!U40/EJECUTADO!$D$1</f>
        <v>193482.272</v>
      </c>
      <c r="V40" s="104">
        <f>'EJEC NO IMPRIMIR'!V40/EJECUTADO!$D$1</f>
        <v>956166.62600000005</v>
      </c>
      <c r="W40" s="104">
        <f>'EJEC NO IMPRIMIR'!W40/EJECUTADO!$D$1</f>
        <v>342672.56800000003</v>
      </c>
      <c r="X40" s="104">
        <f>'EJEC NO IMPRIMIR'!X40/EJECUTADO!$D$1</f>
        <v>411.596</v>
      </c>
      <c r="Y40" s="104">
        <f>'EJEC NO IMPRIMIR'!Y40/EJECUTADO!$D$1</f>
        <v>730169.23699999996</v>
      </c>
      <c r="Z40" s="104">
        <f>'EJEC NO IMPRIMIR'!Z40/EJECUTADO!$D$1</f>
        <v>1221625.4069999999</v>
      </c>
      <c r="AA40" s="104">
        <f>'EJEC NO IMPRIMIR'!AA40/EJECUTADO!$D$1</f>
        <v>577321.40500000003</v>
      </c>
      <c r="AB40" s="104">
        <f>'EJEC NO IMPRIMIR'!AB40/EJECUTADO!$D$1</f>
        <v>13745.855</v>
      </c>
      <c r="AC40" s="104">
        <f>'EJEC NO IMPRIMIR'!AC40/EJECUTADO!$D$1</f>
        <v>38928.110999999997</v>
      </c>
      <c r="AD40" s="104">
        <f>'EJEC NO IMPRIMIR'!AD40/EJECUTADO!$D$1</f>
        <v>147121</v>
      </c>
      <c r="AE40" s="104">
        <f>'EJEC NO IMPRIMIR'!AE40/EJECUTADO!$D$1</f>
        <v>3094753</v>
      </c>
      <c r="AF40" s="104">
        <f>'EJEC NO IMPRIMIR'!AF40/EJECUTADO!$D$1</f>
        <v>0</v>
      </c>
      <c r="AG40" s="104">
        <f>'EJEC NO IMPRIMIR'!AG40/EJECUTADO!$D$1</f>
        <v>55726903.821000002</v>
      </c>
      <c r="AH40" s="124">
        <f>'EJEC NO IMPRIMIR'!AH40/EJECUTADO!$D$1</f>
        <v>55726903.821000002</v>
      </c>
      <c r="AI40" s="51"/>
      <c r="AJ40" s="163">
        <f t="shared" si="4"/>
        <v>52485029.821000002</v>
      </c>
      <c r="AK40" s="51"/>
      <c r="AL40" s="51" t="e">
        <f>+#REF!</f>
        <v>#REF!</v>
      </c>
      <c r="AM40" s="51" t="e">
        <f t="shared" si="1"/>
        <v>#REF!</v>
      </c>
      <c r="AN40" s="51"/>
      <c r="AO40" s="51"/>
      <c r="AP40" s="51">
        <v>8478333006</v>
      </c>
      <c r="AQ40" s="51">
        <f t="shared" si="2"/>
        <v>8478333.0059999991</v>
      </c>
      <c r="AR40" s="51" t="e">
        <f t="shared" ref="AR40:AR69" si="17">+AM40-AQ40</f>
        <v>#REF!</v>
      </c>
      <c r="AS40" s="51"/>
      <c r="AX40" s="59"/>
    </row>
    <row r="41" spans="1:51" ht="22.5" customHeight="1" x14ac:dyDescent="0.4">
      <c r="A41" s="48"/>
      <c r="B41" s="103" t="s">
        <v>11</v>
      </c>
      <c r="C41" s="81"/>
      <c r="D41" s="83" t="s">
        <v>52</v>
      </c>
      <c r="E41" s="81"/>
      <c r="F41" s="104">
        <f>'EJEC NO IMPRIMIR'!F41/EJECUTADO!$D$1</f>
        <v>152600.041</v>
      </c>
      <c r="G41" s="104">
        <f>'EJEC NO IMPRIMIR'!G41/EJECUTADO!$D$1</f>
        <v>265803.51500000001</v>
      </c>
      <c r="H41" s="104">
        <f>'EJEC NO IMPRIMIR'!H41/EJECUTADO!$D$1</f>
        <v>0</v>
      </c>
      <c r="I41" s="104">
        <f>'EJEC NO IMPRIMIR'!I41/EJECUTADO!$D$1</f>
        <v>468606.52399999998</v>
      </c>
      <c r="J41" s="104">
        <f>'EJEC NO IMPRIMIR'!J41/EJECUTADO!$D$1</f>
        <v>0</v>
      </c>
      <c r="K41" s="104">
        <f>'EJEC NO IMPRIMIR'!K41/EJECUTADO!$D$1</f>
        <v>963615.56900000002</v>
      </c>
      <c r="L41" s="104">
        <f>'EJEC NO IMPRIMIR'!L41/EJECUTADO!$D$1</f>
        <v>157699.486</v>
      </c>
      <c r="M41" s="104">
        <f>'EJEC NO IMPRIMIR'!M41/EJECUTADO!$D$1</f>
        <v>767155.56</v>
      </c>
      <c r="N41" s="104">
        <f>'EJEC NO IMPRIMIR'!N41/EJECUTADO!$D$1</f>
        <v>0</v>
      </c>
      <c r="O41" s="104">
        <f>'EJEC NO IMPRIMIR'!O41/EJECUTADO!$D$1</f>
        <v>230436.15</v>
      </c>
      <c r="P41" s="104">
        <f>'EJEC NO IMPRIMIR'!P41/EJECUTADO!$D$1</f>
        <v>0</v>
      </c>
      <c r="Q41" s="104">
        <f>'EJEC NO IMPRIMIR'!Q41/EJECUTADO!$D$1</f>
        <v>65661.16</v>
      </c>
      <c r="R41" s="104">
        <f>'EJEC NO IMPRIMIR'!R41/EJECUTADO!$D$1</f>
        <v>715.26900000000001</v>
      </c>
      <c r="S41" s="104">
        <f>'EJEC NO IMPRIMIR'!S41/EJECUTADO!$D$1</f>
        <v>168578.54300000001</v>
      </c>
      <c r="T41" s="104">
        <f>'EJEC NO IMPRIMIR'!T41/EJECUTADO!$D$1</f>
        <v>143470.96799999999</v>
      </c>
      <c r="U41" s="104">
        <f>'EJEC NO IMPRIMIR'!U41/EJECUTADO!$D$1</f>
        <v>59912.716999999997</v>
      </c>
      <c r="V41" s="104">
        <f>'EJEC NO IMPRIMIR'!V41/EJECUTADO!$D$1</f>
        <v>33333.095000000001</v>
      </c>
      <c r="W41" s="104">
        <f>'EJEC NO IMPRIMIR'!W41/EJECUTADO!$D$1</f>
        <v>195081.84700000001</v>
      </c>
      <c r="X41" s="104">
        <f>'EJEC NO IMPRIMIR'!X41/EJECUTADO!$D$1</f>
        <v>0</v>
      </c>
      <c r="Y41" s="104">
        <f>'EJEC NO IMPRIMIR'!Y41/EJECUTADO!$D$1</f>
        <v>62037.733</v>
      </c>
      <c r="Z41" s="104">
        <f>'EJEC NO IMPRIMIR'!Z41/EJECUTADO!$D$1</f>
        <v>136588.66</v>
      </c>
      <c r="AA41" s="104">
        <f>'EJEC NO IMPRIMIR'!AA41/EJECUTADO!$D$1</f>
        <v>0</v>
      </c>
      <c r="AB41" s="104">
        <f>'EJEC NO IMPRIMIR'!AB41/EJECUTADO!$D$1</f>
        <v>0</v>
      </c>
      <c r="AC41" s="104">
        <f>'EJEC NO IMPRIMIR'!AC41/EJECUTADO!$D$1</f>
        <v>0</v>
      </c>
      <c r="AD41" s="104">
        <f>'EJEC NO IMPRIMIR'!AD41/EJECUTADO!$D$1</f>
        <v>35461</v>
      </c>
      <c r="AE41" s="104">
        <f>'EJEC NO IMPRIMIR'!AE41/EJECUTADO!$D$1</f>
        <v>27323</v>
      </c>
      <c r="AF41" s="104">
        <f>'EJEC NO IMPRIMIR'!AF41/EJECUTADO!$D$1</f>
        <v>0</v>
      </c>
      <c r="AG41" s="104">
        <f>'EJEC NO IMPRIMIR'!AG41/EJECUTADO!$D$1</f>
        <v>3934080.8369999998</v>
      </c>
      <c r="AH41" s="124">
        <f>'EJEC NO IMPRIMIR'!AH41/EJECUTADO!$D$1</f>
        <v>3934080.8369999998</v>
      </c>
      <c r="AI41" s="51"/>
      <c r="AJ41" s="163">
        <f t="shared" si="4"/>
        <v>3871296.8369999998</v>
      </c>
      <c r="AK41" s="51"/>
      <c r="AL41" s="51"/>
      <c r="AM41" s="51">
        <f t="shared" si="1"/>
        <v>3871296.8369999998</v>
      </c>
      <c r="AN41" s="51"/>
      <c r="AO41" s="51"/>
      <c r="AP41" s="51">
        <v>2901888644</v>
      </c>
      <c r="AQ41" s="51">
        <f t="shared" si="2"/>
        <v>2901888.6439999999</v>
      </c>
      <c r="AR41" s="51">
        <f t="shared" si="17"/>
        <v>969408.19299999997</v>
      </c>
      <c r="AS41" s="51"/>
      <c r="AX41" s="59"/>
    </row>
    <row r="42" spans="1:51" ht="22.5" customHeight="1" x14ac:dyDescent="0.4">
      <c r="A42" s="48"/>
      <c r="B42" s="105" t="s">
        <v>12</v>
      </c>
      <c r="C42" s="106"/>
      <c r="D42" s="84" t="s">
        <v>14</v>
      </c>
      <c r="E42" s="106"/>
      <c r="F42" s="107">
        <f>'EJEC NO IMPRIMIR'!F42/EJECUTADO!$D$1</f>
        <v>0</v>
      </c>
      <c r="G42" s="107">
        <f>'EJEC NO IMPRIMIR'!G42/EJECUTADO!$D$1</f>
        <v>0</v>
      </c>
      <c r="H42" s="107">
        <f>'EJEC NO IMPRIMIR'!H42/EJECUTADO!$D$1</f>
        <v>0</v>
      </c>
      <c r="I42" s="107">
        <f>'EJEC NO IMPRIMIR'!I42/EJECUTADO!$D$1</f>
        <v>0</v>
      </c>
      <c r="J42" s="107">
        <f>'EJEC NO IMPRIMIR'!J42/EJECUTADO!$D$1</f>
        <v>0</v>
      </c>
      <c r="K42" s="107">
        <f>'EJEC NO IMPRIMIR'!K42/EJECUTADO!$D$1</f>
        <v>0</v>
      </c>
      <c r="L42" s="107">
        <f>'EJEC NO IMPRIMIR'!L42/EJECUTADO!$D$1</f>
        <v>0</v>
      </c>
      <c r="M42" s="107">
        <f>'EJEC NO IMPRIMIR'!M42/EJECUTADO!$D$1</f>
        <v>0</v>
      </c>
      <c r="N42" s="107">
        <f>'EJEC NO IMPRIMIR'!N42/EJECUTADO!$D$1</f>
        <v>0</v>
      </c>
      <c r="O42" s="107">
        <f>'EJEC NO IMPRIMIR'!O42/EJECUTADO!$D$1</f>
        <v>1927703.2</v>
      </c>
      <c r="P42" s="107">
        <f>'EJEC NO IMPRIMIR'!P42/EJECUTADO!$D$1</f>
        <v>0</v>
      </c>
      <c r="Q42" s="107">
        <f>'EJEC NO IMPRIMIR'!Q42/EJECUTADO!$D$1</f>
        <v>0</v>
      </c>
      <c r="R42" s="107">
        <f>'EJEC NO IMPRIMIR'!R42/EJECUTADO!$D$1</f>
        <v>0</v>
      </c>
      <c r="S42" s="107">
        <f>'EJEC NO IMPRIMIR'!S42/EJECUTADO!$D$1</f>
        <v>180788.628</v>
      </c>
      <c r="T42" s="107">
        <f>'EJEC NO IMPRIMIR'!T42/EJECUTADO!$D$1</f>
        <v>0</v>
      </c>
      <c r="U42" s="107">
        <f>'EJEC NO IMPRIMIR'!U42/EJECUTADO!$D$1</f>
        <v>0</v>
      </c>
      <c r="V42" s="107">
        <f>'EJEC NO IMPRIMIR'!V42/EJECUTADO!$D$1</f>
        <v>560130.16500000004</v>
      </c>
      <c r="W42" s="107">
        <f>'EJEC NO IMPRIMIR'!W42/EJECUTADO!$D$1</f>
        <v>0</v>
      </c>
      <c r="X42" s="107">
        <f>'EJEC NO IMPRIMIR'!X42/EJECUTADO!$D$1</f>
        <v>0</v>
      </c>
      <c r="Y42" s="107">
        <f>'EJEC NO IMPRIMIR'!Y42/EJECUTADO!$D$1</f>
        <v>0</v>
      </c>
      <c r="Z42" s="107">
        <f>'EJEC NO IMPRIMIR'!Z42/EJECUTADO!$D$1</f>
        <v>170860</v>
      </c>
      <c r="AA42" s="107">
        <f>'EJEC NO IMPRIMIR'!AA42/EJECUTADO!$D$1</f>
        <v>0</v>
      </c>
      <c r="AB42" s="107">
        <f>'EJEC NO IMPRIMIR'!AB42/EJECUTADO!$D$1</f>
        <v>300999</v>
      </c>
      <c r="AC42" s="107">
        <f>'EJEC NO IMPRIMIR'!AC42/EJECUTADO!$D$1</f>
        <v>0</v>
      </c>
      <c r="AD42" s="107">
        <f>'EJEC NO IMPRIMIR'!AD42/EJECUTADO!$D$1</f>
        <v>0</v>
      </c>
      <c r="AE42" s="107">
        <f>'EJEC NO IMPRIMIR'!AE42/EJECUTADO!$D$1</f>
        <v>0</v>
      </c>
      <c r="AF42" s="107">
        <f>'EJEC NO IMPRIMIR'!AF42/EJECUTADO!$D$1</f>
        <v>0</v>
      </c>
      <c r="AG42" s="107">
        <f>'EJEC NO IMPRIMIR'!AG42/EJECUTADO!$D$1</f>
        <v>3140480.9929999998</v>
      </c>
      <c r="AH42" s="108">
        <f>'EJEC NO IMPRIMIR'!AH42/EJECUTADO!$D$1</f>
        <v>3140480.9929999998</v>
      </c>
      <c r="AI42" s="51"/>
      <c r="AJ42" s="163">
        <f t="shared" si="4"/>
        <v>3140480.9929999998</v>
      </c>
      <c r="AK42" s="51"/>
      <c r="AL42" s="51"/>
      <c r="AM42" s="51">
        <f t="shared" si="1"/>
        <v>3140480.9929999998</v>
      </c>
      <c r="AN42" s="51"/>
      <c r="AO42" s="51"/>
      <c r="AP42" s="51">
        <v>536526757</v>
      </c>
      <c r="AQ42" s="51">
        <f t="shared" si="2"/>
        <v>536526.75699999998</v>
      </c>
      <c r="AR42" s="51">
        <f t="shared" si="17"/>
        <v>2603954.2359999996</v>
      </c>
      <c r="AS42" s="51"/>
      <c r="AX42" s="59"/>
    </row>
    <row r="43" spans="1:51" ht="22.5" customHeight="1" x14ac:dyDescent="0.4">
      <c r="A43" s="48"/>
      <c r="B43" s="109" t="s">
        <v>20</v>
      </c>
      <c r="C43" s="81"/>
      <c r="D43" s="83" t="s">
        <v>92</v>
      </c>
      <c r="E43" s="81"/>
      <c r="F43" s="104">
        <f>'EJEC NO IMPRIMIR'!F43/EJECUTADO!$D$1</f>
        <v>0</v>
      </c>
      <c r="G43" s="104">
        <f>'EJEC NO IMPRIMIR'!G43/EJECUTADO!$D$1</f>
        <v>0</v>
      </c>
      <c r="H43" s="104">
        <f>'EJEC NO IMPRIMIR'!H43/EJECUTADO!$D$1</f>
        <v>0</v>
      </c>
      <c r="I43" s="104">
        <f>'EJEC NO IMPRIMIR'!I43/EJECUTADO!$D$1</f>
        <v>0</v>
      </c>
      <c r="J43" s="104">
        <f>'EJEC NO IMPRIMIR'!J43/EJECUTADO!$D$1</f>
        <v>0</v>
      </c>
      <c r="K43" s="104">
        <f>'EJEC NO IMPRIMIR'!K43/EJECUTADO!$D$1</f>
        <v>0</v>
      </c>
      <c r="L43" s="104">
        <f>'EJEC NO IMPRIMIR'!L43/EJECUTADO!$D$1</f>
        <v>0</v>
      </c>
      <c r="M43" s="104">
        <f>'EJEC NO IMPRIMIR'!M43/EJECUTADO!$D$1</f>
        <v>0</v>
      </c>
      <c r="N43" s="104">
        <f>'EJEC NO IMPRIMIR'!N43/EJECUTADO!$D$1</f>
        <v>0</v>
      </c>
      <c r="O43" s="104">
        <f>'EJEC NO IMPRIMIR'!O43/EJECUTADO!$D$1</f>
        <v>0</v>
      </c>
      <c r="P43" s="104">
        <f>'EJEC NO IMPRIMIR'!P43/EJECUTADO!$D$1</f>
        <v>0</v>
      </c>
      <c r="Q43" s="104">
        <f>'EJEC NO IMPRIMIR'!Q43/EJECUTADO!$D$1</f>
        <v>0</v>
      </c>
      <c r="R43" s="104">
        <f>'EJEC NO IMPRIMIR'!R43/EJECUTADO!$D$1</f>
        <v>0</v>
      </c>
      <c r="S43" s="104">
        <f>'EJEC NO IMPRIMIR'!S43/EJECUTADO!$D$1</f>
        <v>96256.38</v>
      </c>
      <c r="T43" s="104">
        <f>'EJEC NO IMPRIMIR'!T43/EJECUTADO!$D$1</f>
        <v>0</v>
      </c>
      <c r="U43" s="104">
        <f>'EJEC NO IMPRIMIR'!U43/EJECUTADO!$D$1</f>
        <v>0</v>
      </c>
      <c r="V43" s="104">
        <f>'EJEC NO IMPRIMIR'!V43/EJECUTADO!$D$1</f>
        <v>0</v>
      </c>
      <c r="W43" s="104">
        <f>'EJEC NO IMPRIMIR'!W43/EJECUTADO!$D$1</f>
        <v>0</v>
      </c>
      <c r="X43" s="104">
        <f>'EJEC NO IMPRIMIR'!X43/EJECUTADO!$D$1</f>
        <v>0</v>
      </c>
      <c r="Y43" s="104">
        <f>'EJEC NO IMPRIMIR'!Y43/EJECUTADO!$D$1</f>
        <v>0</v>
      </c>
      <c r="Z43" s="104">
        <f>'EJEC NO IMPRIMIR'!Z43/EJECUTADO!$D$1</f>
        <v>170860</v>
      </c>
      <c r="AA43" s="104">
        <f>'EJEC NO IMPRIMIR'!AA43/EJECUTADO!$D$1</f>
        <v>0</v>
      </c>
      <c r="AB43" s="104">
        <f>'EJEC NO IMPRIMIR'!AB43/EJECUTADO!$D$1</f>
        <v>0</v>
      </c>
      <c r="AC43" s="104">
        <f>'EJEC NO IMPRIMIR'!AC43/EJECUTADO!$D$1</f>
        <v>0</v>
      </c>
      <c r="AD43" s="104">
        <f>'EJEC NO IMPRIMIR'!AD43/EJECUTADO!$D$1</f>
        <v>0</v>
      </c>
      <c r="AE43" s="104">
        <f>'EJEC NO IMPRIMIR'!AE43/EJECUTADO!$D$1</f>
        <v>0</v>
      </c>
      <c r="AF43" s="104">
        <f>'EJEC NO IMPRIMIR'!AF43/EJECUTADO!$D$1</f>
        <v>0</v>
      </c>
      <c r="AG43" s="104">
        <f>'EJEC NO IMPRIMIR'!AG43/EJECUTADO!$D$1</f>
        <v>267116.38</v>
      </c>
      <c r="AH43" s="124">
        <f>'EJEC NO IMPRIMIR'!AH43/EJECUTADO!$D$1</f>
        <v>267116.38</v>
      </c>
      <c r="AI43" s="51"/>
      <c r="AJ43" s="163"/>
      <c r="AK43" s="51"/>
      <c r="AL43" s="51"/>
      <c r="AM43" s="51"/>
      <c r="AN43" s="51"/>
      <c r="AO43" s="51"/>
      <c r="AP43" s="51"/>
      <c r="AQ43" s="51"/>
      <c r="AR43" s="51"/>
      <c r="AS43" s="51"/>
      <c r="AX43" s="59"/>
    </row>
    <row r="44" spans="1:51" ht="22.5" customHeight="1" x14ac:dyDescent="0.4">
      <c r="A44" s="48"/>
      <c r="B44" s="109" t="s">
        <v>39</v>
      </c>
      <c r="C44" s="81"/>
      <c r="D44" s="83" t="s">
        <v>93</v>
      </c>
      <c r="E44" s="81"/>
      <c r="F44" s="104">
        <f>'EJEC NO IMPRIMIR'!F44/EJECUTADO!$D$1</f>
        <v>0</v>
      </c>
      <c r="G44" s="104">
        <f>'EJEC NO IMPRIMIR'!G44/EJECUTADO!$D$1</f>
        <v>0</v>
      </c>
      <c r="H44" s="104">
        <f>'EJEC NO IMPRIMIR'!H44/EJECUTADO!$D$1</f>
        <v>0</v>
      </c>
      <c r="I44" s="104">
        <f>'EJEC NO IMPRIMIR'!I44/EJECUTADO!$D$1</f>
        <v>0</v>
      </c>
      <c r="J44" s="104">
        <f>'EJEC NO IMPRIMIR'!J44/EJECUTADO!$D$1</f>
        <v>0</v>
      </c>
      <c r="K44" s="104">
        <f>'EJEC NO IMPRIMIR'!K44/EJECUTADO!$D$1</f>
        <v>0</v>
      </c>
      <c r="L44" s="104">
        <f>'EJEC NO IMPRIMIR'!L44/EJECUTADO!$D$1</f>
        <v>0</v>
      </c>
      <c r="M44" s="104">
        <f>'EJEC NO IMPRIMIR'!M44/EJECUTADO!$D$1</f>
        <v>0</v>
      </c>
      <c r="N44" s="104">
        <f>'EJEC NO IMPRIMIR'!N44/EJECUTADO!$D$1</f>
        <v>0</v>
      </c>
      <c r="O44" s="104">
        <f>'EJEC NO IMPRIMIR'!O44/EJECUTADO!$D$1</f>
        <v>1927703.2</v>
      </c>
      <c r="P44" s="104">
        <f>'EJEC NO IMPRIMIR'!P44/EJECUTADO!$D$1</f>
        <v>0</v>
      </c>
      <c r="Q44" s="104">
        <f>'EJEC NO IMPRIMIR'!Q44/EJECUTADO!$D$1</f>
        <v>0</v>
      </c>
      <c r="R44" s="104">
        <f>'EJEC NO IMPRIMIR'!R44/EJECUTADO!$D$1</f>
        <v>0</v>
      </c>
      <c r="S44" s="104">
        <f>'EJEC NO IMPRIMIR'!S44/EJECUTADO!$D$1</f>
        <v>0</v>
      </c>
      <c r="T44" s="104">
        <f>'EJEC NO IMPRIMIR'!T44/EJECUTADO!$D$1</f>
        <v>0</v>
      </c>
      <c r="U44" s="104">
        <f>'EJEC NO IMPRIMIR'!U44/EJECUTADO!$D$1</f>
        <v>0</v>
      </c>
      <c r="V44" s="104">
        <f>'EJEC NO IMPRIMIR'!V44/EJECUTADO!$D$1</f>
        <v>0</v>
      </c>
      <c r="W44" s="104">
        <f>'EJEC NO IMPRIMIR'!W44/EJECUTADO!$D$1</f>
        <v>0</v>
      </c>
      <c r="X44" s="104">
        <f>'EJEC NO IMPRIMIR'!X44/EJECUTADO!$D$1</f>
        <v>0</v>
      </c>
      <c r="Y44" s="104">
        <f>'EJEC NO IMPRIMIR'!Y44/EJECUTADO!$D$1</f>
        <v>0</v>
      </c>
      <c r="Z44" s="104">
        <f>'EJEC NO IMPRIMIR'!Z44/EJECUTADO!$D$1</f>
        <v>0</v>
      </c>
      <c r="AA44" s="104">
        <f>'EJEC NO IMPRIMIR'!AA44/EJECUTADO!$D$1</f>
        <v>0</v>
      </c>
      <c r="AB44" s="104">
        <f>'EJEC NO IMPRIMIR'!AB44/EJECUTADO!$D$1</f>
        <v>0</v>
      </c>
      <c r="AC44" s="104">
        <f>'EJEC NO IMPRIMIR'!AC44/EJECUTADO!$D$1</f>
        <v>0</v>
      </c>
      <c r="AD44" s="104">
        <f>'EJEC NO IMPRIMIR'!AD44/EJECUTADO!$D$1</f>
        <v>0</v>
      </c>
      <c r="AE44" s="104">
        <f>'EJEC NO IMPRIMIR'!AE44/EJECUTADO!$D$1</f>
        <v>0</v>
      </c>
      <c r="AF44" s="104">
        <f>'EJEC NO IMPRIMIR'!AF44/EJECUTADO!$D$1</f>
        <v>0</v>
      </c>
      <c r="AG44" s="104">
        <f>'EJEC NO IMPRIMIR'!AG44/EJECUTADO!$D$1</f>
        <v>1927703.2</v>
      </c>
      <c r="AH44" s="124">
        <f>'EJEC NO IMPRIMIR'!AH44/EJECUTADO!$D$1</f>
        <v>1927703.2</v>
      </c>
      <c r="AI44" s="51"/>
      <c r="AJ44" s="163"/>
      <c r="AK44" s="51"/>
      <c r="AL44" s="51"/>
      <c r="AM44" s="51"/>
      <c r="AN44" s="51"/>
      <c r="AO44" s="51"/>
      <c r="AP44" s="51"/>
      <c r="AQ44" s="51"/>
      <c r="AR44" s="51"/>
      <c r="AS44" s="51"/>
      <c r="AX44" s="59"/>
    </row>
    <row r="45" spans="1:51" ht="22.5" customHeight="1" x14ac:dyDescent="0.4">
      <c r="A45" s="48"/>
      <c r="B45" s="109" t="s">
        <v>31</v>
      </c>
      <c r="C45" s="81"/>
      <c r="D45" s="83" t="s">
        <v>94</v>
      </c>
      <c r="E45" s="81"/>
      <c r="F45" s="104">
        <f>'EJEC NO IMPRIMIR'!F45/EJECUTADO!$D$1</f>
        <v>0</v>
      </c>
      <c r="G45" s="104">
        <f>'EJEC NO IMPRIMIR'!G45/EJECUTADO!$D$1</f>
        <v>0</v>
      </c>
      <c r="H45" s="104">
        <f>'EJEC NO IMPRIMIR'!H45/EJECUTADO!$D$1</f>
        <v>0</v>
      </c>
      <c r="I45" s="104">
        <f>'EJEC NO IMPRIMIR'!I45/EJECUTADO!$D$1</f>
        <v>0</v>
      </c>
      <c r="J45" s="104">
        <f>'EJEC NO IMPRIMIR'!J45/EJECUTADO!$D$1</f>
        <v>0</v>
      </c>
      <c r="K45" s="104">
        <f>'EJEC NO IMPRIMIR'!K45/EJECUTADO!$D$1</f>
        <v>0</v>
      </c>
      <c r="L45" s="104">
        <f>'EJEC NO IMPRIMIR'!L45/EJECUTADO!$D$1</f>
        <v>0</v>
      </c>
      <c r="M45" s="104">
        <f>'EJEC NO IMPRIMIR'!M45/EJECUTADO!$D$1</f>
        <v>0</v>
      </c>
      <c r="N45" s="104">
        <f>'EJEC NO IMPRIMIR'!N45/EJECUTADO!$D$1</f>
        <v>0</v>
      </c>
      <c r="O45" s="104">
        <f>'EJEC NO IMPRIMIR'!O45/EJECUTADO!$D$1</f>
        <v>0</v>
      </c>
      <c r="P45" s="104">
        <f>'EJEC NO IMPRIMIR'!P45/EJECUTADO!$D$1</f>
        <v>0</v>
      </c>
      <c r="Q45" s="104">
        <f>'EJEC NO IMPRIMIR'!Q45/EJECUTADO!$D$1</f>
        <v>0</v>
      </c>
      <c r="R45" s="104">
        <f>'EJEC NO IMPRIMIR'!R45/EJECUTADO!$D$1</f>
        <v>0</v>
      </c>
      <c r="S45" s="104">
        <f>'EJEC NO IMPRIMIR'!S45/EJECUTADO!$D$1</f>
        <v>0</v>
      </c>
      <c r="T45" s="104">
        <f>'EJEC NO IMPRIMIR'!T45/EJECUTADO!$D$1</f>
        <v>0</v>
      </c>
      <c r="U45" s="104">
        <f>'EJEC NO IMPRIMIR'!U45/EJECUTADO!$D$1</f>
        <v>0</v>
      </c>
      <c r="V45" s="104">
        <f>'EJEC NO IMPRIMIR'!V45/EJECUTADO!$D$1</f>
        <v>429737.97200000001</v>
      </c>
      <c r="W45" s="104">
        <f>'EJEC NO IMPRIMIR'!W45/EJECUTADO!$D$1</f>
        <v>0</v>
      </c>
      <c r="X45" s="104">
        <f>'EJEC NO IMPRIMIR'!X45/EJECUTADO!$D$1</f>
        <v>0</v>
      </c>
      <c r="Y45" s="104">
        <f>'EJEC NO IMPRIMIR'!Y45/EJECUTADO!$D$1</f>
        <v>0</v>
      </c>
      <c r="Z45" s="104">
        <f>'EJEC NO IMPRIMIR'!Z45/EJECUTADO!$D$1</f>
        <v>0</v>
      </c>
      <c r="AA45" s="104">
        <f>'EJEC NO IMPRIMIR'!AA45/EJECUTADO!$D$1</f>
        <v>0</v>
      </c>
      <c r="AB45" s="104">
        <f>'EJEC NO IMPRIMIR'!AB45/EJECUTADO!$D$1</f>
        <v>300999</v>
      </c>
      <c r="AC45" s="104">
        <f>'EJEC NO IMPRIMIR'!AC45/EJECUTADO!$D$1</f>
        <v>0</v>
      </c>
      <c r="AD45" s="104">
        <f>'EJEC NO IMPRIMIR'!AD45/EJECUTADO!$D$1</f>
        <v>0</v>
      </c>
      <c r="AE45" s="104">
        <f>'EJEC NO IMPRIMIR'!AE45/EJECUTADO!$D$1</f>
        <v>0</v>
      </c>
      <c r="AF45" s="104">
        <f>'EJEC NO IMPRIMIR'!AF45/EJECUTADO!$D$1</f>
        <v>0</v>
      </c>
      <c r="AG45" s="104">
        <f>'EJEC NO IMPRIMIR'!AG45/EJECUTADO!$D$1</f>
        <v>730736.97199999995</v>
      </c>
      <c r="AH45" s="124">
        <f>'EJEC NO IMPRIMIR'!AH45/EJECUTADO!$D$1</f>
        <v>730736.97199999995</v>
      </c>
      <c r="AI45" s="51"/>
      <c r="AJ45" s="163"/>
      <c r="AK45" s="51"/>
      <c r="AL45" s="51"/>
      <c r="AM45" s="51"/>
      <c r="AN45" s="51"/>
      <c r="AO45" s="51"/>
      <c r="AP45" s="51"/>
      <c r="AQ45" s="51"/>
      <c r="AR45" s="51"/>
      <c r="AS45" s="51"/>
      <c r="AX45" s="59"/>
    </row>
    <row r="46" spans="1:51" ht="33" customHeight="1" x14ac:dyDescent="0.4">
      <c r="A46" s="48"/>
      <c r="B46" s="109" t="s">
        <v>23</v>
      </c>
      <c r="C46" s="81"/>
      <c r="D46" s="83" t="s">
        <v>121</v>
      </c>
      <c r="E46" s="81"/>
      <c r="F46" s="104">
        <f>'EJEC NO IMPRIMIR'!F46/EJECUTADO!$D$1</f>
        <v>0</v>
      </c>
      <c r="G46" s="104">
        <f>'EJEC NO IMPRIMIR'!G46/EJECUTADO!$D$1</f>
        <v>0</v>
      </c>
      <c r="H46" s="104">
        <f>'EJEC NO IMPRIMIR'!H46/EJECUTADO!$D$1</f>
        <v>0</v>
      </c>
      <c r="I46" s="104">
        <f>'EJEC NO IMPRIMIR'!I46/EJECUTADO!$D$1</f>
        <v>0</v>
      </c>
      <c r="J46" s="104">
        <f>'EJEC NO IMPRIMIR'!J46/EJECUTADO!$D$1</f>
        <v>0</v>
      </c>
      <c r="K46" s="104">
        <f>'EJEC NO IMPRIMIR'!K46/EJECUTADO!$D$1</f>
        <v>0</v>
      </c>
      <c r="L46" s="104">
        <f>'EJEC NO IMPRIMIR'!L46/EJECUTADO!$D$1</f>
        <v>0</v>
      </c>
      <c r="M46" s="104">
        <f>'EJEC NO IMPRIMIR'!M46/EJECUTADO!$D$1</f>
        <v>0</v>
      </c>
      <c r="N46" s="104">
        <f>'EJEC NO IMPRIMIR'!N46/EJECUTADO!$D$1</f>
        <v>0</v>
      </c>
      <c r="O46" s="104">
        <f>'EJEC NO IMPRIMIR'!O46/EJECUTADO!$D$1</f>
        <v>0</v>
      </c>
      <c r="P46" s="104">
        <f>'EJEC NO IMPRIMIR'!P46/EJECUTADO!$D$1</f>
        <v>0</v>
      </c>
      <c r="Q46" s="104">
        <f>'EJEC NO IMPRIMIR'!Q46/EJECUTADO!$D$1</f>
        <v>0</v>
      </c>
      <c r="R46" s="104">
        <f>'EJEC NO IMPRIMIR'!R46/EJECUTADO!$D$1</f>
        <v>0</v>
      </c>
      <c r="S46" s="104">
        <f>'EJEC NO IMPRIMIR'!S46/EJECUTADO!$D$1</f>
        <v>84532.248000000007</v>
      </c>
      <c r="T46" s="104">
        <f>'EJEC NO IMPRIMIR'!T46/EJECUTADO!$D$1</f>
        <v>0</v>
      </c>
      <c r="U46" s="104">
        <f>'EJEC NO IMPRIMIR'!U46/EJECUTADO!$D$1</f>
        <v>0</v>
      </c>
      <c r="V46" s="104">
        <f>'EJEC NO IMPRIMIR'!V46/EJECUTADO!$D$1</f>
        <v>0</v>
      </c>
      <c r="W46" s="104">
        <f>'EJEC NO IMPRIMIR'!W46/EJECUTADO!$D$1</f>
        <v>0</v>
      </c>
      <c r="X46" s="104">
        <f>'EJEC NO IMPRIMIR'!X46/EJECUTADO!$D$1</f>
        <v>0</v>
      </c>
      <c r="Y46" s="104">
        <f>'EJEC NO IMPRIMIR'!Y46/EJECUTADO!$D$1</f>
        <v>0</v>
      </c>
      <c r="Z46" s="104">
        <f>'EJEC NO IMPRIMIR'!Z46/EJECUTADO!$D$1</f>
        <v>0</v>
      </c>
      <c r="AA46" s="104">
        <f>'EJEC NO IMPRIMIR'!AA46/EJECUTADO!$D$1</f>
        <v>0</v>
      </c>
      <c r="AB46" s="104">
        <f>'EJEC NO IMPRIMIR'!AB46/EJECUTADO!$D$1</f>
        <v>0</v>
      </c>
      <c r="AC46" s="104">
        <f>'EJEC NO IMPRIMIR'!AC46/EJECUTADO!$D$1</f>
        <v>0</v>
      </c>
      <c r="AD46" s="104">
        <f>'EJEC NO IMPRIMIR'!AD46/EJECUTADO!$D$1</f>
        <v>0</v>
      </c>
      <c r="AE46" s="104">
        <f>'EJEC NO IMPRIMIR'!AE46/EJECUTADO!$D$1</f>
        <v>0</v>
      </c>
      <c r="AF46" s="104">
        <f>'EJEC NO IMPRIMIR'!AF46/EJECUTADO!$D$1</f>
        <v>0</v>
      </c>
      <c r="AG46" s="104">
        <f>'EJEC NO IMPRIMIR'!AG46/EJECUTADO!$D$1</f>
        <v>84532.248000000007</v>
      </c>
      <c r="AH46" s="124">
        <f>'EJEC NO IMPRIMIR'!AH46/EJECUTADO!$D$1</f>
        <v>84532.248000000007</v>
      </c>
      <c r="AI46" s="51"/>
      <c r="AJ46" s="163"/>
      <c r="AK46" s="51"/>
      <c r="AL46" s="51"/>
      <c r="AM46" s="51"/>
      <c r="AN46" s="51"/>
      <c r="AO46" s="51"/>
      <c r="AP46" s="51"/>
      <c r="AQ46" s="51"/>
      <c r="AR46" s="51"/>
      <c r="AS46" s="51"/>
      <c r="AX46" s="59"/>
    </row>
    <row r="47" spans="1:51" ht="22.5" customHeight="1" x14ac:dyDescent="0.4">
      <c r="A47" s="48"/>
      <c r="B47" s="109" t="s">
        <v>25</v>
      </c>
      <c r="C47" s="81"/>
      <c r="D47" s="83" t="s">
        <v>140</v>
      </c>
      <c r="E47" s="81"/>
      <c r="F47" s="104">
        <f>'EJEC NO IMPRIMIR'!F47/EJECUTADO!$D$1</f>
        <v>0</v>
      </c>
      <c r="G47" s="104">
        <f>'EJEC NO IMPRIMIR'!G47/EJECUTADO!$D$1</f>
        <v>0</v>
      </c>
      <c r="H47" s="104">
        <f>'EJEC NO IMPRIMIR'!H47/EJECUTADO!$D$1</f>
        <v>0</v>
      </c>
      <c r="I47" s="104">
        <f>'EJEC NO IMPRIMIR'!I47/EJECUTADO!$D$1</f>
        <v>0</v>
      </c>
      <c r="J47" s="104">
        <f>'EJEC NO IMPRIMIR'!J47/EJECUTADO!$D$1</f>
        <v>0</v>
      </c>
      <c r="K47" s="104">
        <f>'EJEC NO IMPRIMIR'!K47/EJECUTADO!$D$1</f>
        <v>0</v>
      </c>
      <c r="L47" s="104">
        <f>'EJEC NO IMPRIMIR'!L47/EJECUTADO!$D$1</f>
        <v>0</v>
      </c>
      <c r="M47" s="104">
        <f>'EJEC NO IMPRIMIR'!M47/EJECUTADO!$D$1</f>
        <v>0</v>
      </c>
      <c r="N47" s="104">
        <f>'EJEC NO IMPRIMIR'!N47/EJECUTADO!$D$1</f>
        <v>0</v>
      </c>
      <c r="O47" s="104">
        <f>'EJEC NO IMPRIMIR'!O47/EJECUTADO!$D$1</f>
        <v>0</v>
      </c>
      <c r="P47" s="104">
        <f>'EJEC NO IMPRIMIR'!P47/EJECUTADO!$D$1</f>
        <v>0</v>
      </c>
      <c r="Q47" s="104">
        <f>'EJEC NO IMPRIMIR'!Q47/EJECUTADO!$D$1</f>
        <v>0</v>
      </c>
      <c r="R47" s="104">
        <f>'EJEC NO IMPRIMIR'!R47/EJECUTADO!$D$1</f>
        <v>0</v>
      </c>
      <c r="S47" s="104">
        <f>'EJEC NO IMPRIMIR'!S47/EJECUTADO!$D$1</f>
        <v>0</v>
      </c>
      <c r="T47" s="104">
        <f>'EJEC NO IMPRIMIR'!T47/EJECUTADO!$D$1</f>
        <v>0</v>
      </c>
      <c r="U47" s="104">
        <f>'EJEC NO IMPRIMIR'!U47/EJECUTADO!$D$1</f>
        <v>0</v>
      </c>
      <c r="V47" s="104">
        <f>'EJEC NO IMPRIMIR'!V47/EJECUTADO!$D$1</f>
        <v>130392.193</v>
      </c>
      <c r="W47" s="104">
        <f>'EJEC NO IMPRIMIR'!W47/EJECUTADO!$D$1</f>
        <v>0</v>
      </c>
      <c r="X47" s="104">
        <f>'EJEC NO IMPRIMIR'!X47/EJECUTADO!$D$1</f>
        <v>0</v>
      </c>
      <c r="Y47" s="104">
        <f>'EJEC NO IMPRIMIR'!Y47/EJECUTADO!$D$1</f>
        <v>0</v>
      </c>
      <c r="Z47" s="104">
        <f>'EJEC NO IMPRIMIR'!Z47/EJECUTADO!$D$1</f>
        <v>0</v>
      </c>
      <c r="AA47" s="104">
        <f>'EJEC NO IMPRIMIR'!AA47/EJECUTADO!$D$1</f>
        <v>0</v>
      </c>
      <c r="AB47" s="104">
        <f>'EJEC NO IMPRIMIR'!AB47/EJECUTADO!$D$1</f>
        <v>0</v>
      </c>
      <c r="AC47" s="104">
        <f>'EJEC NO IMPRIMIR'!AC47/EJECUTADO!$D$1</f>
        <v>0</v>
      </c>
      <c r="AD47" s="104">
        <f>'EJEC NO IMPRIMIR'!AD47/EJECUTADO!$D$1</f>
        <v>0</v>
      </c>
      <c r="AE47" s="104">
        <f>'EJEC NO IMPRIMIR'!AE47/EJECUTADO!$D$1</f>
        <v>0</v>
      </c>
      <c r="AF47" s="104">
        <f>'EJEC NO IMPRIMIR'!AF47/EJECUTADO!$D$1</f>
        <v>0</v>
      </c>
      <c r="AG47" s="104">
        <f>'EJEC NO IMPRIMIR'!AG47/EJECUTADO!$D$1</f>
        <v>130392.193</v>
      </c>
      <c r="AH47" s="124">
        <f>'EJEC NO IMPRIMIR'!AH47/EJECUTADO!$D$1</f>
        <v>130392.193</v>
      </c>
      <c r="AI47" s="51"/>
      <c r="AJ47" s="163"/>
      <c r="AK47" s="51"/>
      <c r="AL47" s="51"/>
      <c r="AM47" s="51"/>
      <c r="AN47" s="51"/>
      <c r="AO47" s="51"/>
      <c r="AP47" s="51"/>
      <c r="AQ47" s="51"/>
      <c r="AR47" s="51"/>
      <c r="AS47" s="51"/>
      <c r="AX47" s="59"/>
    </row>
    <row r="48" spans="1:51" ht="22.5" customHeight="1" x14ac:dyDescent="0.4">
      <c r="A48" s="48"/>
      <c r="B48" s="103" t="s">
        <v>13</v>
      </c>
      <c r="C48" s="81"/>
      <c r="D48" s="83" t="s">
        <v>30</v>
      </c>
      <c r="E48" s="81"/>
      <c r="F48" s="104">
        <f>'EJEC NO IMPRIMIR'!F48/EJECUTADO!$D$1</f>
        <v>354211.924</v>
      </c>
      <c r="G48" s="104">
        <f>'EJEC NO IMPRIMIR'!G48/EJECUTADO!$D$1</f>
        <v>4241078.6059999997</v>
      </c>
      <c r="H48" s="104">
        <f>'EJEC NO IMPRIMIR'!H48/EJECUTADO!$D$1</f>
        <v>0</v>
      </c>
      <c r="I48" s="104">
        <f>'EJEC NO IMPRIMIR'!I48/EJECUTADO!$D$1</f>
        <v>414344.58</v>
      </c>
      <c r="J48" s="104">
        <f>'EJEC NO IMPRIMIR'!J48/EJECUTADO!$D$1</f>
        <v>0</v>
      </c>
      <c r="K48" s="104">
        <f>'EJEC NO IMPRIMIR'!K48/EJECUTADO!$D$1</f>
        <v>3336905.35</v>
      </c>
      <c r="L48" s="104">
        <f>'EJEC NO IMPRIMIR'!L48/EJECUTADO!$D$1</f>
        <v>41228.980000000003</v>
      </c>
      <c r="M48" s="104">
        <f>'EJEC NO IMPRIMIR'!M48/EJECUTADO!$D$1</f>
        <v>106810.978</v>
      </c>
      <c r="N48" s="104">
        <f>'EJEC NO IMPRIMIR'!N48/EJECUTADO!$D$1</f>
        <v>0</v>
      </c>
      <c r="O48" s="104">
        <f>'EJEC NO IMPRIMIR'!O48/EJECUTADO!$D$1</f>
        <v>129667.272</v>
      </c>
      <c r="P48" s="104">
        <f>'EJEC NO IMPRIMIR'!P48/EJECUTADO!$D$1</f>
        <v>0</v>
      </c>
      <c r="Q48" s="104">
        <f>'EJEC NO IMPRIMIR'!Q48/EJECUTADO!$D$1</f>
        <v>171555.16899999999</v>
      </c>
      <c r="R48" s="104">
        <f>'EJEC NO IMPRIMIR'!R48/EJECUTADO!$D$1</f>
        <v>2491.9569999999999</v>
      </c>
      <c r="S48" s="104">
        <f>'EJEC NO IMPRIMIR'!S48/EJECUTADO!$D$1</f>
        <v>117802.17600000001</v>
      </c>
      <c r="T48" s="104">
        <f>'EJEC NO IMPRIMIR'!T48/EJECUTADO!$D$1</f>
        <v>140525.42499999999</v>
      </c>
      <c r="U48" s="104">
        <f>'EJEC NO IMPRIMIR'!U48/EJECUTADO!$D$1</f>
        <v>101401.666</v>
      </c>
      <c r="V48" s="104">
        <f>'EJEC NO IMPRIMIR'!V48/EJECUTADO!$D$1</f>
        <v>251983.97700000001</v>
      </c>
      <c r="W48" s="104">
        <f>'EJEC NO IMPRIMIR'!W48/EJECUTADO!$D$1</f>
        <v>184791.04000000001</v>
      </c>
      <c r="X48" s="104">
        <f>'EJEC NO IMPRIMIR'!X48/EJECUTADO!$D$1</f>
        <v>0</v>
      </c>
      <c r="Y48" s="104">
        <f>'EJEC NO IMPRIMIR'!Y48/EJECUTADO!$D$1</f>
        <v>53883496.678999998</v>
      </c>
      <c r="Z48" s="104">
        <f>'EJEC NO IMPRIMIR'!Z48/EJECUTADO!$D$1</f>
        <v>280055.78100000002</v>
      </c>
      <c r="AA48" s="104">
        <f>'EJEC NO IMPRIMIR'!AA48/EJECUTADO!$D$1</f>
        <v>0</v>
      </c>
      <c r="AB48" s="104">
        <f>'EJEC NO IMPRIMIR'!AB48/EJECUTADO!$D$1</f>
        <v>14852.019</v>
      </c>
      <c r="AC48" s="104">
        <f>'EJEC NO IMPRIMIR'!AC48/EJECUTADO!$D$1</f>
        <v>11411.87</v>
      </c>
      <c r="AD48" s="104">
        <f>'EJEC NO IMPRIMIR'!AD48/EJECUTADO!$D$1</f>
        <v>9831</v>
      </c>
      <c r="AE48" s="104">
        <f>'EJEC NO IMPRIMIR'!AE48/EJECUTADO!$D$1</f>
        <v>0</v>
      </c>
      <c r="AF48" s="104">
        <f>'EJEC NO IMPRIMIR'!AF48/EJECUTADO!$D$1</f>
        <v>0</v>
      </c>
      <c r="AG48" s="104">
        <f>'EJEC NO IMPRIMIR'!AG48/EJECUTADO!$D$1</f>
        <v>63794446.449000001</v>
      </c>
      <c r="AH48" s="124">
        <f>'EJEC NO IMPRIMIR'!AH48/EJECUTADO!$D$1</f>
        <v>63794446.449000001</v>
      </c>
      <c r="AI48" s="51"/>
      <c r="AJ48" s="163">
        <f t="shared" si="4"/>
        <v>63784615.449000001</v>
      </c>
      <c r="AK48" s="51"/>
      <c r="AL48" s="51"/>
      <c r="AM48" s="51">
        <f t="shared" si="1"/>
        <v>63784615.449000001</v>
      </c>
      <c r="AN48" s="51"/>
      <c r="AO48" s="51"/>
      <c r="AQ48" s="51">
        <f t="shared" si="2"/>
        <v>0</v>
      </c>
      <c r="AR48" s="51">
        <f t="shared" si="17"/>
        <v>63784615.449000001</v>
      </c>
      <c r="AS48" s="51"/>
      <c r="AX48" s="59"/>
    </row>
    <row r="49" spans="1:50" ht="22.5" customHeight="1" x14ac:dyDescent="0.4">
      <c r="A49" s="48"/>
      <c r="B49" s="103" t="s">
        <v>63</v>
      </c>
      <c r="C49" s="81"/>
      <c r="D49" s="83" t="s">
        <v>55</v>
      </c>
      <c r="E49" s="81"/>
      <c r="F49" s="104">
        <f>'EJEC NO IMPRIMIR'!F49/EJECUTADO!$D$1</f>
        <v>0</v>
      </c>
      <c r="G49" s="104">
        <f>'EJEC NO IMPRIMIR'!G49/EJECUTADO!$D$1</f>
        <v>0</v>
      </c>
      <c r="H49" s="104">
        <f>'EJEC NO IMPRIMIR'!H49/EJECUTADO!$D$1</f>
        <v>0</v>
      </c>
      <c r="I49" s="104">
        <f>'EJEC NO IMPRIMIR'!I49/EJECUTADO!$D$1</f>
        <v>58137.699000000001</v>
      </c>
      <c r="J49" s="104">
        <f>'EJEC NO IMPRIMIR'!J49/EJECUTADO!$D$1</f>
        <v>0</v>
      </c>
      <c r="K49" s="104">
        <f>'EJEC NO IMPRIMIR'!K49/EJECUTADO!$D$1</f>
        <v>571879.97600000002</v>
      </c>
      <c r="L49" s="104">
        <f>'EJEC NO IMPRIMIR'!L49/EJECUTADO!$D$1</f>
        <v>0</v>
      </c>
      <c r="M49" s="104">
        <f>'EJEC NO IMPRIMIR'!M49/EJECUTADO!$D$1</f>
        <v>9052.2639999999992</v>
      </c>
      <c r="N49" s="104">
        <f>'EJEC NO IMPRIMIR'!N49/EJECUTADO!$D$1</f>
        <v>0</v>
      </c>
      <c r="O49" s="104">
        <f>'EJEC NO IMPRIMIR'!O49/EJECUTADO!$D$1</f>
        <v>0</v>
      </c>
      <c r="P49" s="104">
        <f>'EJEC NO IMPRIMIR'!P49/EJECUTADO!$D$1</f>
        <v>0</v>
      </c>
      <c r="Q49" s="104">
        <f>'EJEC NO IMPRIMIR'!Q49/EJECUTADO!$D$1</f>
        <v>0</v>
      </c>
      <c r="R49" s="104">
        <f>'EJEC NO IMPRIMIR'!R49/EJECUTADO!$D$1</f>
        <v>0</v>
      </c>
      <c r="S49" s="104">
        <f>'EJEC NO IMPRIMIR'!S49/EJECUTADO!$D$1</f>
        <v>0</v>
      </c>
      <c r="T49" s="104">
        <f>'EJEC NO IMPRIMIR'!T49/EJECUTADO!$D$1</f>
        <v>0</v>
      </c>
      <c r="U49" s="104">
        <f>'EJEC NO IMPRIMIR'!U49/EJECUTADO!$D$1</f>
        <v>0</v>
      </c>
      <c r="V49" s="104">
        <f>'EJEC NO IMPRIMIR'!V49/EJECUTADO!$D$1</f>
        <v>48611.233</v>
      </c>
      <c r="W49" s="104">
        <f>'EJEC NO IMPRIMIR'!W49/EJECUTADO!$D$1</f>
        <v>0</v>
      </c>
      <c r="X49" s="104">
        <f>'EJEC NO IMPRIMIR'!X49/EJECUTADO!$D$1</f>
        <v>0</v>
      </c>
      <c r="Y49" s="104">
        <f>'EJEC NO IMPRIMIR'!Y49/EJECUTADO!$D$1</f>
        <v>833592.26500000001</v>
      </c>
      <c r="Z49" s="104">
        <f>'EJEC NO IMPRIMIR'!Z49/EJECUTADO!$D$1</f>
        <v>0</v>
      </c>
      <c r="AA49" s="104">
        <f>'EJEC NO IMPRIMIR'!AA49/EJECUTADO!$D$1</f>
        <v>0</v>
      </c>
      <c r="AB49" s="104">
        <f>'EJEC NO IMPRIMIR'!AB49/EJECUTADO!$D$1</f>
        <v>0</v>
      </c>
      <c r="AC49" s="104">
        <f>'EJEC NO IMPRIMIR'!AC49/EJECUTADO!$D$1</f>
        <v>0</v>
      </c>
      <c r="AD49" s="104">
        <f>'EJEC NO IMPRIMIR'!AD49/EJECUTADO!$D$1</f>
        <v>0</v>
      </c>
      <c r="AE49" s="104">
        <f>'EJEC NO IMPRIMIR'!AE49/EJECUTADO!$D$1</f>
        <v>0</v>
      </c>
      <c r="AF49" s="104">
        <f>'EJEC NO IMPRIMIR'!AF49/EJECUTADO!$D$1</f>
        <v>0</v>
      </c>
      <c r="AG49" s="104">
        <f>'EJEC NO IMPRIMIR'!AG49/EJECUTADO!$D$1</f>
        <v>1521273.4369999999</v>
      </c>
      <c r="AH49" s="124">
        <f>'EJEC NO IMPRIMIR'!AH49/EJECUTADO!$D$1</f>
        <v>1521273.4369999999</v>
      </c>
      <c r="AI49" s="51"/>
      <c r="AJ49" s="163">
        <f t="shared" si="4"/>
        <v>1521273.4369999999</v>
      </c>
      <c r="AK49" s="51"/>
      <c r="AL49" s="51" t="e">
        <f>+#REF!</f>
        <v>#REF!</v>
      </c>
      <c r="AM49" s="51" t="e">
        <f t="shared" si="1"/>
        <v>#REF!</v>
      </c>
      <c r="AN49" s="51"/>
      <c r="AO49" s="51"/>
      <c r="AP49" s="51">
        <v>1766087846</v>
      </c>
      <c r="AQ49" s="51">
        <f t="shared" si="2"/>
        <v>1766087.8459999999</v>
      </c>
      <c r="AR49" s="51" t="e">
        <f t="shared" si="17"/>
        <v>#REF!</v>
      </c>
      <c r="AS49" s="51"/>
      <c r="AX49" s="59"/>
    </row>
    <row r="50" spans="1:50" ht="22.5" customHeight="1" x14ac:dyDescent="0.4">
      <c r="A50" s="48"/>
      <c r="B50" s="103" t="s">
        <v>64</v>
      </c>
      <c r="C50" s="81"/>
      <c r="D50" s="85" t="s">
        <v>56</v>
      </c>
      <c r="E50" s="81"/>
      <c r="F50" s="107">
        <f>'EJEC NO IMPRIMIR'!F50/EJECUTADO!$D$1</f>
        <v>952282.06299999997</v>
      </c>
      <c r="G50" s="107">
        <f>'EJEC NO IMPRIMIR'!G50/EJECUTADO!$D$1</f>
        <v>87337.006999999998</v>
      </c>
      <c r="H50" s="107">
        <f>'EJEC NO IMPRIMIR'!H50/EJECUTADO!$D$1</f>
        <v>0</v>
      </c>
      <c r="I50" s="107">
        <f>'EJEC NO IMPRIMIR'!I50/EJECUTADO!$D$1</f>
        <v>452927.98800000001</v>
      </c>
      <c r="J50" s="107">
        <f>'EJEC NO IMPRIMIR'!J50/EJECUTADO!$D$1</f>
        <v>0</v>
      </c>
      <c r="K50" s="107">
        <f>'EJEC NO IMPRIMIR'!K50/EJECUTADO!$D$1</f>
        <v>92895.202999999994</v>
      </c>
      <c r="L50" s="107">
        <f>'EJEC NO IMPRIMIR'!L50/EJECUTADO!$D$1</f>
        <v>108589.56</v>
      </c>
      <c r="M50" s="107">
        <f>'EJEC NO IMPRIMIR'!M50/EJECUTADO!$D$1</f>
        <v>7457.0739999999996</v>
      </c>
      <c r="N50" s="107">
        <f>'EJEC NO IMPRIMIR'!N50/EJECUTADO!$D$1</f>
        <v>0</v>
      </c>
      <c r="O50" s="107">
        <f>'EJEC NO IMPRIMIR'!O50/EJECUTADO!$D$1</f>
        <v>161162.81099999999</v>
      </c>
      <c r="P50" s="107">
        <f>'EJEC NO IMPRIMIR'!P50/EJECUTADO!$D$1</f>
        <v>3366855.53</v>
      </c>
      <c r="Q50" s="107">
        <f>'EJEC NO IMPRIMIR'!Q50/EJECUTADO!$D$1</f>
        <v>127453.65700000001</v>
      </c>
      <c r="R50" s="107">
        <f>'EJEC NO IMPRIMIR'!R50/EJECUTADO!$D$1</f>
        <v>319610.397</v>
      </c>
      <c r="S50" s="107">
        <f>'EJEC NO IMPRIMIR'!S50/EJECUTADO!$D$1</f>
        <v>173091.36900000001</v>
      </c>
      <c r="T50" s="107">
        <f>'EJEC NO IMPRIMIR'!T50/EJECUTADO!$D$1</f>
        <v>27779.670999999998</v>
      </c>
      <c r="U50" s="107">
        <f>'EJEC NO IMPRIMIR'!U50/EJECUTADO!$D$1</f>
        <v>53780.817000000003</v>
      </c>
      <c r="V50" s="107">
        <f>'EJEC NO IMPRIMIR'!V50/EJECUTADO!$D$1</f>
        <v>412747.46500000003</v>
      </c>
      <c r="W50" s="107">
        <f>'EJEC NO IMPRIMIR'!W50/EJECUTADO!$D$1</f>
        <v>172538.948</v>
      </c>
      <c r="X50" s="107">
        <f>'EJEC NO IMPRIMIR'!X50/EJECUTADO!$D$1</f>
        <v>0</v>
      </c>
      <c r="Y50" s="107">
        <f>'EJEC NO IMPRIMIR'!Y50/EJECUTADO!$D$1</f>
        <v>394193.75099999999</v>
      </c>
      <c r="Z50" s="107">
        <f>'EJEC NO IMPRIMIR'!Z50/EJECUTADO!$D$1</f>
        <v>250757.13399999999</v>
      </c>
      <c r="AA50" s="107">
        <f>'EJEC NO IMPRIMIR'!AA50/EJECUTADO!$D$1</f>
        <v>854602.21499999997</v>
      </c>
      <c r="AB50" s="107">
        <f>'EJEC NO IMPRIMIR'!AB50/EJECUTADO!$D$1</f>
        <v>0</v>
      </c>
      <c r="AC50" s="107">
        <f>'EJEC NO IMPRIMIR'!AC50/EJECUTADO!$D$1</f>
        <v>0</v>
      </c>
      <c r="AD50" s="107">
        <f>'EJEC NO IMPRIMIR'!AD50/EJECUTADO!$D$1</f>
        <v>17597</v>
      </c>
      <c r="AE50" s="107">
        <f>'EJEC NO IMPRIMIR'!AE50/EJECUTADO!$D$1</f>
        <v>65199</v>
      </c>
      <c r="AF50" s="107">
        <f>'EJEC NO IMPRIMIR'!AF50/EJECUTADO!$D$1</f>
        <v>0</v>
      </c>
      <c r="AG50" s="107">
        <f>'EJEC NO IMPRIMIR'!AG50/EJECUTADO!$D$1</f>
        <v>8098858.6600000001</v>
      </c>
      <c r="AH50" s="108">
        <f>'EJEC NO IMPRIMIR'!AH50/EJECUTADO!$D$1</f>
        <v>8098858.6600000001</v>
      </c>
      <c r="AI50" s="51"/>
      <c r="AJ50" s="163">
        <f t="shared" si="4"/>
        <v>8016062.6600000001</v>
      </c>
      <c r="AK50" s="51"/>
      <c r="AL50" s="50" t="e">
        <f>SUM(AL51:AL59)</f>
        <v>#REF!</v>
      </c>
      <c r="AM50" s="51" t="e">
        <f t="shared" si="1"/>
        <v>#REF!</v>
      </c>
      <c r="AN50" s="51"/>
      <c r="AO50" s="51"/>
      <c r="AP50" s="51">
        <v>2967276760</v>
      </c>
      <c r="AQ50" s="51">
        <f t="shared" si="2"/>
        <v>2967276.76</v>
      </c>
      <c r="AR50" s="51" t="e">
        <f t="shared" si="17"/>
        <v>#REF!</v>
      </c>
      <c r="AS50" s="51"/>
      <c r="AX50" s="59"/>
    </row>
    <row r="51" spans="1:50" ht="22.5" customHeight="1" x14ac:dyDescent="0.4">
      <c r="A51" s="48"/>
      <c r="B51" s="111" t="s">
        <v>20</v>
      </c>
      <c r="C51" s="112"/>
      <c r="D51" s="86" t="s">
        <v>38</v>
      </c>
      <c r="E51" s="81"/>
      <c r="F51" s="113">
        <f>'EJEC NO IMPRIMIR'!F51/EJECUTADO!$D$1</f>
        <v>0</v>
      </c>
      <c r="G51" s="113">
        <f>'EJEC NO IMPRIMIR'!G51/EJECUTADO!$D$1</f>
        <v>0</v>
      </c>
      <c r="H51" s="113">
        <f>'EJEC NO IMPRIMIR'!H51/EJECUTADO!$D$1</f>
        <v>0</v>
      </c>
      <c r="I51" s="113">
        <f>'EJEC NO IMPRIMIR'!I51/EJECUTADO!$D$1</f>
        <v>0</v>
      </c>
      <c r="J51" s="113">
        <f>'EJEC NO IMPRIMIR'!J51/EJECUTADO!$D$1</f>
        <v>0</v>
      </c>
      <c r="K51" s="113">
        <f>'EJEC NO IMPRIMIR'!K51/EJECUTADO!$D$1</f>
        <v>0</v>
      </c>
      <c r="L51" s="113">
        <f>'EJEC NO IMPRIMIR'!L51/EJECUTADO!$D$1</f>
        <v>0</v>
      </c>
      <c r="M51" s="113">
        <f>'EJEC NO IMPRIMIR'!M51/EJECUTADO!$D$1</f>
        <v>0</v>
      </c>
      <c r="N51" s="113">
        <f>'EJEC NO IMPRIMIR'!N51/EJECUTADO!$D$1</f>
        <v>0</v>
      </c>
      <c r="O51" s="113">
        <f>'EJEC NO IMPRIMIR'!O51/EJECUTADO!$D$1</f>
        <v>0</v>
      </c>
      <c r="P51" s="113">
        <f>'EJEC NO IMPRIMIR'!P51/EJECUTADO!$D$1</f>
        <v>0</v>
      </c>
      <c r="Q51" s="113">
        <f>'EJEC NO IMPRIMIR'!Q51/EJECUTADO!$D$1</f>
        <v>0</v>
      </c>
      <c r="R51" s="113">
        <f>'EJEC NO IMPRIMIR'!R51/EJECUTADO!$D$1</f>
        <v>0</v>
      </c>
      <c r="S51" s="113">
        <f>'EJEC NO IMPRIMIR'!S51/EJECUTADO!$D$1</f>
        <v>0</v>
      </c>
      <c r="T51" s="113">
        <f>'EJEC NO IMPRIMIR'!T51/EJECUTADO!$D$1</f>
        <v>0</v>
      </c>
      <c r="U51" s="113">
        <f>'EJEC NO IMPRIMIR'!U51/EJECUTADO!$D$1</f>
        <v>0</v>
      </c>
      <c r="V51" s="113">
        <f>'EJEC NO IMPRIMIR'!V51/EJECUTADO!$D$1</f>
        <v>0</v>
      </c>
      <c r="W51" s="113">
        <f>'EJEC NO IMPRIMIR'!W51/EJECUTADO!$D$1</f>
        <v>0</v>
      </c>
      <c r="X51" s="113">
        <f>'EJEC NO IMPRIMIR'!X51/EJECUTADO!$D$1</f>
        <v>0</v>
      </c>
      <c r="Y51" s="113">
        <f>'EJEC NO IMPRIMIR'!Y51/EJECUTADO!$D$1</f>
        <v>0</v>
      </c>
      <c r="Z51" s="113">
        <f>'EJEC NO IMPRIMIR'!Z51/EJECUTADO!$D$1</f>
        <v>0</v>
      </c>
      <c r="AA51" s="113">
        <f>'EJEC NO IMPRIMIR'!AA51/EJECUTADO!$D$1</f>
        <v>0</v>
      </c>
      <c r="AB51" s="113">
        <f>'EJEC NO IMPRIMIR'!AB51/EJECUTADO!$D$1</f>
        <v>0</v>
      </c>
      <c r="AC51" s="113">
        <f>'EJEC NO IMPRIMIR'!AC51/EJECUTADO!$D$1</f>
        <v>0</v>
      </c>
      <c r="AD51" s="113">
        <f>'EJEC NO IMPRIMIR'!AD51/EJECUTADO!$D$1</f>
        <v>0</v>
      </c>
      <c r="AE51" s="113">
        <f>'EJEC NO IMPRIMIR'!AE51/EJECUTADO!$D$1</f>
        <v>0</v>
      </c>
      <c r="AF51" s="113">
        <f>'EJEC NO IMPRIMIR'!AF51/EJECUTADO!$D$1</f>
        <v>0</v>
      </c>
      <c r="AG51" s="113">
        <f>'EJEC NO IMPRIMIR'!AG51/EJECUTADO!$D$1</f>
        <v>0</v>
      </c>
      <c r="AH51" s="125">
        <f>'EJEC NO IMPRIMIR'!AH51/EJECUTADO!$D$1</f>
        <v>0</v>
      </c>
      <c r="AI51" s="51"/>
      <c r="AJ51" s="163">
        <f t="shared" si="4"/>
        <v>0</v>
      </c>
      <c r="AK51" s="51"/>
      <c r="AL51" s="51"/>
      <c r="AM51" s="51">
        <f t="shared" si="1"/>
        <v>0</v>
      </c>
      <c r="AN51" s="51"/>
      <c r="AO51" s="51"/>
      <c r="AQ51" s="51">
        <f t="shared" si="2"/>
        <v>0</v>
      </c>
      <c r="AR51" s="51">
        <f t="shared" si="17"/>
        <v>0</v>
      </c>
      <c r="AS51" s="51"/>
      <c r="AX51" s="59"/>
    </row>
    <row r="52" spans="1:50" ht="22.5" customHeight="1" x14ac:dyDescent="0.4">
      <c r="A52" s="48"/>
      <c r="B52" s="109" t="s">
        <v>39</v>
      </c>
      <c r="C52" s="81"/>
      <c r="D52" s="83" t="s">
        <v>85</v>
      </c>
      <c r="E52" s="81"/>
      <c r="F52" s="104">
        <f>'EJEC NO IMPRIMIR'!F52/EJECUTADO!$D$1</f>
        <v>0</v>
      </c>
      <c r="G52" s="104">
        <f>'EJEC NO IMPRIMIR'!G52/EJECUTADO!$D$1</f>
        <v>0</v>
      </c>
      <c r="H52" s="104">
        <f>'EJEC NO IMPRIMIR'!H52/EJECUTADO!$D$1</f>
        <v>0</v>
      </c>
      <c r="I52" s="104">
        <f>'EJEC NO IMPRIMIR'!I52/EJECUTADO!$D$1</f>
        <v>0</v>
      </c>
      <c r="J52" s="104">
        <f>'EJEC NO IMPRIMIR'!J52/EJECUTADO!$D$1</f>
        <v>0</v>
      </c>
      <c r="K52" s="104">
        <f>'EJEC NO IMPRIMIR'!K52/EJECUTADO!$D$1</f>
        <v>0</v>
      </c>
      <c r="L52" s="104">
        <f>'EJEC NO IMPRIMIR'!L52/EJECUTADO!$D$1</f>
        <v>0</v>
      </c>
      <c r="M52" s="104">
        <f>'EJEC NO IMPRIMIR'!M52/EJECUTADO!$D$1</f>
        <v>0</v>
      </c>
      <c r="N52" s="104">
        <f>'EJEC NO IMPRIMIR'!N52/EJECUTADO!$D$1</f>
        <v>0</v>
      </c>
      <c r="O52" s="104">
        <f>'EJEC NO IMPRIMIR'!O52/EJECUTADO!$D$1</f>
        <v>0</v>
      </c>
      <c r="P52" s="104">
        <f>'EJEC NO IMPRIMIR'!P52/EJECUTADO!$D$1</f>
        <v>0</v>
      </c>
      <c r="Q52" s="104">
        <f>'EJEC NO IMPRIMIR'!Q52/EJECUTADO!$D$1</f>
        <v>0</v>
      </c>
      <c r="R52" s="104">
        <f>'EJEC NO IMPRIMIR'!R52/EJECUTADO!$D$1</f>
        <v>0</v>
      </c>
      <c r="S52" s="104">
        <f>'EJEC NO IMPRIMIR'!S52/EJECUTADO!$D$1</f>
        <v>0</v>
      </c>
      <c r="T52" s="104">
        <f>'EJEC NO IMPRIMIR'!T52/EJECUTADO!$D$1</f>
        <v>0</v>
      </c>
      <c r="U52" s="104">
        <f>'EJEC NO IMPRIMIR'!U52/EJECUTADO!$D$1</f>
        <v>0</v>
      </c>
      <c r="V52" s="104">
        <f>'EJEC NO IMPRIMIR'!V52/EJECUTADO!$D$1</f>
        <v>0</v>
      </c>
      <c r="W52" s="104">
        <f>'EJEC NO IMPRIMIR'!W52/EJECUTADO!$D$1</f>
        <v>0</v>
      </c>
      <c r="X52" s="104">
        <f>'EJEC NO IMPRIMIR'!X52/EJECUTADO!$D$1</f>
        <v>0</v>
      </c>
      <c r="Y52" s="104">
        <f>'EJEC NO IMPRIMIR'!Y52/EJECUTADO!$D$1</f>
        <v>0</v>
      </c>
      <c r="Z52" s="104">
        <f>'EJEC NO IMPRIMIR'!Z52/EJECUTADO!$D$1</f>
        <v>0</v>
      </c>
      <c r="AA52" s="104">
        <f>'EJEC NO IMPRIMIR'!AA52/EJECUTADO!$D$1</f>
        <v>0</v>
      </c>
      <c r="AB52" s="104">
        <f>'EJEC NO IMPRIMIR'!AB52/EJECUTADO!$D$1</f>
        <v>0</v>
      </c>
      <c r="AC52" s="104">
        <f>'EJEC NO IMPRIMIR'!AC52/EJECUTADO!$D$1</f>
        <v>0</v>
      </c>
      <c r="AD52" s="104">
        <f>'EJEC NO IMPRIMIR'!AD52/EJECUTADO!$D$1</f>
        <v>0</v>
      </c>
      <c r="AE52" s="104">
        <f>'EJEC NO IMPRIMIR'!AE52/EJECUTADO!$D$1</f>
        <v>0</v>
      </c>
      <c r="AF52" s="104">
        <f>'EJEC NO IMPRIMIR'!AF52/EJECUTADO!$D$1</f>
        <v>0</v>
      </c>
      <c r="AG52" s="104">
        <f>'EJEC NO IMPRIMIR'!AG52/EJECUTADO!$D$1</f>
        <v>0</v>
      </c>
      <c r="AH52" s="124">
        <f>'EJEC NO IMPRIMIR'!AH52/EJECUTADO!$D$1</f>
        <v>0</v>
      </c>
      <c r="AI52" s="51"/>
      <c r="AJ52" s="163">
        <f t="shared" si="4"/>
        <v>0</v>
      </c>
      <c r="AK52" s="51"/>
      <c r="AL52" s="51"/>
      <c r="AM52" s="51">
        <f t="shared" si="1"/>
        <v>0</v>
      </c>
      <c r="AN52" s="51"/>
      <c r="AO52" s="51"/>
      <c r="AQ52" s="51">
        <f t="shared" si="2"/>
        <v>0</v>
      </c>
      <c r="AR52" s="51">
        <f t="shared" si="17"/>
        <v>0</v>
      </c>
      <c r="AS52" s="51"/>
      <c r="AX52" s="59"/>
    </row>
    <row r="53" spans="1:50" ht="22.5" customHeight="1" x14ac:dyDescent="0.4">
      <c r="A53" s="48"/>
      <c r="B53" s="109" t="s">
        <v>31</v>
      </c>
      <c r="C53" s="81"/>
      <c r="D53" s="83" t="s">
        <v>33</v>
      </c>
      <c r="E53" s="81"/>
      <c r="F53" s="104">
        <f>'EJEC NO IMPRIMIR'!F53/EJECUTADO!$D$1</f>
        <v>0</v>
      </c>
      <c r="G53" s="104">
        <f>'EJEC NO IMPRIMIR'!G53/EJECUTADO!$D$1</f>
        <v>0</v>
      </c>
      <c r="H53" s="104">
        <f>'EJEC NO IMPRIMIR'!H53/EJECUTADO!$D$1</f>
        <v>0</v>
      </c>
      <c r="I53" s="104">
        <f>'EJEC NO IMPRIMIR'!I53/EJECUTADO!$D$1</f>
        <v>0</v>
      </c>
      <c r="J53" s="104">
        <f>'EJEC NO IMPRIMIR'!J53/EJECUTADO!$D$1</f>
        <v>0</v>
      </c>
      <c r="K53" s="104">
        <f>'EJEC NO IMPRIMIR'!K53/EJECUTADO!$D$1</f>
        <v>0</v>
      </c>
      <c r="L53" s="104">
        <f>'EJEC NO IMPRIMIR'!L53/EJECUTADO!$D$1</f>
        <v>0</v>
      </c>
      <c r="M53" s="104">
        <f>'EJEC NO IMPRIMIR'!M53/EJECUTADO!$D$1</f>
        <v>0</v>
      </c>
      <c r="N53" s="104">
        <f>'EJEC NO IMPRIMIR'!N53/EJECUTADO!$D$1</f>
        <v>0</v>
      </c>
      <c r="O53" s="104">
        <f>'EJEC NO IMPRIMIR'!O53/EJECUTADO!$D$1</f>
        <v>0</v>
      </c>
      <c r="P53" s="104">
        <f>'EJEC NO IMPRIMIR'!P53/EJECUTADO!$D$1</f>
        <v>3364459.0759999999</v>
      </c>
      <c r="Q53" s="104">
        <f>'EJEC NO IMPRIMIR'!Q53/EJECUTADO!$D$1</f>
        <v>0</v>
      </c>
      <c r="R53" s="104">
        <f>'EJEC NO IMPRIMIR'!R53/EJECUTADO!$D$1</f>
        <v>0</v>
      </c>
      <c r="S53" s="104">
        <f>'EJEC NO IMPRIMIR'!S53/EJECUTADO!$D$1</f>
        <v>0</v>
      </c>
      <c r="T53" s="104">
        <f>'EJEC NO IMPRIMIR'!T53/EJECUTADO!$D$1</f>
        <v>0</v>
      </c>
      <c r="U53" s="104">
        <f>'EJEC NO IMPRIMIR'!U53/EJECUTADO!$D$1</f>
        <v>0</v>
      </c>
      <c r="V53" s="104">
        <f>'EJEC NO IMPRIMIR'!V53/EJECUTADO!$D$1</f>
        <v>0</v>
      </c>
      <c r="W53" s="104">
        <f>'EJEC NO IMPRIMIR'!W53/EJECUTADO!$D$1</f>
        <v>0</v>
      </c>
      <c r="X53" s="104">
        <f>'EJEC NO IMPRIMIR'!X53/EJECUTADO!$D$1</f>
        <v>0</v>
      </c>
      <c r="Y53" s="104">
        <f>'EJEC NO IMPRIMIR'!Y53/EJECUTADO!$D$1</f>
        <v>0</v>
      </c>
      <c r="Z53" s="104">
        <f>'EJEC NO IMPRIMIR'!Z53/EJECUTADO!$D$1</f>
        <v>0</v>
      </c>
      <c r="AA53" s="104">
        <f>'EJEC NO IMPRIMIR'!AA53/EJECUTADO!$D$1</f>
        <v>0</v>
      </c>
      <c r="AB53" s="104">
        <f>'EJEC NO IMPRIMIR'!AB53/EJECUTADO!$D$1</f>
        <v>0</v>
      </c>
      <c r="AC53" s="104">
        <f>'EJEC NO IMPRIMIR'!AC53/EJECUTADO!$D$1</f>
        <v>0</v>
      </c>
      <c r="AD53" s="104">
        <f>'EJEC NO IMPRIMIR'!AD53/EJECUTADO!$D$1</f>
        <v>0</v>
      </c>
      <c r="AE53" s="104">
        <f>'EJEC NO IMPRIMIR'!AE53/EJECUTADO!$D$1</f>
        <v>0</v>
      </c>
      <c r="AF53" s="104">
        <f>'EJEC NO IMPRIMIR'!AF53/EJECUTADO!$D$1</f>
        <v>0</v>
      </c>
      <c r="AG53" s="104">
        <f>'EJEC NO IMPRIMIR'!AG53/EJECUTADO!$D$1</f>
        <v>3364459.0759999999</v>
      </c>
      <c r="AH53" s="124">
        <f>'EJEC NO IMPRIMIR'!AH53/EJECUTADO!$D$1</f>
        <v>3364459.0759999999</v>
      </c>
      <c r="AI53" s="51"/>
      <c r="AJ53" s="163">
        <f t="shared" si="4"/>
        <v>3364459.0759999999</v>
      </c>
      <c r="AK53" s="51"/>
      <c r="AL53" s="51" t="e">
        <f>+#REF!</f>
        <v>#REF!</v>
      </c>
      <c r="AM53" s="51" t="e">
        <f t="shared" si="1"/>
        <v>#REF!</v>
      </c>
      <c r="AN53" s="51"/>
      <c r="AO53" s="51"/>
      <c r="AQ53" s="51">
        <f t="shared" si="2"/>
        <v>0</v>
      </c>
      <c r="AR53" s="51"/>
      <c r="AS53" s="51"/>
      <c r="AX53" s="59"/>
    </row>
    <row r="54" spans="1:50" ht="22.5" customHeight="1" x14ac:dyDescent="0.4">
      <c r="A54" s="48"/>
      <c r="B54" s="109" t="s">
        <v>32</v>
      </c>
      <c r="C54" s="81"/>
      <c r="D54" s="83" t="s">
        <v>34</v>
      </c>
      <c r="E54" s="81"/>
      <c r="F54" s="104">
        <f>'EJEC NO IMPRIMIR'!F54/EJECUTADO!$D$1</f>
        <v>0</v>
      </c>
      <c r="G54" s="104">
        <f>'EJEC NO IMPRIMIR'!G54/EJECUTADO!$D$1</f>
        <v>0</v>
      </c>
      <c r="H54" s="104">
        <f>'EJEC NO IMPRIMIR'!H54/EJECUTADO!$D$1</f>
        <v>0</v>
      </c>
      <c r="I54" s="104">
        <f>'EJEC NO IMPRIMIR'!I54/EJECUTADO!$D$1</f>
        <v>0</v>
      </c>
      <c r="J54" s="104">
        <f>'EJEC NO IMPRIMIR'!J54/EJECUTADO!$D$1</f>
        <v>0</v>
      </c>
      <c r="K54" s="104">
        <f>'EJEC NO IMPRIMIR'!K54/EJECUTADO!$D$1</f>
        <v>0</v>
      </c>
      <c r="L54" s="104">
        <f>'EJEC NO IMPRIMIR'!L54/EJECUTADO!$D$1</f>
        <v>0</v>
      </c>
      <c r="M54" s="104">
        <f>'EJEC NO IMPRIMIR'!M54/EJECUTADO!$D$1</f>
        <v>0</v>
      </c>
      <c r="N54" s="104">
        <f>'EJEC NO IMPRIMIR'!N54/EJECUTADO!$D$1</f>
        <v>0</v>
      </c>
      <c r="O54" s="104">
        <f>'EJEC NO IMPRIMIR'!O54/EJECUTADO!$D$1</f>
        <v>0</v>
      </c>
      <c r="P54" s="104">
        <f>'EJEC NO IMPRIMIR'!P54/EJECUTADO!$D$1</f>
        <v>0</v>
      </c>
      <c r="Q54" s="104">
        <f>'EJEC NO IMPRIMIR'!Q54/EJECUTADO!$D$1</f>
        <v>0</v>
      </c>
      <c r="R54" s="104">
        <f>'EJEC NO IMPRIMIR'!R54/EJECUTADO!$D$1</f>
        <v>0</v>
      </c>
      <c r="S54" s="104">
        <f>'EJEC NO IMPRIMIR'!S54/EJECUTADO!$D$1</f>
        <v>0</v>
      </c>
      <c r="T54" s="104">
        <f>'EJEC NO IMPRIMIR'!T54/EJECUTADO!$D$1</f>
        <v>0</v>
      </c>
      <c r="U54" s="104">
        <f>'EJEC NO IMPRIMIR'!U54/EJECUTADO!$D$1</f>
        <v>0</v>
      </c>
      <c r="V54" s="104">
        <f>'EJEC NO IMPRIMIR'!V54/EJECUTADO!$D$1</f>
        <v>0</v>
      </c>
      <c r="W54" s="104">
        <f>'EJEC NO IMPRIMIR'!W54/EJECUTADO!$D$1</f>
        <v>0</v>
      </c>
      <c r="X54" s="104">
        <f>'EJEC NO IMPRIMIR'!X54/EJECUTADO!$D$1</f>
        <v>0</v>
      </c>
      <c r="Y54" s="104">
        <f>'EJEC NO IMPRIMIR'!Y54/EJECUTADO!$D$1</f>
        <v>0</v>
      </c>
      <c r="Z54" s="104">
        <f>'EJEC NO IMPRIMIR'!Z54/EJECUTADO!$D$1</f>
        <v>0</v>
      </c>
      <c r="AA54" s="104">
        <f>'EJEC NO IMPRIMIR'!AA54/EJECUTADO!$D$1</f>
        <v>0</v>
      </c>
      <c r="AB54" s="104">
        <f>'EJEC NO IMPRIMIR'!AB54/EJECUTADO!$D$1</f>
        <v>0</v>
      </c>
      <c r="AC54" s="104">
        <f>'EJEC NO IMPRIMIR'!AC54/EJECUTADO!$D$1</f>
        <v>0</v>
      </c>
      <c r="AD54" s="104">
        <f>'EJEC NO IMPRIMIR'!AD54/EJECUTADO!$D$1</f>
        <v>0</v>
      </c>
      <c r="AE54" s="104">
        <f>'EJEC NO IMPRIMIR'!AE54/EJECUTADO!$D$1</f>
        <v>0</v>
      </c>
      <c r="AF54" s="104">
        <f>'EJEC NO IMPRIMIR'!AF54/EJECUTADO!$D$1</f>
        <v>0</v>
      </c>
      <c r="AG54" s="104">
        <f>'EJEC NO IMPRIMIR'!AG54/EJECUTADO!$D$1</f>
        <v>0</v>
      </c>
      <c r="AH54" s="124">
        <f>'EJEC NO IMPRIMIR'!AH54/EJECUTADO!$D$1</f>
        <v>0</v>
      </c>
      <c r="AI54" s="51"/>
      <c r="AJ54" s="163">
        <f t="shared" si="4"/>
        <v>0</v>
      </c>
      <c r="AK54" s="51"/>
      <c r="AL54" s="51" t="e">
        <f>+#REF!</f>
        <v>#REF!</v>
      </c>
      <c r="AM54" s="51" t="e">
        <f t="shared" si="1"/>
        <v>#REF!</v>
      </c>
      <c r="AN54" s="51"/>
      <c r="AO54" s="51"/>
      <c r="AQ54" s="51">
        <f t="shared" si="2"/>
        <v>0</v>
      </c>
      <c r="AR54" s="51"/>
      <c r="AS54" s="51"/>
      <c r="AX54" s="59"/>
    </row>
    <row r="55" spans="1:50" ht="22.5" customHeight="1" x14ac:dyDescent="0.4">
      <c r="A55" s="48"/>
      <c r="B55" s="109" t="s">
        <v>37</v>
      </c>
      <c r="C55" s="81"/>
      <c r="D55" s="83" t="s">
        <v>47</v>
      </c>
      <c r="E55" s="81"/>
      <c r="F55" s="104">
        <f>'EJEC NO IMPRIMIR'!F55/EJECUTADO!$D$1</f>
        <v>8935.9920000000002</v>
      </c>
      <c r="G55" s="104">
        <f>'EJEC NO IMPRIMIR'!G55/EJECUTADO!$D$1</f>
        <v>0</v>
      </c>
      <c r="H55" s="104">
        <f>'EJEC NO IMPRIMIR'!H55/EJECUTADO!$D$1</f>
        <v>0</v>
      </c>
      <c r="I55" s="104">
        <f>'EJEC NO IMPRIMIR'!I55/EJECUTADO!$D$1</f>
        <v>0</v>
      </c>
      <c r="J55" s="104">
        <f>'EJEC NO IMPRIMIR'!J55/EJECUTADO!$D$1</f>
        <v>0</v>
      </c>
      <c r="K55" s="104">
        <f>'EJEC NO IMPRIMIR'!K55/EJECUTADO!$D$1</f>
        <v>2454.375</v>
      </c>
      <c r="L55" s="104">
        <f>'EJEC NO IMPRIMIR'!L55/EJECUTADO!$D$1</f>
        <v>4189.5600000000004</v>
      </c>
      <c r="M55" s="104">
        <f>'EJEC NO IMPRIMIR'!M55/EJECUTADO!$D$1</f>
        <v>7457.0739999999996</v>
      </c>
      <c r="N55" s="104">
        <f>'EJEC NO IMPRIMIR'!N55/EJECUTADO!$D$1</f>
        <v>0</v>
      </c>
      <c r="O55" s="104">
        <f>'EJEC NO IMPRIMIR'!O55/EJECUTADO!$D$1</f>
        <v>0</v>
      </c>
      <c r="P55" s="104">
        <f>'EJEC NO IMPRIMIR'!P55/EJECUTADO!$D$1</f>
        <v>0</v>
      </c>
      <c r="Q55" s="104">
        <f>'EJEC NO IMPRIMIR'!Q55/EJECUTADO!$D$1</f>
        <v>0</v>
      </c>
      <c r="R55" s="104">
        <f>'EJEC NO IMPRIMIR'!R55/EJECUTADO!$D$1</f>
        <v>319610.397</v>
      </c>
      <c r="S55" s="104">
        <f>'EJEC NO IMPRIMIR'!S55/EJECUTADO!$D$1</f>
        <v>0</v>
      </c>
      <c r="T55" s="104">
        <f>'EJEC NO IMPRIMIR'!T55/EJECUTADO!$D$1</f>
        <v>0</v>
      </c>
      <c r="U55" s="104">
        <f>'EJEC NO IMPRIMIR'!U55/EJECUTADO!$D$1</f>
        <v>0</v>
      </c>
      <c r="V55" s="104">
        <f>'EJEC NO IMPRIMIR'!V55/EJECUTADO!$D$1</f>
        <v>0</v>
      </c>
      <c r="W55" s="104">
        <f>'EJEC NO IMPRIMIR'!W55/EJECUTADO!$D$1</f>
        <v>0</v>
      </c>
      <c r="X55" s="104">
        <f>'EJEC NO IMPRIMIR'!X55/EJECUTADO!$D$1</f>
        <v>0</v>
      </c>
      <c r="Y55" s="104">
        <f>'EJEC NO IMPRIMIR'!Y55/EJECUTADO!$D$1</f>
        <v>0</v>
      </c>
      <c r="Z55" s="104">
        <f>'EJEC NO IMPRIMIR'!Z55/EJECUTADO!$D$1</f>
        <v>0</v>
      </c>
      <c r="AA55" s="104">
        <f>'EJEC NO IMPRIMIR'!AA55/EJECUTADO!$D$1</f>
        <v>854602.21499999997</v>
      </c>
      <c r="AB55" s="104">
        <f>'EJEC NO IMPRIMIR'!AB55/EJECUTADO!$D$1</f>
        <v>0</v>
      </c>
      <c r="AC55" s="104">
        <f>'EJEC NO IMPRIMIR'!AC55/EJECUTADO!$D$1</f>
        <v>0</v>
      </c>
      <c r="AD55" s="104">
        <f>'EJEC NO IMPRIMIR'!AD55/EJECUTADO!$D$1</f>
        <v>0</v>
      </c>
      <c r="AE55" s="104">
        <f>'EJEC NO IMPRIMIR'!AE55/EJECUTADO!$D$1</f>
        <v>0</v>
      </c>
      <c r="AF55" s="104">
        <f>'EJEC NO IMPRIMIR'!AF55/EJECUTADO!$D$1</f>
        <v>0</v>
      </c>
      <c r="AG55" s="104">
        <f>'EJEC NO IMPRIMIR'!AG55/EJECUTADO!$D$1</f>
        <v>1197249.6129999999</v>
      </c>
      <c r="AH55" s="124">
        <f>'EJEC NO IMPRIMIR'!AH55/EJECUTADO!$D$1</f>
        <v>1197249.6129999999</v>
      </c>
      <c r="AI55" s="51"/>
      <c r="AJ55" s="163">
        <f t="shared" si="4"/>
        <v>1197249.6129999999</v>
      </c>
      <c r="AK55" s="51"/>
      <c r="AL55" s="51" t="e">
        <f>+#REF!</f>
        <v>#REF!</v>
      </c>
      <c r="AM55" s="51" t="e">
        <f t="shared" si="1"/>
        <v>#REF!</v>
      </c>
      <c r="AN55" s="51"/>
      <c r="AO55" s="51"/>
      <c r="AQ55" s="51">
        <f t="shared" si="2"/>
        <v>0</v>
      </c>
      <c r="AR55" s="51"/>
      <c r="AS55" s="51"/>
      <c r="AX55" s="59"/>
    </row>
    <row r="56" spans="1:50" ht="22.5" customHeight="1" x14ac:dyDescent="0.4">
      <c r="A56" s="48"/>
      <c r="B56" s="109" t="s">
        <v>21</v>
      </c>
      <c r="C56" s="81"/>
      <c r="D56" s="83" t="s">
        <v>36</v>
      </c>
      <c r="E56" s="81"/>
      <c r="F56" s="104">
        <f>'EJEC NO IMPRIMIR'!F56/EJECUTADO!$D$1</f>
        <v>161337.28899999999</v>
      </c>
      <c r="G56" s="104">
        <f>'EJEC NO IMPRIMIR'!G56/EJECUTADO!$D$1</f>
        <v>64655.231</v>
      </c>
      <c r="H56" s="104">
        <f>'EJEC NO IMPRIMIR'!H56/EJECUTADO!$D$1</f>
        <v>0</v>
      </c>
      <c r="I56" s="104">
        <f>'EJEC NO IMPRIMIR'!I56/EJECUTADO!$D$1</f>
        <v>45982.321000000004</v>
      </c>
      <c r="J56" s="104">
        <f>'EJEC NO IMPRIMIR'!J56/EJECUTADO!$D$1</f>
        <v>0</v>
      </c>
      <c r="K56" s="104">
        <f>'EJEC NO IMPRIMIR'!K56/EJECUTADO!$D$1</f>
        <v>90440.827999999994</v>
      </c>
      <c r="L56" s="104">
        <f>'EJEC NO IMPRIMIR'!L56/EJECUTADO!$D$1</f>
        <v>0</v>
      </c>
      <c r="M56" s="104">
        <f>'EJEC NO IMPRIMIR'!M56/EJECUTADO!$D$1</f>
        <v>0</v>
      </c>
      <c r="N56" s="104">
        <f>'EJEC NO IMPRIMIR'!N56/EJECUTADO!$D$1</f>
        <v>0</v>
      </c>
      <c r="O56" s="104">
        <f>'EJEC NO IMPRIMIR'!O56/EJECUTADO!$D$1</f>
        <v>48059.608</v>
      </c>
      <c r="P56" s="104">
        <f>'EJEC NO IMPRIMIR'!P56/EJECUTADO!$D$1</f>
        <v>2396.4540000000002</v>
      </c>
      <c r="Q56" s="104">
        <f>'EJEC NO IMPRIMIR'!Q56/EJECUTADO!$D$1</f>
        <v>0</v>
      </c>
      <c r="R56" s="104">
        <f>'EJEC NO IMPRIMIR'!R56/EJECUTADO!$D$1</f>
        <v>0</v>
      </c>
      <c r="S56" s="104">
        <f>'EJEC NO IMPRIMIR'!S56/EJECUTADO!$D$1</f>
        <v>37109.735999999997</v>
      </c>
      <c r="T56" s="104">
        <f>'EJEC NO IMPRIMIR'!T56/EJECUTADO!$D$1</f>
        <v>27779.670999999998</v>
      </c>
      <c r="U56" s="104">
        <f>'EJEC NO IMPRIMIR'!U56/EJECUTADO!$D$1</f>
        <v>15128.995000000001</v>
      </c>
      <c r="V56" s="104">
        <f>'EJEC NO IMPRIMIR'!V56/EJECUTADO!$D$1</f>
        <v>48429.733999999997</v>
      </c>
      <c r="W56" s="104">
        <f>'EJEC NO IMPRIMIR'!W56/EJECUTADO!$D$1</f>
        <v>45063.747000000003</v>
      </c>
      <c r="X56" s="104">
        <f>'EJEC NO IMPRIMIR'!X56/EJECUTADO!$D$1</f>
        <v>0</v>
      </c>
      <c r="Y56" s="104">
        <f>'EJEC NO IMPRIMIR'!Y56/EJECUTADO!$D$1</f>
        <v>11581.695</v>
      </c>
      <c r="Z56" s="104">
        <f>'EJEC NO IMPRIMIR'!Z56/EJECUTADO!$D$1</f>
        <v>11098.556</v>
      </c>
      <c r="AA56" s="104">
        <f>'EJEC NO IMPRIMIR'!AA56/EJECUTADO!$D$1</f>
        <v>0</v>
      </c>
      <c r="AB56" s="104">
        <f>'EJEC NO IMPRIMIR'!AB56/EJECUTADO!$D$1</f>
        <v>0</v>
      </c>
      <c r="AC56" s="104">
        <f>'EJEC NO IMPRIMIR'!AC56/EJECUTADO!$D$1</f>
        <v>0</v>
      </c>
      <c r="AD56" s="104">
        <f>'EJEC NO IMPRIMIR'!AD56/EJECUTADO!$D$1</f>
        <v>0</v>
      </c>
      <c r="AE56" s="104">
        <f>'EJEC NO IMPRIMIR'!AE56/EJECUTADO!$D$1</f>
        <v>6972</v>
      </c>
      <c r="AF56" s="104">
        <f>'EJEC NO IMPRIMIR'!AF56/EJECUTADO!$D$1</f>
        <v>0</v>
      </c>
      <c r="AG56" s="104">
        <f>'EJEC NO IMPRIMIR'!AG56/EJECUTADO!$D$1</f>
        <v>616035.86499999999</v>
      </c>
      <c r="AH56" s="124">
        <f>'EJEC NO IMPRIMIR'!AH56/EJECUTADO!$D$1</f>
        <v>616035.86499999999</v>
      </c>
      <c r="AI56" s="51"/>
      <c r="AJ56" s="163">
        <f t="shared" si="4"/>
        <v>609063.86499999999</v>
      </c>
      <c r="AK56" s="51"/>
      <c r="AL56" s="51" t="e">
        <f>+#REF!</f>
        <v>#REF!</v>
      </c>
      <c r="AM56" s="51" t="e">
        <f t="shared" si="1"/>
        <v>#REF!</v>
      </c>
      <c r="AN56" s="51"/>
      <c r="AO56" s="51"/>
      <c r="AQ56" s="51">
        <f t="shared" si="2"/>
        <v>0</v>
      </c>
      <c r="AR56" s="51"/>
      <c r="AS56" s="51"/>
      <c r="AX56" s="59"/>
    </row>
    <row r="57" spans="1:50" ht="22.5" customHeight="1" x14ac:dyDescent="0.4">
      <c r="A57" s="48"/>
      <c r="B57" s="109" t="s">
        <v>23</v>
      </c>
      <c r="C57" s="81"/>
      <c r="D57" s="83" t="s">
        <v>35</v>
      </c>
      <c r="E57" s="81"/>
      <c r="F57" s="104">
        <f>'EJEC NO IMPRIMIR'!F57/EJECUTADO!$D$1</f>
        <v>781764.951</v>
      </c>
      <c r="G57" s="104">
        <f>'EJEC NO IMPRIMIR'!G57/EJECUTADO!$D$1</f>
        <v>22681.776000000002</v>
      </c>
      <c r="H57" s="104">
        <f>'EJEC NO IMPRIMIR'!H57/EJECUTADO!$D$1</f>
        <v>0</v>
      </c>
      <c r="I57" s="104">
        <f>'EJEC NO IMPRIMIR'!I57/EJECUTADO!$D$1</f>
        <v>406945.66700000002</v>
      </c>
      <c r="J57" s="104">
        <f>'EJEC NO IMPRIMIR'!J57/EJECUTADO!$D$1</f>
        <v>0</v>
      </c>
      <c r="K57" s="104">
        <f>'EJEC NO IMPRIMIR'!K57/EJECUTADO!$D$1</f>
        <v>0</v>
      </c>
      <c r="L57" s="104">
        <f>'EJEC NO IMPRIMIR'!L57/EJECUTADO!$D$1</f>
        <v>104400</v>
      </c>
      <c r="M57" s="104">
        <f>'EJEC NO IMPRIMIR'!M57/EJECUTADO!$D$1</f>
        <v>0</v>
      </c>
      <c r="N57" s="104">
        <f>'EJEC NO IMPRIMIR'!N57/EJECUTADO!$D$1</f>
        <v>0</v>
      </c>
      <c r="O57" s="104">
        <f>'EJEC NO IMPRIMIR'!O57/EJECUTADO!$D$1</f>
        <v>113103.20299999999</v>
      </c>
      <c r="P57" s="104">
        <f>'EJEC NO IMPRIMIR'!P57/EJECUTADO!$D$1</f>
        <v>0</v>
      </c>
      <c r="Q57" s="104">
        <f>'EJEC NO IMPRIMIR'!Q57/EJECUTADO!$D$1</f>
        <v>127453.65700000001</v>
      </c>
      <c r="R57" s="104">
        <f>'EJEC NO IMPRIMIR'!R57/EJECUTADO!$D$1</f>
        <v>0</v>
      </c>
      <c r="S57" s="104">
        <f>'EJEC NO IMPRIMIR'!S57/EJECUTADO!$D$1</f>
        <v>135981.633</v>
      </c>
      <c r="T57" s="104">
        <f>'EJEC NO IMPRIMIR'!T57/EJECUTADO!$D$1</f>
        <v>0</v>
      </c>
      <c r="U57" s="104">
        <f>'EJEC NO IMPRIMIR'!U57/EJECUTADO!$D$1</f>
        <v>38651.822</v>
      </c>
      <c r="V57" s="104">
        <f>'EJEC NO IMPRIMIR'!V57/EJECUTADO!$D$1</f>
        <v>364317.73100000003</v>
      </c>
      <c r="W57" s="104">
        <f>'EJEC NO IMPRIMIR'!W57/EJECUTADO!$D$1</f>
        <v>127475.201</v>
      </c>
      <c r="X57" s="104">
        <f>'EJEC NO IMPRIMIR'!X57/EJECUTADO!$D$1</f>
        <v>0</v>
      </c>
      <c r="Y57" s="104">
        <f>'EJEC NO IMPRIMIR'!Y57/EJECUTADO!$D$1</f>
        <v>382612.05599999998</v>
      </c>
      <c r="Z57" s="104">
        <f>'EJEC NO IMPRIMIR'!Z57/EJECUTADO!$D$1</f>
        <v>239414.628</v>
      </c>
      <c r="AA57" s="104">
        <f>'EJEC NO IMPRIMIR'!AA57/EJECUTADO!$D$1</f>
        <v>0</v>
      </c>
      <c r="AB57" s="104">
        <f>'EJEC NO IMPRIMIR'!AB57/EJECUTADO!$D$1</f>
        <v>0</v>
      </c>
      <c r="AC57" s="104">
        <f>'EJEC NO IMPRIMIR'!AC57/EJECUTADO!$D$1</f>
        <v>0</v>
      </c>
      <c r="AD57" s="104">
        <f>'EJEC NO IMPRIMIR'!AD57/EJECUTADO!$D$1</f>
        <v>17597</v>
      </c>
      <c r="AE57" s="104">
        <f>'EJEC NO IMPRIMIR'!AE57/EJECUTADO!$D$1</f>
        <v>58227</v>
      </c>
      <c r="AF57" s="104">
        <f>'EJEC NO IMPRIMIR'!AF57/EJECUTADO!$D$1</f>
        <v>0</v>
      </c>
      <c r="AG57" s="104">
        <f>'EJEC NO IMPRIMIR'!AG57/EJECUTADO!$D$1</f>
        <v>2920626.3250000002</v>
      </c>
      <c r="AH57" s="124">
        <f>'EJEC NO IMPRIMIR'!AH57/EJECUTADO!$D$1</f>
        <v>2920626.3250000002</v>
      </c>
      <c r="AI57" s="51"/>
      <c r="AJ57" s="163">
        <f t="shared" si="4"/>
        <v>2844802.3250000002</v>
      </c>
      <c r="AK57" s="51"/>
      <c r="AL57" s="51"/>
      <c r="AM57" s="51">
        <f t="shared" si="1"/>
        <v>2844802.3250000002</v>
      </c>
      <c r="AN57" s="51"/>
      <c r="AO57" s="51"/>
      <c r="AQ57" s="51">
        <f t="shared" si="2"/>
        <v>0</v>
      </c>
      <c r="AR57" s="51"/>
      <c r="AS57" s="51"/>
      <c r="AX57" s="59"/>
    </row>
    <row r="58" spans="1:50" ht="22.5" customHeight="1" x14ac:dyDescent="0.4">
      <c r="A58" s="48"/>
      <c r="B58" s="109" t="s">
        <v>83</v>
      </c>
      <c r="C58" s="81"/>
      <c r="D58" s="83" t="s">
        <v>84</v>
      </c>
      <c r="E58" s="81"/>
      <c r="F58" s="104">
        <f>'EJEC NO IMPRIMIR'!F58/EJECUTADO!$D$1</f>
        <v>243.83099999999999</v>
      </c>
      <c r="G58" s="104">
        <f>'EJEC NO IMPRIMIR'!G58/EJECUTADO!$D$1</f>
        <v>0</v>
      </c>
      <c r="H58" s="104">
        <f>'EJEC NO IMPRIMIR'!H58/EJECUTADO!$D$1</f>
        <v>0</v>
      </c>
      <c r="I58" s="104">
        <f>'EJEC NO IMPRIMIR'!I58/EJECUTADO!$D$1</f>
        <v>0</v>
      </c>
      <c r="J58" s="104">
        <f>'EJEC NO IMPRIMIR'!J58/EJECUTADO!$D$1</f>
        <v>0</v>
      </c>
      <c r="K58" s="104">
        <f>'EJEC NO IMPRIMIR'!K58/EJECUTADO!$D$1</f>
        <v>0</v>
      </c>
      <c r="L58" s="104">
        <f>'EJEC NO IMPRIMIR'!L58/EJECUTADO!$D$1</f>
        <v>0</v>
      </c>
      <c r="M58" s="104">
        <f>'EJEC NO IMPRIMIR'!M58/EJECUTADO!$D$1</f>
        <v>0</v>
      </c>
      <c r="N58" s="104">
        <f>'EJEC NO IMPRIMIR'!N58/EJECUTADO!$D$1</f>
        <v>0</v>
      </c>
      <c r="O58" s="104">
        <f>'EJEC NO IMPRIMIR'!O58/EJECUTADO!$D$1</f>
        <v>0</v>
      </c>
      <c r="P58" s="104">
        <f>'EJEC NO IMPRIMIR'!P58/EJECUTADO!$D$1</f>
        <v>0</v>
      </c>
      <c r="Q58" s="104">
        <f>'EJEC NO IMPRIMIR'!Q58/EJECUTADO!$D$1</f>
        <v>0</v>
      </c>
      <c r="R58" s="104">
        <f>'EJEC NO IMPRIMIR'!R58/EJECUTADO!$D$1</f>
        <v>0</v>
      </c>
      <c r="S58" s="104">
        <f>'EJEC NO IMPRIMIR'!S58/EJECUTADO!$D$1</f>
        <v>0</v>
      </c>
      <c r="T58" s="104">
        <f>'EJEC NO IMPRIMIR'!T58/EJECUTADO!$D$1</f>
        <v>0</v>
      </c>
      <c r="U58" s="104">
        <f>'EJEC NO IMPRIMIR'!U58/EJECUTADO!$D$1</f>
        <v>0</v>
      </c>
      <c r="V58" s="104">
        <f>'EJEC NO IMPRIMIR'!V58/EJECUTADO!$D$1</f>
        <v>0</v>
      </c>
      <c r="W58" s="104">
        <f>'EJEC NO IMPRIMIR'!W58/EJECUTADO!$D$1</f>
        <v>0</v>
      </c>
      <c r="X58" s="104">
        <f>'EJEC NO IMPRIMIR'!X58/EJECUTADO!$D$1</f>
        <v>0</v>
      </c>
      <c r="Y58" s="104">
        <f>'EJEC NO IMPRIMIR'!Y58/EJECUTADO!$D$1</f>
        <v>0</v>
      </c>
      <c r="Z58" s="104">
        <f>'EJEC NO IMPRIMIR'!Z58/EJECUTADO!$D$1</f>
        <v>243.95</v>
      </c>
      <c r="AA58" s="104">
        <f>'EJEC NO IMPRIMIR'!AA58/EJECUTADO!$D$1</f>
        <v>0</v>
      </c>
      <c r="AB58" s="104">
        <f>'EJEC NO IMPRIMIR'!AB58/EJECUTADO!$D$1</f>
        <v>0</v>
      </c>
      <c r="AC58" s="104">
        <f>'EJEC NO IMPRIMIR'!AC58/EJECUTADO!$D$1</f>
        <v>0</v>
      </c>
      <c r="AD58" s="104">
        <f>'EJEC NO IMPRIMIR'!AD58/EJECUTADO!$D$1</f>
        <v>0</v>
      </c>
      <c r="AE58" s="104">
        <f>'EJEC NO IMPRIMIR'!AE58/EJECUTADO!$D$1</f>
        <v>0</v>
      </c>
      <c r="AF58" s="104">
        <f>'EJEC NO IMPRIMIR'!AF58/EJECUTADO!$D$1</f>
        <v>0</v>
      </c>
      <c r="AG58" s="104">
        <f>'EJEC NO IMPRIMIR'!AG58/EJECUTADO!$D$1</f>
        <v>487.78100000000001</v>
      </c>
      <c r="AH58" s="124">
        <f>'EJEC NO IMPRIMIR'!AH58/EJECUTADO!$D$1</f>
        <v>487.78100000000001</v>
      </c>
      <c r="AI58" s="51"/>
      <c r="AJ58" s="163"/>
      <c r="AK58" s="51"/>
      <c r="AL58" s="51"/>
      <c r="AM58" s="51">
        <f t="shared" si="1"/>
        <v>0</v>
      </c>
      <c r="AN58" s="51"/>
      <c r="AO58" s="51"/>
      <c r="AQ58" s="51">
        <f t="shared" si="2"/>
        <v>0</v>
      </c>
      <c r="AR58" s="51"/>
      <c r="AS58" s="51"/>
      <c r="AX58" s="59"/>
    </row>
    <row r="59" spans="1:50" ht="22.5" customHeight="1" x14ac:dyDescent="0.4">
      <c r="A59" s="48"/>
      <c r="B59" s="105">
        <v>30</v>
      </c>
      <c r="C59" s="106"/>
      <c r="D59" s="84" t="s">
        <v>87</v>
      </c>
      <c r="E59" s="81"/>
      <c r="F59" s="107">
        <f>'EJEC NO IMPRIMIR'!F59/EJECUTADO!$D$1</f>
        <v>0</v>
      </c>
      <c r="G59" s="107">
        <f>'EJEC NO IMPRIMIR'!G59/EJECUTADO!$D$1</f>
        <v>0</v>
      </c>
      <c r="H59" s="107">
        <f>'EJEC NO IMPRIMIR'!H59/EJECUTADO!$D$1</f>
        <v>0</v>
      </c>
      <c r="I59" s="107">
        <f>'EJEC NO IMPRIMIR'!I59/EJECUTADO!$D$1</f>
        <v>0</v>
      </c>
      <c r="J59" s="107">
        <f>'EJEC NO IMPRIMIR'!J59/EJECUTADO!$D$1</f>
        <v>0</v>
      </c>
      <c r="K59" s="107">
        <f>'EJEC NO IMPRIMIR'!K59/EJECUTADO!$D$1</f>
        <v>0</v>
      </c>
      <c r="L59" s="107">
        <f>'EJEC NO IMPRIMIR'!L59/EJECUTADO!$D$1</f>
        <v>0</v>
      </c>
      <c r="M59" s="107">
        <f>'EJEC NO IMPRIMIR'!M59/EJECUTADO!$D$1</f>
        <v>0</v>
      </c>
      <c r="N59" s="107">
        <f>'EJEC NO IMPRIMIR'!N59/EJECUTADO!$D$1</f>
        <v>0</v>
      </c>
      <c r="O59" s="107">
        <f>'EJEC NO IMPRIMIR'!O59/EJECUTADO!$D$1</f>
        <v>0</v>
      </c>
      <c r="P59" s="107">
        <f>'EJEC NO IMPRIMIR'!P59/EJECUTADO!$D$1</f>
        <v>0</v>
      </c>
      <c r="Q59" s="107">
        <f>'EJEC NO IMPRIMIR'!Q59/EJECUTADO!$D$1</f>
        <v>0</v>
      </c>
      <c r="R59" s="107">
        <f>'EJEC NO IMPRIMIR'!R59/EJECUTADO!$D$1</f>
        <v>0</v>
      </c>
      <c r="S59" s="107">
        <f>'EJEC NO IMPRIMIR'!S59/EJECUTADO!$D$1</f>
        <v>0</v>
      </c>
      <c r="T59" s="107">
        <f>'EJEC NO IMPRIMIR'!T59/EJECUTADO!$D$1</f>
        <v>0</v>
      </c>
      <c r="U59" s="107">
        <f>'EJEC NO IMPRIMIR'!U59/EJECUTADO!$D$1</f>
        <v>0</v>
      </c>
      <c r="V59" s="107">
        <f>'EJEC NO IMPRIMIR'!V59/EJECUTADO!$D$1</f>
        <v>0</v>
      </c>
      <c r="W59" s="107">
        <f>'EJEC NO IMPRIMIR'!W59/EJECUTADO!$D$1</f>
        <v>0</v>
      </c>
      <c r="X59" s="107">
        <f>'EJEC NO IMPRIMIR'!X59/EJECUTADO!$D$1</f>
        <v>0</v>
      </c>
      <c r="Y59" s="107">
        <f>'EJEC NO IMPRIMIR'!Y59/EJECUTADO!$D$1</f>
        <v>0</v>
      </c>
      <c r="Z59" s="107">
        <f>'EJEC NO IMPRIMIR'!Z59/EJECUTADO!$D$1</f>
        <v>0</v>
      </c>
      <c r="AA59" s="107">
        <f>'EJEC NO IMPRIMIR'!AA59/EJECUTADO!$D$1</f>
        <v>0</v>
      </c>
      <c r="AB59" s="107">
        <f>'EJEC NO IMPRIMIR'!AB59/EJECUTADO!$D$1</f>
        <v>0</v>
      </c>
      <c r="AC59" s="107">
        <f>'EJEC NO IMPRIMIR'!AC59/EJECUTADO!$D$1</f>
        <v>0</v>
      </c>
      <c r="AD59" s="107">
        <f>'EJEC NO IMPRIMIR'!AD59/EJECUTADO!$D$1</f>
        <v>0</v>
      </c>
      <c r="AE59" s="107">
        <f>'EJEC NO IMPRIMIR'!AE59/EJECUTADO!$D$1</f>
        <v>0</v>
      </c>
      <c r="AF59" s="107">
        <f>'EJEC NO IMPRIMIR'!AF59/EJECUTADO!$D$1</f>
        <v>0</v>
      </c>
      <c r="AG59" s="107">
        <f>'EJEC NO IMPRIMIR'!AG59/EJECUTADO!$D$1</f>
        <v>0</v>
      </c>
      <c r="AH59" s="108">
        <f>'EJEC NO IMPRIMIR'!AH59/EJECUTADO!$D$1</f>
        <v>0</v>
      </c>
      <c r="AI59" s="51"/>
      <c r="AJ59" s="163">
        <f t="shared" si="4"/>
        <v>0</v>
      </c>
      <c r="AK59" s="51"/>
      <c r="AL59" s="51"/>
      <c r="AM59" s="51">
        <f t="shared" si="1"/>
        <v>0</v>
      </c>
      <c r="AN59" s="51"/>
      <c r="AO59" s="51"/>
      <c r="AQ59" s="51">
        <f t="shared" si="2"/>
        <v>0</v>
      </c>
      <c r="AR59" s="51">
        <f t="shared" si="17"/>
        <v>0</v>
      </c>
      <c r="AS59" s="51"/>
      <c r="AX59" s="59"/>
    </row>
    <row r="60" spans="1:50" ht="22.5" customHeight="1" x14ac:dyDescent="0.4">
      <c r="A60" s="48"/>
      <c r="B60" s="105" t="s">
        <v>65</v>
      </c>
      <c r="C60" s="106"/>
      <c r="D60" s="84" t="s">
        <v>15</v>
      </c>
      <c r="E60" s="81"/>
      <c r="F60" s="114">
        <f>'EJEC NO IMPRIMIR'!F60/EJECUTADO!$D$1</f>
        <v>0</v>
      </c>
      <c r="G60" s="114">
        <f>'EJEC NO IMPRIMIR'!G60/EJECUTADO!$D$1</f>
        <v>15145124.816</v>
      </c>
      <c r="H60" s="114">
        <f>'EJEC NO IMPRIMIR'!H60/EJECUTADO!$D$1</f>
        <v>6094793.2879999997</v>
      </c>
      <c r="I60" s="114">
        <f>'EJEC NO IMPRIMIR'!I60/EJECUTADO!$D$1</f>
        <v>83186116.709000006</v>
      </c>
      <c r="J60" s="114">
        <f>'EJEC NO IMPRIMIR'!J60/EJECUTADO!$D$1</f>
        <v>0</v>
      </c>
      <c r="K60" s="114">
        <f>'EJEC NO IMPRIMIR'!K60/EJECUTADO!$D$1</f>
        <v>1018786687.735</v>
      </c>
      <c r="L60" s="114">
        <f>'EJEC NO IMPRIMIR'!L60/EJECUTADO!$D$1</f>
        <v>0</v>
      </c>
      <c r="M60" s="114">
        <f>'EJEC NO IMPRIMIR'!M60/EJECUTADO!$D$1</f>
        <v>46638072.479000002</v>
      </c>
      <c r="N60" s="114">
        <f>'EJEC NO IMPRIMIR'!N60/EJECUTADO!$D$1</f>
        <v>97.031000000000006</v>
      </c>
      <c r="O60" s="114">
        <f>'EJEC NO IMPRIMIR'!O60/EJECUTADO!$D$1</f>
        <v>71887050.643000007</v>
      </c>
      <c r="P60" s="114">
        <f>'EJEC NO IMPRIMIR'!P60/EJECUTADO!$D$1</f>
        <v>0</v>
      </c>
      <c r="Q60" s="114">
        <f>'EJEC NO IMPRIMIR'!Q60/EJECUTADO!$D$1</f>
        <v>60307578.072999999</v>
      </c>
      <c r="R60" s="114">
        <f>'EJEC NO IMPRIMIR'!R60/EJECUTADO!$D$1</f>
        <v>614382.72499999998</v>
      </c>
      <c r="S60" s="114">
        <f>'EJEC NO IMPRIMIR'!S60/EJECUTADO!$D$1</f>
        <v>0</v>
      </c>
      <c r="T60" s="114">
        <f>'EJEC NO IMPRIMIR'!T60/EJECUTADO!$D$1</f>
        <v>0</v>
      </c>
      <c r="U60" s="114">
        <f>'EJEC NO IMPRIMIR'!U60/EJECUTADO!$D$1</f>
        <v>511498.37199999997</v>
      </c>
      <c r="V60" s="114">
        <f>'EJEC NO IMPRIMIR'!V60/EJECUTADO!$D$1</f>
        <v>138341602.59599999</v>
      </c>
      <c r="W60" s="114">
        <f>'EJEC NO IMPRIMIR'!W60/EJECUTADO!$D$1</f>
        <v>0</v>
      </c>
      <c r="X60" s="114">
        <f>'EJEC NO IMPRIMIR'!X60/EJECUTADO!$D$1</f>
        <v>0</v>
      </c>
      <c r="Y60" s="114">
        <f>'EJEC NO IMPRIMIR'!Y60/EJECUTADO!$D$1</f>
        <v>200499447.02000001</v>
      </c>
      <c r="Z60" s="114">
        <f>'EJEC NO IMPRIMIR'!Z60/EJECUTADO!$D$1</f>
        <v>2816318.253</v>
      </c>
      <c r="AA60" s="114">
        <f>'EJEC NO IMPRIMIR'!AA60/EJECUTADO!$D$1</f>
        <v>0</v>
      </c>
      <c r="AB60" s="114">
        <f>'EJEC NO IMPRIMIR'!AB60/EJECUTADO!$D$1</f>
        <v>275326.98100000003</v>
      </c>
      <c r="AC60" s="114">
        <f>'EJEC NO IMPRIMIR'!AC60/EJECUTADO!$D$1</f>
        <v>0</v>
      </c>
      <c r="AD60" s="114">
        <f>'EJEC NO IMPRIMIR'!AD60/EJECUTADO!$D$1</f>
        <v>0</v>
      </c>
      <c r="AE60" s="114">
        <f>'EJEC NO IMPRIMIR'!AE60/EJECUTADO!$D$1</f>
        <v>0</v>
      </c>
      <c r="AF60" s="114">
        <f>'EJEC NO IMPRIMIR'!AF60/EJECUTADO!$D$1</f>
        <v>0</v>
      </c>
      <c r="AG60" s="114">
        <f>'EJEC NO IMPRIMIR'!AG60/EJECUTADO!$D$1</f>
        <v>1645104096.721</v>
      </c>
      <c r="AH60" s="126">
        <f>'EJEC NO IMPRIMIR'!AH60/EJECUTADO!$D$1</f>
        <v>1645104096.721</v>
      </c>
      <c r="AI60" s="51"/>
      <c r="AJ60" s="163">
        <f t="shared" si="4"/>
        <v>1645104096.721</v>
      </c>
      <c r="AK60" s="51"/>
      <c r="AL60" s="51" t="e">
        <f>+#REF!</f>
        <v>#REF!</v>
      </c>
      <c r="AM60" s="51" t="e">
        <f t="shared" si="1"/>
        <v>#REF!</v>
      </c>
      <c r="AN60" s="51"/>
      <c r="AO60" s="51"/>
      <c r="AP60" s="51">
        <v>1013054537763</v>
      </c>
      <c r="AQ60" s="51">
        <f t="shared" si="2"/>
        <v>1013054537.763</v>
      </c>
      <c r="AR60" s="51" t="e">
        <f t="shared" si="17"/>
        <v>#REF!</v>
      </c>
      <c r="AS60" s="51"/>
      <c r="AX60" s="59"/>
    </row>
    <row r="61" spans="1:50" ht="22.5" customHeight="1" x14ac:dyDescent="0.4">
      <c r="A61" s="48"/>
      <c r="B61" s="109" t="s">
        <v>20</v>
      </c>
      <c r="C61" s="81"/>
      <c r="D61" s="83" t="s">
        <v>42</v>
      </c>
      <c r="E61" s="81"/>
      <c r="F61" s="113">
        <f>'EJEC NO IMPRIMIR'!F61/EJECUTADO!$D$1</f>
        <v>0</v>
      </c>
      <c r="G61" s="113">
        <f>'EJEC NO IMPRIMIR'!G61/EJECUTADO!$D$1</f>
        <v>0</v>
      </c>
      <c r="H61" s="113">
        <f>'EJEC NO IMPRIMIR'!H61/EJECUTADO!$D$1</f>
        <v>321775.23200000002</v>
      </c>
      <c r="I61" s="113">
        <f>'EJEC NO IMPRIMIR'!I61/EJECUTADO!$D$1</f>
        <v>480329.43300000002</v>
      </c>
      <c r="J61" s="113">
        <f>'EJEC NO IMPRIMIR'!J61/EJECUTADO!$D$1</f>
        <v>0</v>
      </c>
      <c r="K61" s="113">
        <f>'EJEC NO IMPRIMIR'!K61/EJECUTADO!$D$1</f>
        <v>2978993.4440000001</v>
      </c>
      <c r="L61" s="113">
        <f>'EJEC NO IMPRIMIR'!L61/EJECUTADO!$D$1</f>
        <v>0</v>
      </c>
      <c r="M61" s="113">
        <f>'EJEC NO IMPRIMIR'!M61/EJECUTADO!$D$1</f>
        <v>0</v>
      </c>
      <c r="N61" s="113">
        <f>'EJEC NO IMPRIMIR'!N61/EJECUTADO!$D$1</f>
        <v>0</v>
      </c>
      <c r="O61" s="113">
        <f>'EJEC NO IMPRIMIR'!O61/EJECUTADO!$D$1</f>
        <v>168600.845</v>
      </c>
      <c r="P61" s="113">
        <f>'EJEC NO IMPRIMIR'!P61/EJECUTADO!$D$1</f>
        <v>0</v>
      </c>
      <c r="Q61" s="113">
        <f>'EJEC NO IMPRIMIR'!Q61/EJECUTADO!$D$1</f>
        <v>361347.842</v>
      </c>
      <c r="R61" s="113">
        <f>'EJEC NO IMPRIMIR'!R61/EJECUTADO!$D$1</f>
        <v>0</v>
      </c>
      <c r="S61" s="113">
        <f>'EJEC NO IMPRIMIR'!S61/EJECUTADO!$D$1</f>
        <v>0</v>
      </c>
      <c r="T61" s="113">
        <f>'EJEC NO IMPRIMIR'!T61/EJECUTADO!$D$1</f>
        <v>0</v>
      </c>
      <c r="U61" s="113">
        <f>'EJEC NO IMPRIMIR'!U61/EJECUTADO!$D$1</f>
        <v>511498.37199999997</v>
      </c>
      <c r="V61" s="113">
        <f>'EJEC NO IMPRIMIR'!V61/EJECUTADO!$D$1</f>
        <v>1308626.2579999999</v>
      </c>
      <c r="W61" s="113">
        <f>'EJEC NO IMPRIMIR'!W61/EJECUTADO!$D$1</f>
        <v>0</v>
      </c>
      <c r="X61" s="113">
        <f>'EJEC NO IMPRIMIR'!X61/EJECUTADO!$D$1</f>
        <v>0</v>
      </c>
      <c r="Y61" s="113">
        <f>'EJEC NO IMPRIMIR'!Y61/EJECUTADO!$D$1</f>
        <v>0</v>
      </c>
      <c r="Z61" s="113">
        <f>'EJEC NO IMPRIMIR'!Z61/EJECUTADO!$D$1</f>
        <v>150419.69</v>
      </c>
      <c r="AA61" s="113">
        <f>'EJEC NO IMPRIMIR'!AA61/EJECUTADO!$D$1</f>
        <v>0</v>
      </c>
      <c r="AB61" s="113">
        <f>'EJEC NO IMPRIMIR'!AB61/EJECUTADO!$D$1</f>
        <v>275326.98100000003</v>
      </c>
      <c r="AC61" s="113">
        <f>'EJEC NO IMPRIMIR'!AC61/EJECUTADO!$D$1</f>
        <v>0</v>
      </c>
      <c r="AD61" s="113">
        <f>'EJEC NO IMPRIMIR'!AD61/EJECUTADO!$D$1</f>
        <v>0</v>
      </c>
      <c r="AE61" s="113">
        <f>'EJEC NO IMPRIMIR'!AE61/EJECUTADO!$D$1</f>
        <v>0</v>
      </c>
      <c r="AF61" s="113">
        <f>'EJEC NO IMPRIMIR'!AF61/EJECUTADO!$D$1</f>
        <v>0</v>
      </c>
      <c r="AG61" s="113">
        <f>'EJEC NO IMPRIMIR'!AG61/EJECUTADO!$D$1</f>
        <v>6556918.0970000001</v>
      </c>
      <c r="AH61" s="125">
        <f>'EJEC NO IMPRIMIR'!AH61/EJECUTADO!$D$1</f>
        <v>6556918.0970000001</v>
      </c>
      <c r="AI61" s="51"/>
      <c r="AJ61" s="163">
        <f t="shared" si="4"/>
        <v>6556918.0970000001</v>
      </c>
      <c r="AK61" s="51"/>
      <c r="AL61" s="51"/>
      <c r="AM61" s="51">
        <f t="shared" si="1"/>
        <v>6556918.0970000001</v>
      </c>
      <c r="AN61" s="51"/>
      <c r="AO61" s="51"/>
      <c r="AQ61" s="51">
        <f t="shared" si="2"/>
        <v>0</v>
      </c>
      <c r="AR61" s="51"/>
      <c r="AS61" s="51"/>
      <c r="AX61" s="59"/>
    </row>
    <row r="62" spans="1:50" ht="22.5" customHeight="1" x14ac:dyDescent="0.4">
      <c r="A62" s="48"/>
      <c r="B62" s="109" t="s">
        <v>39</v>
      </c>
      <c r="C62" s="81"/>
      <c r="D62" s="83" t="s">
        <v>43</v>
      </c>
      <c r="E62" s="81"/>
      <c r="F62" s="104">
        <f>'EJEC NO IMPRIMIR'!F62/EJECUTADO!$D$1</f>
        <v>0</v>
      </c>
      <c r="G62" s="104">
        <f>'EJEC NO IMPRIMIR'!G62/EJECUTADO!$D$1</f>
        <v>15145124.816</v>
      </c>
      <c r="H62" s="104">
        <f>'EJEC NO IMPRIMIR'!H62/EJECUTADO!$D$1</f>
        <v>5773018.0559999999</v>
      </c>
      <c r="I62" s="104">
        <f>'EJEC NO IMPRIMIR'!I62/EJECUTADO!$D$1</f>
        <v>82705787.275999993</v>
      </c>
      <c r="J62" s="104">
        <f>'EJEC NO IMPRIMIR'!J62/EJECUTADO!$D$1</f>
        <v>0</v>
      </c>
      <c r="K62" s="104">
        <f>'EJEC NO IMPRIMIR'!K62/EJECUTADO!$D$1</f>
        <v>1015807694.291</v>
      </c>
      <c r="L62" s="104">
        <f>'EJEC NO IMPRIMIR'!L62/EJECUTADO!$D$1</f>
        <v>0</v>
      </c>
      <c r="M62" s="104">
        <f>'EJEC NO IMPRIMIR'!M62/EJECUTADO!$D$1</f>
        <v>46638072.479000002</v>
      </c>
      <c r="N62" s="104">
        <f>'EJEC NO IMPRIMIR'!N62/EJECUTADO!$D$1</f>
        <v>97.031000000000006</v>
      </c>
      <c r="O62" s="104">
        <f>'EJEC NO IMPRIMIR'!O62/EJECUTADO!$D$1</f>
        <v>71718449.797999993</v>
      </c>
      <c r="P62" s="104">
        <f>'EJEC NO IMPRIMIR'!P62/EJECUTADO!$D$1</f>
        <v>0</v>
      </c>
      <c r="Q62" s="104">
        <f>'EJEC NO IMPRIMIR'!Q62/EJECUTADO!$D$1</f>
        <v>59946230.230999999</v>
      </c>
      <c r="R62" s="104">
        <f>'EJEC NO IMPRIMIR'!R62/EJECUTADO!$D$1</f>
        <v>614382.72499999998</v>
      </c>
      <c r="S62" s="104">
        <f>'EJEC NO IMPRIMIR'!S62/EJECUTADO!$D$1</f>
        <v>0</v>
      </c>
      <c r="T62" s="104">
        <f>'EJEC NO IMPRIMIR'!T62/EJECUTADO!$D$1</f>
        <v>0</v>
      </c>
      <c r="U62" s="104">
        <f>'EJEC NO IMPRIMIR'!U62/EJECUTADO!$D$1</f>
        <v>0</v>
      </c>
      <c r="V62" s="104">
        <f>'EJEC NO IMPRIMIR'!V62/EJECUTADO!$D$1</f>
        <v>137032976.338</v>
      </c>
      <c r="W62" s="104">
        <f>'EJEC NO IMPRIMIR'!W62/EJECUTADO!$D$1</f>
        <v>0</v>
      </c>
      <c r="X62" s="104">
        <f>'EJEC NO IMPRIMIR'!X62/EJECUTADO!$D$1</f>
        <v>0</v>
      </c>
      <c r="Y62" s="104">
        <f>'EJEC NO IMPRIMIR'!Y62/EJECUTADO!$D$1</f>
        <v>200499447.02000001</v>
      </c>
      <c r="Z62" s="104">
        <f>'EJEC NO IMPRIMIR'!Z62/EJECUTADO!$D$1</f>
        <v>2665898.5630000001</v>
      </c>
      <c r="AA62" s="104">
        <f>'EJEC NO IMPRIMIR'!AA62/EJECUTADO!$D$1</f>
        <v>0</v>
      </c>
      <c r="AB62" s="104">
        <f>'EJEC NO IMPRIMIR'!AB62/EJECUTADO!$D$1</f>
        <v>0</v>
      </c>
      <c r="AC62" s="104">
        <f>'EJEC NO IMPRIMIR'!AC62/EJECUTADO!$D$1</f>
        <v>0</v>
      </c>
      <c r="AD62" s="104">
        <f>'EJEC NO IMPRIMIR'!AD62/EJECUTADO!$D$1</f>
        <v>0</v>
      </c>
      <c r="AE62" s="104">
        <f>'EJEC NO IMPRIMIR'!AE62/EJECUTADO!$D$1</f>
        <v>0</v>
      </c>
      <c r="AF62" s="104">
        <f>'EJEC NO IMPRIMIR'!AF62/EJECUTADO!$D$1</f>
        <v>0</v>
      </c>
      <c r="AG62" s="104">
        <f>'EJEC NO IMPRIMIR'!AG62/EJECUTADO!$D$1</f>
        <v>1638547178.6240001</v>
      </c>
      <c r="AH62" s="124">
        <f>'EJEC NO IMPRIMIR'!AH62/EJECUTADO!$D$1</f>
        <v>1638547178.6240001</v>
      </c>
      <c r="AI62" s="51"/>
      <c r="AJ62" s="163">
        <f t="shared" si="4"/>
        <v>1638547178.6240001</v>
      </c>
      <c r="AK62" s="51"/>
      <c r="AL62" s="51"/>
      <c r="AM62" s="51">
        <f t="shared" si="1"/>
        <v>1638547178.6240001</v>
      </c>
      <c r="AN62" s="51"/>
      <c r="AO62" s="51"/>
      <c r="AQ62" s="51">
        <f t="shared" si="2"/>
        <v>0</v>
      </c>
      <c r="AR62" s="51"/>
      <c r="AS62" s="51"/>
      <c r="AX62" s="59"/>
    </row>
    <row r="63" spans="1:50" ht="22.5" customHeight="1" x14ac:dyDescent="0.4">
      <c r="A63" s="48"/>
      <c r="B63" s="109" t="s">
        <v>31</v>
      </c>
      <c r="C63" s="81"/>
      <c r="D63" s="83" t="s">
        <v>88</v>
      </c>
      <c r="E63" s="81"/>
      <c r="F63" s="104">
        <f>'EJEC NO IMPRIMIR'!F63/EJECUTADO!$D$1</f>
        <v>0</v>
      </c>
      <c r="G63" s="104">
        <f>'EJEC NO IMPRIMIR'!G63/EJECUTADO!$D$1</f>
        <v>0</v>
      </c>
      <c r="H63" s="104">
        <f>'EJEC NO IMPRIMIR'!H63/EJECUTADO!$D$1</f>
        <v>0</v>
      </c>
      <c r="I63" s="104">
        <f>'EJEC NO IMPRIMIR'!I63/EJECUTADO!$D$1</f>
        <v>0</v>
      </c>
      <c r="J63" s="104">
        <f>'EJEC NO IMPRIMIR'!J63/EJECUTADO!$D$1</f>
        <v>0</v>
      </c>
      <c r="K63" s="104">
        <f>'EJEC NO IMPRIMIR'!K63/EJECUTADO!$D$1</f>
        <v>0</v>
      </c>
      <c r="L63" s="104">
        <f>'EJEC NO IMPRIMIR'!L63/EJECUTADO!$D$1</f>
        <v>0</v>
      </c>
      <c r="M63" s="104">
        <f>'EJEC NO IMPRIMIR'!M63/EJECUTADO!$D$1</f>
        <v>0</v>
      </c>
      <c r="N63" s="104">
        <f>'EJEC NO IMPRIMIR'!N63/EJECUTADO!$D$1</f>
        <v>0</v>
      </c>
      <c r="O63" s="104">
        <f>'EJEC NO IMPRIMIR'!O63/EJECUTADO!$D$1</f>
        <v>0</v>
      </c>
      <c r="P63" s="104">
        <f>'EJEC NO IMPRIMIR'!P63/EJECUTADO!$D$1</f>
        <v>0</v>
      </c>
      <c r="Q63" s="104">
        <f>'EJEC NO IMPRIMIR'!Q63/EJECUTADO!$D$1</f>
        <v>0</v>
      </c>
      <c r="R63" s="104">
        <f>'EJEC NO IMPRIMIR'!R63/EJECUTADO!$D$1</f>
        <v>0</v>
      </c>
      <c r="S63" s="104">
        <f>'EJEC NO IMPRIMIR'!S63/EJECUTADO!$D$1</f>
        <v>0</v>
      </c>
      <c r="T63" s="104">
        <f>'EJEC NO IMPRIMIR'!T63/EJECUTADO!$D$1</f>
        <v>0</v>
      </c>
      <c r="U63" s="104">
        <f>'EJEC NO IMPRIMIR'!U63/EJECUTADO!$D$1</f>
        <v>0</v>
      </c>
      <c r="V63" s="104">
        <f>'EJEC NO IMPRIMIR'!V63/EJECUTADO!$D$1</f>
        <v>0</v>
      </c>
      <c r="W63" s="104">
        <f>'EJEC NO IMPRIMIR'!W63/EJECUTADO!$D$1</f>
        <v>0</v>
      </c>
      <c r="X63" s="104">
        <f>'EJEC NO IMPRIMIR'!X63/EJECUTADO!$D$1</f>
        <v>0</v>
      </c>
      <c r="Y63" s="104">
        <f>'EJEC NO IMPRIMIR'!Y63/EJECUTADO!$D$1</f>
        <v>0</v>
      </c>
      <c r="Z63" s="104">
        <f>'EJEC NO IMPRIMIR'!Z63/EJECUTADO!$D$1</f>
        <v>0</v>
      </c>
      <c r="AA63" s="104">
        <f>'EJEC NO IMPRIMIR'!AA63/EJECUTADO!$D$1</f>
        <v>0</v>
      </c>
      <c r="AB63" s="104">
        <f>'EJEC NO IMPRIMIR'!AB63/EJECUTADO!$D$1</f>
        <v>0</v>
      </c>
      <c r="AC63" s="104">
        <f>'EJEC NO IMPRIMIR'!AC63/EJECUTADO!$D$1</f>
        <v>0</v>
      </c>
      <c r="AD63" s="104">
        <f>'EJEC NO IMPRIMIR'!AD63/EJECUTADO!$D$1</f>
        <v>0</v>
      </c>
      <c r="AE63" s="104">
        <f>'EJEC NO IMPRIMIR'!AE63/EJECUTADO!$D$1</f>
        <v>0</v>
      </c>
      <c r="AF63" s="104">
        <f>'EJEC NO IMPRIMIR'!AF63/EJECUTADO!$D$1</f>
        <v>0</v>
      </c>
      <c r="AG63" s="104">
        <f>'EJEC NO IMPRIMIR'!AG63/EJECUTADO!$D$1</f>
        <v>0</v>
      </c>
      <c r="AH63" s="124">
        <f>'EJEC NO IMPRIMIR'!AH63/EJECUTADO!$D$1</f>
        <v>0</v>
      </c>
      <c r="AI63" s="51"/>
      <c r="AJ63" s="163">
        <f t="shared" si="4"/>
        <v>0</v>
      </c>
      <c r="AK63" s="51"/>
      <c r="AL63" s="51"/>
      <c r="AM63" s="51">
        <f t="shared" si="1"/>
        <v>0</v>
      </c>
      <c r="AN63" s="51"/>
      <c r="AO63" s="51"/>
      <c r="AQ63" s="51">
        <f t="shared" si="2"/>
        <v>0</v>
      </c>
      <c r="AR63" s="51">
        <f t="shared" si="17"/>
        <v>0</v>
      </c>
      <c r="AS63" s="51"/>
      <c r="AX63" s="59"/>
    </row>
    <row r="64" spans="1:50" ht="22.5" customHeight="1" x14ac:dyDescent="0.4">
      <c r="A64" s="48"/>
      <c r="B64" s="103" t="s">
        <v>16</v>
      </c>
      <c r="C64" s="81"/>
      <c r="D64" s="83" t="s">
        <v>40</v>
      </c>
      <c r="E64" s="81"/>
      <c r="F64" s="104">
        <f>'EJEC NO IMPRIMIR'!F64/EJECUTADO!$D$1</f>
        <v>0</v>
      </c>
      <c r="G64" s="104">
        <f>'EJEC NO IMPRIMIR'!G64/EJECUTADO!$D$1</f>
        <v>0</v>
      </c>
      <c r="H64" s="104">
        <f>'EJEC NO IMPRIMIR'!H64/EJECUTADO!$D$1</f>
        <v>0</v>
      </c>
      <c r="I64" s="104">
        <f>'EJEC NO IMPRIMIR'!I64/EJECUTADO!$D$1</f>
        <v>0</v>
      </c>
      <c r="J64" s="104">
        <f>'EJEC NO IMPRIMIR'!J64/EJECUTADO!$D$1</f>
        <v>0</v>
      </c>
      <c r="K64" s="104">
        <f>'EJEC NO IMPRIMIR'!K64/EJECUTADO!$D$1</f>
        <v>0</v>
      </c>
      <c r="L64" s="104">
        <f>'EJEC NO IMPRIMIR'!L64/EJECUTADO!$D$1</f>
        <v>0</v>
      </c>
      <c r="M64" s="104">
        <f>'EJEC NO IMPRIMIR'!M64/EJECUTADO!$D$1</f>
        <v>0</v>
      </c>
      <c r="N64" s="104">
        <f>'EJEC NO IMPRIMIR'!N64/EJECUTADO!$D$1</f>
        <v>0</v>
      </c>
      <c r="O64" s="104">
        <f>'EJEC NO IMPRIMIR'!O64/EJECUTADO!$D$1</f>
        <v>0</v>
      </c>
      <c r="P64" s="104">
        <f>'EJEC NO IMPRIMIR'!P64/EJECUTADO!$D$1</f>
        <v>0</v>
      </c>
      <c r="Q64" s="104">
        <f>'EJEC NO IMPRIMIR'!Q64/EJECUTADO!$D$1</f>
        <v>0</v>
      </c>
      <c r="R64" s="104">
        <f>'EJEC NO IMPRIMIR'!R64/EJECUTADO!$D$1</f>
        <v>0</v>
      </c>
      <c r="S64" s="104">
        <f>'EJEC NO IMPRIMIR'!S64/EJECUTADO!$D$1</f>
        <v>0</v>
      </c>
      <c r="T64" s="104">
        <f>'EJEC NO IMPRIMIR'!T64/EJECUTADO!$D$1</f>
        <v>0</v>
      </c>
      <c r="U64" s="104">
        <f>'EJEC NO IMPRIMIR'!U64/EJECUTADO!$D$1</f>
        <v>0</v>
      </c>
      <c r="V64" s="104">
        <f>'EJEC NO IMPRIMIR'!V64/EJECUTADO!$D$1</f>
        <v>0</v>
      </c>
      <c r="W64" s="104">
        <f>'EJEC NO IMPRIMIR'!W64/EJECUTADO!$D$1</f>
        <v>0</v>
      </c>
      <c r="X64" s="104">
        <f>'EJEC NO IMPRIMIR'!X64/EJECUTADO!$D$1</f>
        <v>0</v>
      </c>
      <c r="Y64" s="104">
        <f>'EJEC NO IMPRIMIR'!Y64/EJECUTADO!$D$1</f>
        <v>0</v>
      </c>
      <c r="Z64" s="104">
        <f>'EJEC NO IMPRIMIR'!Z64/EJECUTADO!$D$1</f>
        <v>0</v>
      </c>
      <c r="AA64" s="104">
        <f>'EJEC NO IMPRIMIR'!AA64/EJECUTADO!$D$1</f>
        <v>0</v>
      </c>
      <c r="AB64" s="104">
        <f>'EJEC NO IMPRIMIR'!AB64/EJECUTADO!$D$1</f>
        <v>0</v>
      </c>
      <c r="AC64" s="104">
        <f>'EJEC NO IMPRIMIR'!AC64/EJECUTADO!$D$1</f>
        <v>0</v>
      </c>
      <c r="AD64" s="104">
        <f>'EJEC NO IMPRIMIR'!AD64/EJECUTADO!$D$1</f>
        <v>0</v>
      </c>
      <c r="AE64" s="104">
        <f>'EJEC NO IMPRIMIR'!AE64/EJECUTADO!$D$1</f>
        <v>0</v>
      </c>
      <c r="AF64" s="104">
        <f>'EJEC NO IMPRIMIR'!AF64/EJECUTADO!$D$1</f>
        <v>0</v>
      </c>
      <c r="AG64" s="104">
        <f>'EJEC NO IMPRIMIR'!AG64/EJECUTADO!$D$1</f>
        <v>0</v>
      </c>
      <c r="AH64" s="124">
        <f>'EJEC NO IMPRIMIR'!AH64/EJECUTADO!$D$1</f>
        <v>0</v>
      </c>
      <c r="AI64" s="51"/>
      <c r="AJ64" s="163">
        <f t="shared" si="4"/>
        <v>0</v>
      </c>
      <c r="AK64" s="51"/>
      <c r="AL64" s="51"/>
      <c r="AM64" s="51">
        <f t="shared" si="1"/>
        <v>0</v>
      </c>
      <c r="AN64" s="51"/>
      <c r="AO64" s="51"/>
      <c r="AP64" s="51"/>
      <c r="AQ64" s="51">
        <f t="shared" si="2"/>
        <v>0</v>
      </c>
      <c r="AR64" s="51">
        <f t="shared" si="17"/>
        <v>0</v>
      </c>
      <c r="AS64" s="51"/>
      <c r="AX64" s="59"/>
    </row>
    <row r="65" spans="1:50" ht="22.5" customHeight="1" x14ac:dyDescent="0.4">
      <c r="A65" s="48"/>
      <c r="B65" s="105" t="s">
        <v>17</v>
      </c>
      <c r="C65" s="106"/>
      <c r="D65" s="84" t="s">
        <v>18</v>
      </c>
      <c r="E65" s="106"/>
      <c r="F65" s="107">
        <f>'EJEC NO IMPRIMIR'!F65/EJECUTADO!$D$1</f>
        <v>0</v>
      </c>
      <c r="G65" s="107">
        <f>'EJEC NO IMPRIMIR'!G65/EJECUTADO!$D$1</f>
        <v>0</v>
      </c>
      <c r="H65" s="107">
        <f>'EJEC NO IMPRIMIR'!H65/EJECUTADO!$D$1</f>
        <v>0</v>
      </c>
      <c r="I65" s="107">
        <f>'EJEC NO IMPRIMIR'!I65/EJECUTADO!$D$1</f>
        <v>0</v>
      </c>
      <c r="J65" s="107">
        <f>'EJEC NO IMPRIMIR'!J65/EJECUTADO!$D$1</f>
        <v>0</v>
      </c>
      <c r="K65" s="107">
        <f>'EJEC NO IMPRIMIR'!K65/EJECUTADO!$D$1</f>
        <v>0</v>
      </c>
      <c r="L65" s="107">
        <f>'EJEC NO IMPRIMIR'!L65/EJECUTADO!$D$1</f>
        <v>0</v>
      </c>
      <c r="M65" s="107">
        <f>'EJEC NO IMPRIMIR'!M65/EJECUTADO!$D$1</f>
        <v>0</v>
      </c>
      <c r="N65" s="107">
        <f>'EJEC NO IMPRIMIR'!N65/EJECUTADO!$D$1</f>
        <v>0</v>
      </c>
      <c r="O65" s="107">
        <f>'EJEC NO IMPRIMIR'!O65/EJECUTADO!$D$1</f>
        <v>0</v>
      </c>
      <c r="P65" s="107">
        <f>'EJEC NO IMPRIMIR'!P65/EJECUTADO!$D$1</f>
        <v>0</v>
      </c>
      <c r="Q65" s="107">
        <f>'EJEC NO IMPRIMIR'!Q65/EJECUTADO!$D$1</f>
        <v>0</v>
      </c>
      <c r="R65" s="107">
        <f>'EJEC NO IMPRIMIR'!R65/EJECUTADO!$D$1</f>
        <v>0</v>
      </c>
      <c r="S65" s="107">
        <f>'EJEC NO IMPRIMIR'!S65/EJECUTADO!$D$1</f>
        <v>0</v>
      </c>
      <c r="T65" s="107">
        <f>'EJEC NO IMPRIMIR'!T65/EJECUTADO!$D$1</f>
        <v>0</v>
      </c>
      <c r="U65" s="107">
        <f>'EJEC NO IMPRIMIR'!U65/EJECUTADO!$D$1</f>
        <v>0</v>
      </c>
      <c r="V65" s="107">
        <f>'EJEC NO IMPRIMIR'!V65/EJECUTADO!$D$1</f>
        <v>0</v>
      </c>
      <c r="W65" s="107">
        <f>'EJEC NO IMPRIMIR'!W65/EJECUTADO!$D$1</f>
        <v>0</v>
      </c>
      <c r="X65" s="107">
        <f>'EJEC NO IMPRIMIR'!X65/EJECUTADO!$D$1</f>
        <v>131307941.69</v>
      </c>
      <c r="Y65" s="107">
        <f>'EJEC NO IMPRIMIR'!Y65/EJECUTADO!$D$1</f>
        <v>259772112.70300001</v>
      </c>
      <c r="Z65" s="107">
        <f>'EJEC NO IMPRIMIR'!Z65/EJECUTADO!$D$1</f>
        <v>0</v>
      </c>
      <c r="AA65" s="107">
        <f>'EJEC NO IMPRIMIR'!AA65/EJECUTADO!$D$1</f>
        <v>0</v>
      </c>
      <c r="AB65" s="107">
        <f>'EJEC NO IMPRIMIR'!AB65/EJECUTADO!$D$1</f>
        <v>0</v>
      </c>
      <c r="AC65" s="107">
        <f>'EJEC NO IMPRIMIR'!AC65/EJECUTADO!$D$1</f>
        <v>0</v>
      </c>
      <c r="AD65" s="107">
        <f>'EJEC NO IMPRIMIR'!AD65/EJECUTADO!$D$1</f>
        <v>0</v>
      </c>
      <c r="AE65" s="107">
        <f>'EJEC NO IMPRIMIR'!AE65/EJECUTADO!$D$1</f>
        <v>0</v>
      </c>
      <c r="AF65" s="107">
        <f>'EJEC NO IMPRIMIR'!AF65/EJECUTADO!$D$1</f>
        <v>128625126.69</v>
      </c>
      <c r="AG65" s="107">
        <f>'EJEC NO IMPRIMIR'!AG65/EJECUTADO!$D$1</f>
        <v>262454927.70300001</v>
      </c>
      <c r="AH65" s="108">
        <f>'EJEC NO IMPRIMIR'!AH65/EJECUTADO!$D$1</f>
        <v>391080054.39300001</v>
      </c>
      <c r="AI65" s="51"/>
      <c r="AJ65" s="163">
        <f t="shared" si="4"/>
        <v>391080054.39300001</v>
      </c>
      <c r="AK65" s="51"/>
      <c r="AL65" s="51"/>
      <c r="AM65" s="51">
        <f t="shared" si="1"/>
        <v>391080054.39300001</v>
      </c>
      <c r="AN65" s="51"/>
      <c r="AO65" s="51"/>
      <c r="AP65" s="51">
        <v>223663773070</v>
      </c>
      <c r="AQ65" s="51">
        <f t="shared" si="2"/>
        <v>223663773.06999999</v>
      </c>
      <c r="AR65" s="51">
        <f t="shared" si="17"/>
        <v>167416281.32300001</v>
      </c>
      <c r="AS65" s="51"/>
      <c r="AX65" s="59"/>
    </row>
    <row r="66" spans="1:50" ht="22.5" customHeight="1" x14ac:dyDescent="0.4">
      <c r="A66" s="48"/>
      <c r="B66" s="109" t="s">
        <v>20</v>
      </c>
      <c r="C66" s="81"/>
      <c r="D66" s="83" t="s">
        <v>92</v>
      </c>
      <c r="E66" s="81"/>
      <c r="F66" s="104">
        <f>'EJEC NO IMPRIMIR'!F66/EJECUTADO!$D$1</f>
        <v>0</v>
      </c>
      <c r="G66" s="104">
        <f>'EJEC NO IMPRIMIR'!G66/EJECUTADO!$D$1</f>
        <v>0</v>
      </c>
      <c r="H66" s="104">
        <f>'EJEC NO IMPRIMIR'!H66/EJECUTADO!$D$1</f>
        <v>0</v>
      </c>
      <c r="I66" s="104">
        <f>'EJEC NO IMPRIMIR'!I66/EJECUTADO!$D$1</f>
        <v>0</v>
      </c>
      <c r="J66" s="104">
        <f>'EJEC NO IMPRIMIR'!J66/EJECUTADO!$D$1</f>
        <v>0</v>
      </c>
      <c r="K66" s="104">
        <f>'EJEC NO IMPRIMIR'!K66/EJECUTADO!$D$1</f>
        <v>0</v>
      </c>
      <c r="L66" s="104">
        <f>'EJEC NO IMPRIMIR'!L66/EJECUTADO!$D$1</f>
        <v>0</v>
      </c>
      <c r="M66" s="104">
        <f>'EJEC NO IMPRIMIR'!M66/EJECUTADO!$D$1</f>
        <v>0</v>
      </c>
      <c r="N66" s="104">
        <f>'EJEC NO IMPRIMIR'!N66/EJECUTADO!$D$1</f>
        <v>0</v>
      </c>
      <c r="O66" s="104">
        <f>'EJEC NO IMPRIMIR'!O66/EJECUTADO!$D$1</f>
        <v>0</v>
      </c>
      <c r="P66" s="104">
        <f>'EJEC NO IMPRIMIR'!P66/EJECUTADO!$D$1</f>
        <v>0</v>
      </c>
      <c r="Q66" s="104">
        <f>'EJEC NO IMPRIMIR'!Q66/EJECUTADO!$D$1</f>
        <v>0</v>
      </c>
      <c r="R66" s="104">
        <f>'EJEC NO IMPRIMIR'!R66/EJECUTADO!$D$1</f>
        <v>0</v>
      </c>
      <c r="S66" s="104">
        <f>'EJEC NO IMPRIMIR'!S66/EJECUTADO!$D$1</f>
        <v>0</v>
      </c>
      <c r="T66" s="104">
        <f>'EJEC NO IMPRIMIR'!T66/EJECUTADO!$D$1</f>
        <v>0</v>
      </c>
      <c r="U66" s="104">
        <f>'EJEC NO IMPRIMIR'!U66/EJECUTADO!$D$1</f>
        <v>0</v>
      </c>
      <c r="V66" s="104">
        <f>'EJEC NO IMPRIMIR'!V66/EJECUTADO!$D$1</f>
        <v>0</v>
      </c>
      <c r="W66" s="104">
        <f>'EJEC NO IMPRIMIR'!W66/EJECUTADO!$D$1</f>
        <v>0</v>
      </c>
      <c r="X66" s="104">
        <f>'EJEC NO IMPRIMIR'!X66/EJECUTADO!$D$1</f>
        <v>0</v>
      </c>
      <c r="Y66" s="104">
        <f>'EJEC NO IMPRIMIR'!Y66/EJECUTADO!$D$1</f>
        <v>259772112.70300001</v>
      </c>
      <c r="Z66" s="104">
        <f>'EJEC NO IMPRIMIR'!Z66/EJECUTADO!$D$1</f>
        <v>0</v>
      </c>
      <c r="AA66" s="104">
        <f>'EJEC NO IMPRIMIR'!AA66/EJECUTADO!$D$1</f>
        <v>0</v>
      </c>
      <c r="AB66" s="104">
        <f>'EJEC NO IMPRIMIR'!AB66/EJECUTADO!$D$1</f>
        <v>0</v>
      </c>
      <c r="AC66" s="104">
        <f>'EJEC NO IMPRIMIR'!AC66/EJECUTADO!$D$1</f>
        <v>0</v>
      </c>
      <c r="AD66" s="104">
        <f>'EJEC NO IMPRIMIR'!AD66/EJECUTADO!$D$1</f>
        <v>0</v>
      </c>
      <c r="AE66" s="104">
        <f>'EJEC NO IMPRIMIR'!AE66/EJECUTADO!$D$1</f>
        <v>0</v>
      </c>
      <c r="AF66" s="104">
        <f>'EJEC NO IMPRIMIR'!AF66/EJECUTADO!$D$1</f>
        <v>0</v>
      </c>
      <c r="AG66" s="104">
        <f>'EJEC NO IMPRIMIR'!AG66/EJECUTADO!$D$1</f>
        <v>259772112.70300001</v>
      </c>
      <c r="AH66" s="124">
        <f>'EJEC NO IMPRIMIR'!AH66/EJECUTADO!$D$1</f>
        <v>259772112.70300001</v>
      </c>
      <c r="AI66" s="51"/>
      <c r="AJ66" s="163"/>
      <c r="AK66" s="51"/>
      <c r="AL66" s="51"/>
      <c r="AM66" s="51"/>
      <c r="AN66" s="51"/>
      <c r="AO66" s="51"/>
      <c r="AP66" s="51"/>
      <c r="AQ66" s="51"/>
      <c r="AR66" s="51"/>
      <c r="AS66" s="51"/>
      <c r="AX66" s="59"/>
    </row>
    <row r="67" spans="1:50" ht="22.5" customHeight="1" x14ac:dyDescent="0.4">
      <c r="A67" s="48"/>
      <c r="B67" s="109" t="s">
        <v>39</v>
      </c>
      <c r="C67" s="81"/>
      <c r="D67" s="83" t="s">
        <v>93</v>
      </c>
      <c r="E67" s="81"/>
      <c r="F67" s="104">
        <f>'EJEC NO IMPRIMIR'!F67/EJECUTADO!$D$1</f>
        <v>0</v>
      </c>
      <c r="G67" s="104">
        <f>'EJEC NO IMPRIMIR'!G67/EJECUTADO!$D$1</f>
        <v>0</v>
      </c>
      <c r="H67" s="104">
        <f>'EJEC NO IMPRIMIR'!H67/EJECUTADO!$D$1</f>
        <v>0</v>
      </c>
      <c r="I67" s="104">
        <f>'EJEC NO IMPRIMIR'!I67/EJECUTADO!$D$1</f>
        <v>0</v>
      </c>
      <c r="J67" s="104">
        <f>'EJEC NO IMPRIMIR'!J67/EJECUTADO!$D$1</f>
        <v>0</v>
      </c>
      <c r="K67" s="104">
        <f>'EJEC NO IMPRIMIR'!K67/EJECUTADO!$D$1</f>
        <v>0</v>
      </c>
      <c r="L67" s="104">
        <f>'EJEC NO IMPRIMIR'!L67/EJECUTADO!$D$1</f>
        <v>0</v>
      </c>
      <c r="M67" s="104">
        <f>'EJEC NO IMPRIMIR'!M67/EJECUTADO!$D$1</f>
        <v>0</v>
      </c>
      <c r="N67" s="104">
        <f>'EJEC NO IMPRIMIR'!N67/EJECUTADO!$D$1</f>
        <v>0</v>
      </c>
      <c r="O67" s="104">
        <f>'EJEC NO IMPRIMIR'!O67/EJECUTADO!$D$1</f>
        <v>0</v>
      </c>
      <c r="P67" s="104">
        <f>'EJEC NO IMPRIMIR'!P67/EJECUTADO!$D$1</f>
        <v>0</v>
      </c>
      <c r="Q67" s="104">
        <f>'EJEC NO IMPRIMIR'!Q67/EJECUTADO!$D$1</f>
        <v>0</v>
      </c>
      <c r="R67" s="104">
        <f>'EJEC NO IMPRIMIR'!R67/EJECUTADO!$D$1</f>
        <v>0</v>
      </c>
      <c r="S67" s="104">
        <f>'EJEC NO IMPRIMIR'!S67/EJECUTADO!$D$1</f>
        <v>0</v>
      </c>
      <c r="T67" s="104">
        <f>'EJEC NO IMPRIMIR'!T67/EJECUTADO!$D$1</f>
        <v>0</v>
      </c>
      <c r="U67" s="104">
        <f>'EJEC NO IMPRIMIR'!U67/EJECUTADO!$D$1</f>
        <v>0</v>
      </c>
      <c r="V67" s="104">
        <f>'EJEC NO IMPRIMIR'!V67/EJECUTADO!$D$1</f>
        <v>0</v>
      </c>
      <c r="W67" s="104">
        <f>'EJEC NO IMPRIMIR'!W67/EJECUTADO!$D$1</f>
        <v>0</v>
      </c>
      <c r="X67" s="104">
        <f>'EJEC NO IMPRIMIR'!X67/EJECUTADO!$D$1</f>
        <v>128625126.69</v>
      </c>
      <c r="Y67" s="104">
        <f>'EJEC NO IMPRIMIR'!Y67/EJECUTADO!$D$1</f>
        <v>0</v>
      </c>
      <c r="Z67" s="104">
        <f>'EJEC NO IMPRIMIR'!Z67/EJECUTADO!$D$1</f>
        <v>0</v>
      </c>
      <c r="AA67" s="104">
        <f>'EJEC NO IMPRIMIR'!AA67/EJECUTADO!$D$1</f>
        <v>0</v>
      </c>
      <c r="AB67" s="104">
        <f>'EJEC NO IMPRIMIR'!AB67/EJECUTADO!$D$1</f>
        <v>0</v>
      </c>
      <c r="AC67" s="104">
        <f>'EJEC NO IMPRIMIR'!AC67/EJECUTADO!$D$1</f>
        <v>0</v>
      </c>
      <c r="AD67" s="104">
        <f>'EJEC NO IMPRIMIR'!AD67/EJECUTADO!$D$1</f>
        <v>0</v>
      </c>
      <c r="AE67" s="104">
        <f>'EJEC NO IMPRIMIR'!AE67/EJECUTADO!$D$1</f>
        <v>0</v>
      </c>
      <c r="AF67" s="104">
        <f>'EJEC NO IMPRIMIR'!AF67/EJECUTADO!$D$1</f>
        <v>128625126.69</v>
      </c>
      <c r="AG67" s="104">
        <f>'EJEC NO IMPRIMIR'!AG67/EJECUTADO!$D$1</f>
        <v>0</v>
      </c>
      <c r="AH67" s="124">
        <f>'EJEC NO IMPRIMIR'!AH67/EJECUTADO!$D$1</f>
        <v>128625126.69</v>
      </c>
      <c r="AI67" s="51"/>
      <c r="AJ67" s="163"/>
      <c r="AK67" s="51"/>
      <c r="AL67" s="51"/>
      <c r="AM67" s="51"/>
      <c r="AN67" s="51"/>
      <c r="AO67" s="51"/>
      <c r="AP67" s="51"/>
      <c r="AQ67" s="51"/>
      <c r="AR67" s="51"/>
      <c r="AS67" s="51"/>
      <c r="AX67" s="59"/>
    </row>
    <row r="68" spans="1:50" ht="22.5" customHeight="1" x14ac:dyDescent="0.4">
      <c r="A68" s="48"/>
      <c r="B68" s="109" t="s">
        <v>31</v>
      </c>
      <c r="C68" s="81"/>
      <c r="D68" s="83" t="s">
        <v>95</v>
      </c>
      <c r="E68" s="81"/>
      <c r="F68" s="104">
        <f>'EJEC NO IMPRIMIR'!F68/EJECUTADO!$D$1</f>
        <v>0</v>
      </c>
      <c r="G68" s="104">
        <f>'EJEC NO IMPRIMIR'!G68/EJECUTADO!$D$1</f>
        <v>0</v>
      </c>
      <c r="H68" s="104">
        <f>'EJEC NO IMPRIMIR'!H68/EJECUTADO!$D$1</f>
        <v>0</v>
      </c>
      <c r="I68" s="104">
        <f>'EJEC NO IMPRIMIR'!I68/EJECUTADO!$D$1</f>
        <v>0</v>
      </c>
      <c r="J68" s="104">
        <f>'EJEC NO IMPRIMIR'!J68/EJECUTADO!$D$1</f>
        <v>0</v>
      </c>
      <c r="K68" s="104">
        <f>'EJEC NO IMPRIMIR'!K68/EJECUTADO!$D$1</f>
        <v>0</v>
      </c>
      <c r="L68" s="104">
        <f>'EJEC NO IMPRIMIR'!L68/EJECUTADO!$D$1</f>
        <v>0</v>
      </c>
      <c r="M68" s="104">
        <f>'EJEC NO IMPRIMIR'!M68/EJECUTADO!$D$1</f>
        <v>0</v>
      </c>
      <c r="N68" s="104">
        <f>'EJEC NO IMPRIMIR'!N68/EJECUTADO!$D$1</f>
        <v>0</v>
      </c>
      <c r="O68" s="104">
        <f>'EJEC NO IMPRIMIR'!O68/EJECUTADO!$D$1</f>
        <v>0</v>
      </c>
      <c r="P68" s="104">
        <f>'EJEC NO IMPRIMIR'!P68/EJECUTADO!$D$1</f>
        <v>0</v>
      </c>
      <c r="Q68" s="104">
        <f>'EJEC NO IMPRIMIR'!Q68/EJECUTADO!$D$1</f>
        <v>0</v>
      </c>
      <c r="R68" s="104">
        <f>'EJEC NO IMPRIMIR'!R68/EJECUTADO!$D$1</f>
        <v>0</v>
      </c>
      <c r="S68" s="104">
        <f>'EJEC NO IMPRIMIR'!S68/EJECUTADO!$D$1</f>
        <v>0</v>
      </c>
      <c r="T68" s="104">
        <f>'EJEC NO IMPRIMIR'!T68/EJECUTADO!$D$1</f>
        <v>0</v>
      </c>
      <c r="U68" s="104">
        <f>'EJEC NO IMPRIMIR'!U68/EJECUTADO!$D$1</f>
        <v>0</v>
      </c>
      <c r="V68" s="104">
        <f>'EJEC NO IMPRIMIR'!V68/EJECUTADO!$D$1</f>
        <v>0</v>
      </c>
      <c r="W68" s="104">
        <f>'EJEC NO IMPRIMIR'!W68/EJECUTADO!$D$1</f>
        <v>0</v>
      </c>
      <c r="X68" s="104">
        <f>'EJEC NO IMPRIMIR'!X68/EJECUTADO!$D$1</f>
        <v>2682815</v>
      </c>
      <c r="Y68" s="104">
        <f>'EJEC NO IMPRIMIR'!Y68/EJECUTADO!$D$1</f>
        <v>0</v>
      </c>
      <c r="Z68" s="104">
        <f>'EJEC NO IMPRIMIR'!Z68/EJECUTADO!$D$1</f>
        <v>0</v>
      </c>
      <c r="AA68" s="104">
        <f>'EJEC NO IMPRIMIR'!AA68/EJECUTADO!$D$1</f>
        <v>0</v>
      </c>
      <c r="AB68" s="104">
        <f>'EJEC NO IMPRIMIR'!AB68/EJECUTADO!$D$1</f>
        <v>0</v>
      </c>
      <c r="AC68" s="104">
        <f>'EJEC NO IMPRIMIR'!AC68/EJECUTADO!$D$1</f>
        <v>0</v>
      </c>
      <c r="AD68" s="104">
        <f>'EJEC NO IMPRIMIR'!AD68/EJECUTADO!$D$1</f>
        <v>0</v>
      </c>
      <c r="AE68" s="104">
        <f>'EJEC NO IMPRIMIR'!AE68/EJECUTADO!$D$1</f>
        <v>0</v>
      </c>
      <c r="AF68" s="104">
        <f>'EJEC NO IMPRIMIR'!AF68/EJECUTADO!$D$1</f>
        <v>0</v>
      </c>
      <c r="AG68" s="104">
        <f>'EJEC NO IMPRIMIR'!AG68/EJECUTADO!$D$1</f>
        <v>2682815</v>
      </c>
      <c r="AH68" s="124">
        <f>'EJEC NO IMPRIMIR'!AH68/EJECUTADO!$D$1</f>
        <v>2682815</v>
      </c>
      <c r="AI68" s="51"/>
      <c r="AJ68" s="163"/>
      <c r="AK68" s="51"/>
      <c r="AL68" s="51"/>
      <c r="AM68" s="51"/>
      <c r="AN68" s="51"/>
      <c r="AO68" s="51"/>
      <c r="AP68" s="51"/>
      <c r="AQ68" s="51"/>
      <c r="AR68" s="51"/>
      <c r="AS68" s="51"/>
      <c r="AX68" s="59"/>
    </row>
    <row r="69" spans="1:50" ht="22.5" customHeight="1" x14ac:dyDescent="0.4">
      <c r="A69" s="48"/>
      <c r="B69" s="103" t="s">
        <v>66</v>
      </c>
      <c r="C69" s="81"/>
      <c r="D69" s="83" t="s">
        <v>41</v>
      </c>
      <c r="E69" s="81"/>
      <c r="F69" s="104">
        <f>'EJEC NO IMPRIMIR'!F69/EJECUTADO!$D$1</f>
        <v>945026.53399999999</v>
      </c>
      <c r="G69" s="104">
        <f>'EJEC NO IMPRIMIR'!G69/EJECUTADO!$D$1</f>
        <v>3605604.7140000002</v>
      </c>
      <c r="H69" s="104">
        <f>'EJEC NO IMPRIMIR'!H69/EJECUTADO!$D$1</f>
        <v>0</v>
      </c>
      <c r="I69" s="104">
        <f>'EJEC NO IMPRIMIR'!I69/EJECUTADO!$D$1</f>
        <v>23268188.522</v>
      </c>
      <c r="J69" s="104">
        <f>'EJEC NO IMPRIMIR'!J69/EJECUTADO!$D$1</f>
        <v>1160745.7039999999</v>
      </c>
      <c r="K69" s="104">
        <f>'EJEC NO IMPRIMIR'!K69/EJECUTADO!$D$1</f>
        <v>221544423.676</v>
      </c>
      <c r="L69" s="104">
        <f>'EJEC NO IMPRIMIR'!L69/EJECUTADO!$D$1</f>
        <v>768697.31299999997</v>
      </c>
      <c r="M69" s="104">
        <f>'EJEC NO IMPRIMIR'!M69/EJECUTADO!$D$1</f>
        <v>8088172.8039999995</v>
      </c>
      <c r="N69" s="104">
        <f>'EJEC NO IMPRIMIR'!N69/EJECUTADO!$D$1</f>
        <v>0</v>
      </c>
      <c r="O69" s="104">
        <f>'EJEC NO IMPRIMIR'!O69/EJECUTADO!$D$1</f>
        <v>6923524.6069999998</v>
      </c>
      <c r="P69" s="104">
        <f>'EJEC NO IMPRIMIR'!P69/EJECUTADO!$D$1</f>
        <v>290071.17700000003</v>
      </c>
      <c r="Q69" s="104">
        <f>'EJEC NO IMPRIMIR'!Q69/EJECUTADO!$D$1</f>
        <v>19656749.802000001</v>
      </c>
      <c r="R69" s="104">
        <f>'EJEC NO IMPRIMIR'!R69/EJECUTADO!$D$1</f>
        <v>140973.465</v>
      </c>
      <c r="S69" s="104">
        <f>'EJEC NO IMPRIMIR'!S69/EJECUTADO!$D$1</f>
        <v>19085.48</v>
      </c>
      <c r="T69" s="104">
        <f>'EJEC NO IMPRIMIR'!T69/EJECUTADO!$D$1</f>
        <v>1520.0340000000001</v>
      </c>
      <c r="U69" s="104">
        <f>'EJEC NO IMPRIMIR'!U69/EJECUTADO!$D$1</f>
        <v>651160.69499999995</v>
      </c>
      <c r="V69" s="104">
        <f>'EJEC NO IMPRIMIR'!V69/EJECUTADO!$D$1</f>
        <v>25063472.723000001</v>
      </c>
      <c r="W69" s="104">
        <f>'EJEC NO IMPRIMIR'!W69/EJECUTADO!$D$1</f>
        <v>114990.46400000001</v>
      </c>
      <c r="X69" s="104">
        <f>'EJEC NO IMPRIMIR'!X69/EJECUTADO!$D$1</f>
        <v>56778.394</v>
      </c>
      <c r="Y69" s="104">
        <f>'EJEC NO IMPRIMIR'!Y69/EJECUTADO!$D$1</f>
        <v>134275784.57300001</v>
      </c>
      <c r="Z69" s="104">
        <f>'EJEC NO IMPRIMIR'!Z69/EJECUTADO!$D$1</f>
        <v>2581849.3319999999</v>
      </c>
      <c r="AA69" s="104">
        <f>'EJEC NO IMPRIMIR'!AA69/EJECUTADO!$D$1</f>
        <v>299572.11800000002</v>
      </c>
      <c r="AB69" s="104">
        <f>'EJEC NO IMPRIMIR'!AB69/EJECUTADO!$D$1</f>
        <v>522065.85100000002</v>
      </c>
      <c r="AC69" s="104">
        <f>'EJEC NO IMPRIMIR'!AC69/EJECUTADO!$D$1</f>
        <v>0</v>
      </c>
      <c r="AD69" s="104">
        <f>'EJEC NO IMPRIMIR'!AD69/EJECUTADO!$D$1</f>
        <v>132098</v>
      </c>
      <c r="AE69" s="104">
        <f>'EJEC NO IMPRIMIR'!AE69/EJECUTADO!$D$1</f>
        <v>1184499</v>
      </c>
      <c r="AF69" s="104">
        <f>'EJEC NO IMPRIMIR'!AF69/EJECUTADO!$D$1</f>
        <v>0</v>
      </c>
      <c r="AG69" s="104">
        <f>'EJEC NO IMPRIMIR'!AG69/EJECUTADO!$D$1</f>
        <v>451295054.98199999</v>
      </c>
      <c r="AH69" s="124">
        <f>'EJEC NO IMPRIMIR'!AH69/EJECUTADO!$D$1</f>
        <v>451295054.98199999</v>
      </c>
      <c r="AI69" s="51"/>
      <c r="AJ69" s="163">
        <f t="shared" si="4"/>
        <v>449978457.98199999</v>
      </c>
      <c r="AK69" s="51"/>
      <c r="AL69" s="51" t="e">
        <f>+#REF!</f>
        <v>#REF!</v>
      </c>
      <c r="AM69" s="51" t="e">
        <f t="shared" si="1"/>
        <v>#REF!</v>
      </c>
      <c r="AN69" s="51"/>
      <c r="AO69" s="51"/>
      <c r="AP69" s="51">
        <v>166165525133</v>
      </c>
      <c r="AQ69" s="51">
        <f t="shared" si="2"/>
        <v>166165525.13299999</v>
      </c>
      <c r="AR69" s="51" t="e">
        <f t="shared" si="17"/>
        <v>#REF!</v>
      </c>
      <c r="AS69" s="51"/>
      <c r="AX69" s="59"/>
    </row>
    <row r="70" spans="1:50" ht="22.5" customHeight="1" x14ac:dyDescent="0.4">
      <c r="A70" s="48"/>
      <c r="B70" s="105" t="s">
        <v>67</v>
      </c>
      <c r="C70" s="106"/>
      <c r="D70" s="84" t="s">
        <v>19</v>
      </c>
      <c r="E70" s="81"/>
      <c r="F70" s="107">
        <f>'EJEC NO IMPRIMIR'!F70/EJECUTADO!$D$1</f>
        <v>0</v>
      </c>
      <c r="G70" s="107">
        <f>'EJEC NO IMPRIMIR'!G70/EJECUTADO!$D$1</f>
        <v>0</v>
      </c>
      <c r="H70" s="107">
        <f>'EJEC NO IMPRIMIR'!H70/EJECUTADO!$D$1</f>
        <v>0</v>
      </c>
      <c r="I70" s="107">
        <f>'EJEC NO IMPRIMIR'!I70/EJECUTADO!$D$1</f>
        <v>0</v>
      </c>
      <c r="J70" s="107">
        <f>'EJEC NO IMPRIMIR'!J70/EJECUTADO!$D$1</f>
        <v>0</v>
      </c>
      <c r="K70" s="107">
        <f>'EJEC NO IMPRIMIR'!K70/EJECUTADO!$D$1</f>
        <v>0</v>
      </c>
      <c r="L70" s="107">
        <f>'EJEC NO IMPRIMIR'!L70/EJECUTADO!$D$1</f>
        <v>0</v>
      </c>
      <c r="M70" s="107">
        <f>'EJEC NO IMPRIMIR'!M70/EJECUTADO!$D$1</f>
        <v>0</v>
      </c>
      <c r="N70" s="107">
        <f>'EJEC NO IMPRIMIR'!N70/EJECUTADO!$D$1</f>
        <v>0</v>
      </c>
      <c r="O70" s="107">
        <f>'EJEC NO IMPRIMIR'!O70/EJECUTADO!$D$1</f>
        <v>0</v>
      </c>
      <c r="P70" s="107">
        <f>'EJEC NO IMPRIMIR'!P70/EJECUTADO!$D$1</f>
        <v>0</v>
      </c>
      <c r="Q70" s="107">
        <f>'EJEC NO IMPRIMIR'!Q70/EJECUTADO!$D$1</f>
        <v>0</v>
      </c>
      <c r="R70" s="107">
        <f>'EJEC NO IMPRIMIR'!R70/EJECUTADO!$D$1</f>
        <v>0</v>
      </c>
      <c r="S70" s="107">
        <f>'EJEC NO IMPRIMIR'!S70/EJECUTADO!$D$1</f>
        <v>0</v>
      </c>
      <c r="T70" s="107">
        <f>'EJEC NO IMPRIMIR'!T70/EJECUTADO!$D$1</f>
        <v>0</v>
      </c>
      <c r="U70" s="107">
        <f>'EJEC NO IMPRIMIR'!U70/EJECUTADO!$D$1</f>
        <v>0</v>
      </c>
      <c r="V70" s="107">
        <f>'EJEC NO IMPRIMIR'!V70/EJECUTADO!$D$1</f>
        <v>0</v>
      </c>
      <c r="W70" s="107">
        <f>'EJEC NO IMPRIMIR'!W70/EJECUTADO!$D$1</f>
        <v>0</v>
      </c>
      <c r="X70" s="107">
        <f>'EJEC NO IMPRIMIR'!X70/EJECUTADO!$D$1</f>
        <v>0</v>
      </c>
      <c r="Y70" s="107">
        <f>'EJEC NO IMPRIMIR'!Y70/EJECUTADO!$D$1</f>
        <v>0</v>
      </c>
      <c r="Z70" s="107">
        <f>'EJEC NO IMPRIMIR'!Z70/EJECUTADO!$D$1</f>
        <v>0</v>
      </c>
      <c r="AA70" s="107">
        <f>'EJEC NO IMPRIMIR'!AA70/EJECUTADO!$D$1</f>
        <v>0</v>
      </c>
      <c r="AB70" s="107">
        <f>'EJEC NO IMPRIMIR'!AB70/EJECUTADO!$D$1</f>
        <v>0</v>
      </c>
      <c r="AC70" s="107">
        <f>'EJEC NO IMPRIMIR'!AC70/EJECUTADO!$D$1</f>
        <v>0</v>
      </c>
      <c r="AD70" s="107">
        <f>'EJEC NO IMPRIMIR'!AD70/EJECUTADO!$D$1</f>
        <v>0</v>
      </c>
      <c r="AE70" s="107">
        <f>'EJEC NO IMPRIMIR'!AE70/EJECUTADO!$D$1</f>
        <v>0</v>
      </c>
      <c r="AF70" s="107">
        <f>'EJEC NO IMPRIMIR'!AF70/EJECUTADO!$D$1</f>
        <v>0</v>
      </c>
      <c r="AG70" s="107">
        <f>'EJEC NO IMPRIMIR'!AG70/EJECUTADO!$D$1</f>
        <v>0</v>
      </c>
      <c r="AH70" s="108">
        <f>'EJEC NO IMPRIMIR'!AH70/EJECUTADO!$D$1</f>
        <v>0</v>
      </c>
      <c r="AI70" s="51"/>
      <c r="AJ70" s="163">
        <f t="shared" si="4"/>
        <v>0</v>
      </c>
      <c r="AK70" s="51"/>
      <c r="AL70" s="51"/>
      <c r="AM70" s="51">
        <f t="shared" si="1"/>
        <v>0</v>
      </c>
      <c r="AN70" s="51"/>
      <c r="AO70" s="51"/>
      <c r="AP70" s="51"/>
      <c r="AQ70" s="51"/>
      <c r="AR70" s="51"/>
      <c r="AS70" s="51"/>
      <c r="AX70" s="59"/>
    </row>
    <row r="71" spans="1:50" ht="18" customHeight="1" x14ac:dyDescent="0.3">
      <c r="B71" s="79"/>
      <c r="C71" s="79"/>
      <c r="D71" s="79"/>
      <c r="E71" s="79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8"/>
      <c r="AI71" s="51"/>
      <c r="AJ71" s="76"/>
      <c r="AK71" s="51"/>
      <c r="AL71" s="51"/>
      <c r="AM71" s="51"/>
      <c r="AN71" s="51"/>
      <c r="AO71" s="51"/>
      <c r="AP71" s="51"/>
      <c r="AQ71" s="51"/>
      <c r="AR71" s="51"/>
      <c r="AS71" s="51"/>
    </row>
    <row r="72" spans="1:50" ht="18" customHeight="1" x14ac:dyDescent="0.3"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76"/>
      <c r="AI72" s="51"/>
      <c r="AJ72" s="76"/>
      <c r="AK72" s="51"/>
      <c r="AL72" s="51"/>
      <c r="AM72" s="51"/>
      <c r="AN72" s="51"/>
      <c r="AO72" s="51"/>
      <c r="AP72" s="51"/>
      <c r="AQ72" s="51"/>
      <c r="AR72" s="51"/>
      <c r="AS72" s="51"/>
    </row>
    <row r="73" spans="1:50" ht="18" customHeight="1" x14ac:dyDescent="0.3">
      <c r="D73" s="51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51"/>
      <c r="AG73" s="51"/>
      <c r="AH73" s="76"/>
      <c r="AI73" s="51"/>
      <c r="AJ73" s="76"/>
      <c r="AK73" s="51"/>
      <c r="AL73" s="51"/>
      <c r="AM73" s="51"/>
      <c r="AN73" s="51"/>
      <c r="AO73" s="51"/>
      <c r="AP73" s="51"/>
      <c r="AQ73" s="51"/>
      <c r="AR73" s="51"/>
      <c r="AS73" s="51"/>
    </row>
    <row r="74" spans="1:50" ht="18" customHeight="1" x14ac:dyDescent="0.3">
      <c r="D74" s="51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51"/>
      <c r="AG74" s="51"/>
      <c r="AH74" s="76"/>
      <c r="AI74" s="51"/>
      <c r="AJ74" s="76"/>
      <c r="AK74" s="51"/>
      <c r="AL74" s="51"/>
      <c r="AM74" s="51"/>
      <c r="AN74" s="51"/>
      <c r="AO74" s="51"/>
      <c r="AP74" s="51"/>
      <c r="AQ74" s="51"/>
      <c r="AR74" s="51"/>
      <c r="AS74" s="51"/>
    </row>
    <row r="75" spans="1:50" ht="18" customHeight="1" x14ac:dyDescent="0.3">
      <c r="D75" s="51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51"/>
      <c r="AG75" s="51"/>
      <c r="AH75" s="76"/>
      <c r="AI75" s="51"/>
      <c r="AJ75" s="76"/>
      <c r="AK75" s="51"/>
      <c r="AL75" s="51"/>
      <c r="AM75" s="51"/>
      <c r="AN75" s="51"/>
      <c r="AO75" s="51"/>
      <c r="AP75" s="51"/>
      <c r="AQ75" s="51"/>
      <c r="AR75" s="51"/>
      <c r="AS75" s="51"/>
    </row>
    <row r="76" spans="1:50" ht="18" customHeight="1" x14ac:dyDescent="0.3">
      <c r="D76" s="51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51"/>
      <c r="AG76" s="51"/>
      <c r="AH76" s="76"/>
      <c r="AI76" s="51"/>
      <c r="AJ76" s="76"/>
      <c r="AK76" s="51"/>
      <c r="AL76" s="51"/>
      <c r="AM76" s="51"/>
      <c r="AN76" s="51"/>
      <c r="AO76" s="51"/>
      <c r="AP76" s="51"/>
      <c r="AQ76" s="51"/>
      <c r="AR76" s="51"/>
      <c r="AS76" s="51"/>
    </row>
    <row r="77" spans="1:50" ht="18" customHeight="1" x14ac:dyDescent="0.3"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76"/>
      <c r="AI77" s="51"/>
      <c r="AJ77" s="76"/>
      <c r="AK77" s="51"/>
      <c r="AL77" s="51"/>
      <c r="AM77" s="51"/>
      <c r="AN77" s="51"/>
      <c r="AO77" s="51"/>
      <c r="AP77" s="51"/>
      <c r="AQ77" s="51"/>
      <c r="AR77" s="51"/>
      <c r="AS77" s="51"/>
    </row>
    <row r="78" spans="1:50" ht="18" customHeight="1" x14ac:dyDescent="0.3"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76"/>
      <c r="AI78" s="51"/>
      <c r="AJ78" s="76"/>
      <c r="AK78" s="51"/>
      <c r="AL78" s="51"/>
      <c r="AM78" s="51"/>
      <c r="AN78" s="51"/>
      <c r="AO78" s="51"/>
      <c r="AP78" s="51"/>
      <c r="AQ78" s="51"/>
      <c r="AR78" s="51"/>
      <c r="AS78" s="51"/>
    </row>
    <row r="79" spans="1:50" ht="18" customHeight="1" x14ac:dyDescent="0.3"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76"/>
      <c r="AI79" s="51"/>
      <c r="AJ79" s="76"/>
      <c r="AK79" s="51"/>
      <c r="AL79" s="51"/>
      <c r="AM79" s="51"/>
      <c r="AN79" s="51"/>
      <c r="AO79" s="51"/>
      <c r="AP79" s="51"/>
      <c r="AQ79" s="51"/>
      <c r="AR79" s="51"/>
      <c r="AS79" s="51"/>
    </row>
    <row r="80" spans="1:50" ht="18" customHeight="1" x14ac:dyDescent="0.3"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76"/>
      <c r="AI80" s="51"/>
      <c r="AJ80" s="76"/>
      <c r="AK80" s="51"/>
      <c r="AL80" s="51"/>
      <c r="AM80" s="51"/>
      <c r="AN80" s="51"/>
      <c r="AO80" s="51"/>
      <c r="AP80" s="51"/>
      <c r="AQ80" s="51"/>
      <c r="AR80" s="51"/>
      <c r="AS80" s="51"/>
    </row>
    <row r="81" spans="6:45" ht="18" customHeight="1" x14ac:dyDescent="0.3"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76"/>
      <c r="AI81" s="51"/>
      <c r="AJ81" s="76"/>
      <c r="AK81" s="51"/>
      <c r="AL81" s="51"/>
      <c r="AM81" s="51"/>
      <c r="AN81" s="51"/>
      <c r="AO81" s="51"/>
      <c r="AP81" s="51"/>
      <c r="AQ81" s="51"/>
      <c r="AR81" s="51"/>
      <c r="AS81" s="51"/>
    </row>
    <row r="82" spans="6:45" ht="18" customHeight="1" x14ac:dyDescent="0.3"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76"/>
      <c r="AI82" s="51"/>
      <c r="AJ82" s="76"/>
      <c r="AK82" s="51"/>
      <c r="AL82" s="51"/>
      <c r="AM82" s="51"/>
      <c r="AN82" s="51"/>
      <c r="AO82" s="51"/>
      <c r="AP82" s="51"/>
      <c r="AQ82" s="51"/>
      <c r="AR82" s="51"/>
      <c r="AS82" s="51"/>
    </row>
    <row r="83" spans="6:45" ht="18" customHeight="1" x14ac:dyDescent="0.3"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76"/>
      <c r="AI83" s="51"/>
      <c r="AJ83" s="76"/>
      <c r="AK83" s="51"/>
      <c r="AL83" s="51"/>
      <c r="AM83" s="51"/>
      <c r="AN83" s="51"/>
      <c r="AO83" s="51"/>
      <c r="AP83" s="51"/>
      <c r="AQ83" s="51"/>
      <c r="AR83" s="51"/>
      <c r="AS83" s="51"/>
    </row>
    <row r="84" spans="6:45" ht="18" customHeight="1" x14ac:dyDescent="0.3"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76"/>
      <c r="AI84" s="51"/>
      <c r="AJ84" s="76"/>
      <c r="AK84" s="51"/>
      <c r="AL84" s="51"/>
      <c r="AM84" s="51"/>
      <c r="AN84" s="51"/>
      <c r="AO84" s="51"/>
      <c r="AP84" s="51"/>
      <c r="AQ84" s="51"/>
      <c r="AR84" s="51"/>
      <c r="AS84" s="51"/>
    </row>
    <row r="85" spans="6:45" ht="18" customHeight="1" x14ac:dyDescent="0.3"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76"/>
      <c r="AI85" s="51"/>
      <c r="AJ85" s="76"/>
      <c r="AK85" s="51"/>
      <c r="AL85" s="51"/>
      <c r="AM85" s="51"/>
      <c r="AN85" s="51"/>
      <c r="AO85" s="51"/>
      <c r="AP85" s="51"/>
      <c r="AQ85" s="51"/>
      <c r="AR85" s="51"/>
      <c r="AS85" s="51"/>
    </row>
    <row r="86" spans="6:45" ht="18" customHeight="1" x14ac:dyDescent="0.3"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76"/>
      <c r="AI86" s="51"/>
      <c r="AJ86" s="76"/>
      <c r="AK86" s="51"/>
      <c r="AL86" s="51"/>
      <c r="AM86" s="51"/>
      <c r="AN86" s="51"/>
      <c r="AO86" s="51"/>
      <c r="AP86" s="51"/>
      <c r="AQ86" s="51"/>
      <c r="AR86" s="51"/>
      <c r="AS86" s="51"/>
    </row>
    <row r="87" spans="6:45" ht="18" customHeight="1" x14ac:dyDescent="0.3"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76"/>
      <c r="AI87" s="51"/>
      <c r="AJ87" s="76"/>
      <c r="AK87" s="51"/>
      <c r="AL87" s="51"/>
      <c r="AM87" s="51"/>
      <c r="AN87" s="51"/>
      <c r="AO87" s="51"/>
      <c r="AP87" s="51"/>
      <c r="AQ87" s="51"/>
      <c r="AR87" s="51"/>
      <c r="AS87" s="51"/>
    </row>
    <row r="88" spans="6:45" ht="18" customHeight="1" x14ac:dyDescent="0.3"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76"/>
      <c r="AI88" s="51"/>
      <c r="AJ88" s="76"/>
      <c r="AK88" s="51"/>
      <c r="AL88" s="51"/>
      <c r="AM88" s="51"/>
      <c r="AN88" s="51"/>
      <c r="AO88" s="51"/>
      <c r="AP88" s="51"/>
      <c r="AQ88" s="51"/>
      <c r="AR88" s="51"/>
      <c r="AS88" s="51"/>
    </row>
    <row r="89" spans="6:45" ht="18" customHeight="1" x14ac:dyDescent="0.3"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76"/>
      <c r="AI89" s="51"/>
      <c r="AJ89" s="76"/>
      <c r="AK89" s="51"/>
      <c r="AL89" s="51"/>
      <c r="AM89" s="51"/>
      <c r="AN89" s="51"/>
      <c r="AO89" s="51"/>
      <c r="AP89" s="51"/>
      <c r="AQ89" s="51"/>
      <c r="AR89" s="51"/>
      <c r="AS89" s="51"/>
    </row>
    <row r="90" spans="6:45" ht="18" customHeight="1" x14ac:dyDescent="0.3"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76"/>
      <c r="AI90" s="51"/>
      <c r="AJ90" s="76"/>
      <c r="AK90" s="51"/>
      <c r="AL90" s="51"/>
      <c r="AM90" s="51"/>
      <c r="AN90" s="51"/>
      <c r="AO90" s="51"/>
      <c r="AP90" s="51"/>
      <c r="AQ90" s="51"/>
      <c r="AR90" s="51"/>
      <c r="AS90" s="51"/>
    </row>
    <row r="91" spans="6:45" ht="18" customHeight="1" x14ac:dyDescent="0.3"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76"/>
      <c r="AI91" s="51"/>
      <c r="AJ91" s="76"/>
      <c r="AK91" s="51"/>
      <c r="AL91" s="51"/>
      <c r="AM91" s="51"/>
      <c r="AN91" s="51"/>
      <c r="AO91" s="51"/>
      <c r="AP91" s="51"/>
      <c r="AQ91" s="51"/>
      <c r="AR91" s="51"/>
      <c r="AS91" s="51"/>
    </row>
    <row r="92" spans="6:45" ht="18" customHeight="1" x14ac:dyDescent="0.3"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76"/>
      <c r="AI92" s="51"/>
      <c r="AJ92" s="76"/>
      <c r="AK92" s="51"/>
      <c r="AL92" s="51"/>
      <c r="AM92" s="51"/>
      <c r="AN92" s="51"/>
      <c r="AO92" s="51"/>
      <c r="AP92" s="51"/>
      <c r="AQ92" s="51"/>
      <c r="AR92" s="51"/>
      <c r="AS92" s="51"/>
    </row>
    <row r="93" spans="6:45" ht="18" customHeight="1" x14ac:dyDescent="0.3"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76"/>
      <c r="AI93" s="51"/>
      <c r="AJ93" s="76"/>
      <c r="AK93" s="51"/>
      <c r="AL93" s="51"/>
      <c r="AM93" s="51"/>
      <c r="AN93" s="51"/>
      <c r="AO93" s="51"/>
      <c r="AP93" s="51"/>
      <c r="AQ93" s="51"/>
      <c r="AR93" s="51"/>
      <c r="AS93" s="51"/>
    </row>
    <row r="94" spans="6:45" ht="18" customHeight="1" x14ac:dyDescent="0.3"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76"/>
      <c r="AI94" s="51"/>
      <c r="AJ94" s="76"/>
      <c r="AK94" s="51"/>
      <c r="AL94" s="51"/>
      <c r="AM94" s="51"/>
      <c r="AN94" s="51"/>
      <c r="AO94" s="51"/>
      <c r="AP94" s="51"/>
      <c r="AQ94" s="51"/>
      <c r="AR94" s="51"/>
      <c r="AS94" s="51"/>
    </row>
    <row r="95" spans="6:45" ht="18" customHeight="1" x14ac:dyDescent="0.3"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76"/>
      <c r="AI95" s="51"/>
      <c r="AJ95" s="76"/>
      <c r="AK95" s="51"/>
      <c r="AL95" s="51"/>
      <c r="AM95" s="51"/>
      <c r="AN95" s="51"/>
      <c r="AO95" s="51"/>
      <c r="AP95" s="51"/>
      <c r="AQ95" s="51"/>
      <c r="AR95" s="51"/>
      <c r="AS95" s="51"/>
    </row>
    <row r="96" spans="6:45" ht="18" customHeight="1" x14ac:dyDescent="0.3">
      <c r="AI96" s="51"/>
      <c r="AJ96" s="76"/>
      <c r="AK96" s="51"/>
      <c r="AL96" s="51"/>
      <c r="AM96" s="51"/>
      <c r="AN96" s="51"/>
      <c r="AO96" s="51"/>
      <c r="AP96" s="51"/>
      <c r="AQ96" s="51"/>
      <c r="AR96" s="51"/>
      <c r="AS96" s="51"/>
    </row>
    <row r="97" spans="35:45" ht="18" customHeight="1" x14ac:dyDescent="0.3">
      <c r="AI97" s="51"/>
      <c r="AJ97" s="76"/>
      <c r="AK97" s="51"/>
      <c r="AL97" s="51"/>
      <c r="AM97" s="51"/>
      <c r="AN97" s="51"/>
      <c r="AO97" s="51"/>
      <c r="AP97" s="51"/>
      <c r="AQ97" s="51"/>
      <c r="AR97" s="51"/>
      <c r="AS97" s="51"/>
    </row>
    <row r="98" spans="35:45" ht="18" customHeight="1" x14ac:dyDescent="0.3">
      <c r="AI98" s="51"/>
      <c r="AJ98" s="76"/>
      <c r="AK98" s="51"/>
      <c r="AL98" s="51"/>
      <c r="AM98" s="51"/>
      <c r="AN98" s="51"/>
      <c r="AO98" s="51"/>
      <c r="AP98" s="51"/>
      <c r="AQ98" s="51"/>
      <c r="AR98" s="51"/>
      <c r="AS98" s="51"/>
    </row>
    <row r="99" spans="35:45" ht="18" customHeight="1" x14ac:dyDescent="0.3">
      <c r="AI99" s="51"/>
      <c r="AJ99" s="76"/>
      <c r="AK99" s="51"/>
      <c r="AL99" s="51"/>
      <c r="AM99" s="51"/>
      <c r="AN99" s="51"/>
      <c r="AO99" s="51"/>
      <c r="AP99" s="51"/>
      <c r="AQ99" s="51"/>
      <c r="AR99" s="51"/>
      <c r="AS99" s="51"/>
    </row>
    <row r="100" spans="35:45" ht="18" customHeight="1" x14ac:dyDescent="0.3">
      <c r="AI100" s="51"/>
      <c r="AJ100" s="76"/>
      <c r="AK100" s="51"/>
      <c r="AL100" s="51"/>
      <c r="AM100" s="51"/>
      <c r="AN100" s="51"/>
      <c r="AO100" s="51"/>
      <c r="AP100" s="51"/>
      <c r="AQ100" s="51"/>
      <c r="AR100" s="51"/>
      <c r="AS100" s="51"/>
    </row>
    <row r="101" spans="35:45" ht="18" customHeight="1" x14ac:dyDescent="0.3">
      <c r="AI101" s="51"/>
      <c r="AJ101" s="76"/>
      <c r="AK101" s="51"/>
      <c r="AL101" s="51"/>
      <c r="AM101" s="51"/>
      <c r="AN101" s="51"/>
      <c r="AO101" s="51"/>
      <c r="AP101" s="51"/>
      <c r="AQ101" s="51"/>
      <c r="AR101" s="51"/>
      <c r="AS101" s="51"/>
    </row>
    <row r="102" spans="35:45" ht="18" customHeight="1" x14ac:dyDescent="0.3">
      <c r="AI102" s="51"/>
      <c r="AJ102" s="76"/>
      <c r="AK102" s="51"/>
      <c r="AL102" s="51"/>
      <c r="AM102" s="51"/>
      <c r="AN102" s="51"/>
      <c r="AO102" s="51"/>
      <c r="AP102" s="51"/>
      <c r="AQ102" s="51"/>
      <c r="AR102" s="51"/>
      <c r="AS102" s="51"/>
    </row>
    <row r="103" spans="35:45" ht="18" customHeight="1" x14ac:dyDescent="0.3">
      <c r="AI103" s="51"/>
      <c r="AJ103" s="76"/>
      <c r="AK103" s="51"/>
      <c r="AL103" s="51"/>
      <c r="AM103" s="51"/>
      <c r="AN103" s="51"/>
      <c r="AO103" s="51"/>
      <c r="AP103" s="51"/>
      <c r="AQ103" s="51"/>
      <c r="AR103" s="51"/>
      <c r="AS103" s="51"/>
    </row>
    <row r="104" spans="35:45" ht="18" customHeight="1" x14ac:dyDescent="0.3">
      <c r="AI104" s="51"/>
      <c r="AJ104" s="76"/>
      <c r="AK104" s="51"/>
      <c r="AL104" s="51"/>
      <c r="AM104" s="51"/>
      <c r="AN104" s="51"/>
      <c r="AO104" s="51"/>
      <c r="AP104" s="51"/>
      <c r="AQ104" s="51"/>
      <c r="AR104" s="51"/>
      <c r="AS104" s="51"/>
    </row>
    <row r="105" spans="35:45" ht="18" customHeight="1" x14ac:dyDescent="0.3">
      <c r="AI105" s="51"/>
      <c r="AJ105" s="76"/>
      <c r="AK105" s="51"/>
      <c r="AL105" s="51"/>
      <c r="AM105" s="51"/>
      <c r="AN105" s="51"/>
      <c r="AO105" s="51"/>
      <c r="AP105" s="51"/>
      <c r="AQ105" s="51"/>
      <c r="AR105" s="51"/>
      <c r="AS105" s="51"/>
    </row>
    <row r="106" spans="35:45" ht="18" customHeight="1" x14ac:dyDescent="0.3">
      <c r="AI106" s="51"/>
      <c r="AJ106" s="76"/>
      <c r="AK106" s="51"/>
      <c r="AL106" s="51"/>
      <c r="AM106" s="51"/>
      <c r="AN106" s="51"/>
      <c r="AO106" s="51"/>
      <c r="AP106" s="51"/>
      <c r="AQ106" s="51"/>
      <c r="AR106" s="51"/>
      <c r="AS106" s="51"/>
    </row>
    <row r="107" spans="35:45" ht="18" customHeight="1" x14ac:dyDescent="0.3">
      <c r="AI107" s="51"/>
      <c r="AJ107" s="76"/>
      <c r="AK107" s="51"/>
      <c r="AL107" s="51"/>
      <c r="AM107" s="51"/>
      <c r="AN107" s="51"/>
      <c r="AO107" s="51"/>
      <c r="AP107" s="51"/>
      <c r="AQ107" s="51"/>
      <c r="AR107" s="51"/>
      <c r="AS107" s="51"/>
    </row>
    <row r="108" spans="35:45" ht="18" customHeight="1" x14ac:dyDescent="0.3">
      <c r="AI108" s="51"/>
      <c r="AJ108" s="76"/>
      <c r="AK108" s="51"/>
      <c r="AL108" s="51"/>
      <c r="AM108" s="51"/>
      <c r="AN108" s="51"/>
      <c r="AO108" s="51"/>
      <c r="AP108" s="51"/>
      <c r="AQ108" s="51"/>
      <c r="AR108" s="51"/>
      <c r="AS108" s="51"/>
    </row>
    <row r="109" spans="35:45" ht="18" customHeight="1" x14ac:dyDescent="0.3">
      <c r="AI109" s="51"/>
      <c r="AJ109" s="76"/>
      <c r="AK109" s="51"/>
      <c r="AL109" s="51"/>
      <c r="AM109" s="51"/>
      <c r="AN109" s="51"/>
      <c r="AO109" s="51"/>
      <c r="AP109" s="51"/>
      <c r="AQ109" s="51"/>
      <c r="AR109" s="51"/>
      <c r="AS109" s="51"/>
    </row>
    <row r="110" spans="35:45" ht="18" customHeight="1" x14ac:dyDescent="0.3">
      <c r="AI110" s="51"/>
      <c r="AJ110" s="76"/>
      <c r="AK110" s="51"/>
      <c r="AL110" s="51"/>
      <c r="AM110" s="51"/>
      <c r="AN110" s="51"/>
      <c r="AO110" s="51"/>
      <c r="AP110" s="51"/>
      <c r="AQ110" s="51"/>
      <c r="AR110" s="51"/>
      <c r="AS110" s="51"/>
    </row>
    <row r="111" spans="35:45" ht="18" customHeight="1" x14ac:dyDescent="0.3">
      <c r="AI111" s="51"/>
      <c r="AJ111" s="76"/>
      <c r="AK111" s="51"/>
      <c r="AL111" s="51"/>
      <c r="AM111" s="51"/>
      <c r="AN111" s="51"/>
      <c r="AO111" s="51"/>
      <c r="AP111" s="51"/>
      <c r="AQ111" s="51"/>
      <c r="AR111" s="51"/>
      <c r="AS111" s="51"/>
    </row>
    <row r="112" spans="35:45" ht="18" customHeight="1" x14ac:dyDescent="0.3">
      <c r="AI112" s="51"/>
      <c r="AJ112" s="76"/>
      <c r="AK112" s="51"/>
      <c r="AL112" s="51"/>
      <c r="AM112" s="51"/>
      <c r="AN112" s="51"/>
      <c r="AO112" s="51"/>
      <c r="AP112" s="51"/>
      <c r="AQ112" s="51"/>
      <c r="AR112" s="51"/>
      <c r="AS112" s="51"/>
    </row>
    <row r="113" spans="35:45" ht="18" customHeight="1" x14ac:dyDescent="0.3">
      <c r="AI113" s="51"/>
      <c r="AJ113" s="76"/>
      <c r="AK113" s="51"/>
      <c r="AL113" s="51"/>
      <c r="AM113" s="51"/>
      <c r="AN113" s="51"/>
      <c r="AO113" s="51"/>
      <c r="AP113" s="51"/>
      <c r="AQ113" s="51"/>
      <c r="AR113" s="51"/>
      <c r="AS113" s="51"/>
    </row>
    <row r="114" spans="35:45" ht="18" customHeight="1" x14ac:dyDescent="0.3">
      <c r="AI114" s="51"/>
      <c r="AJ114" s="76"/>
      <c r="AK114" s="51"/>
      <c r="AL114" s="51"/>
      <c r="AM114" s="51"/>
      <c r="AN114" s="51"/>
      <c r="AO114" s="51"/>
      <c r="AP114" s="51"/>
      <c r="AQ114" s="51"/>
      <c r="AR114" s="51"/>
      <c r="AS114" s="51"/>
    </row>
    <row r="115" spans="35:45" ht="18" customHeight="1" x14ac:dyDescent="0.3">
      <c r="AI115" s="51"/>
      <c r="AJ115" s="76"/>
      <c r="AK115" s="51"/>
      <c r="AL115" s="51"/>
      <c r="AM115" s="51"/>
      <c r="AN115" s="51"/>
      <c r="AO115" s="51"/>
      <c r="AP115" s="51"/>
      <c r="AQ115" s="51"/>
      <c r="AR115" s="51"/>
      <c r="AS115" s="51"/>
    </row>
    <row r="116" spans="35:45" ht="18" customHeight="1" x14ac:dyDescent="0.3">
      <c r="AI116" s="51"/>
      <c r="AJ116" s="76"/>
      <c r="AK116" s="51"/>
      <c r="AL116" s="51"/>
      <c r="AM116" s="51"/>
      <c r="AN116" s="51"/>
      <c r="AO116" s="51"/>
      <c r="AP116" s="51"/>
      <c r="AQ116" s="51"/>
      <c r="AR116" s="51"/>
      <c r="AS116" s="51"/>
    </row>
    <row r="117" spans="35:45" ht="18" customHeight="1" x14ac:dyDescent="0.3">
      <c r="AI117" s="51"/>
      <c r="AJ117" s="76"/>
      <c r="AK117" s="51"/>
      <c r="AL117" s="51"/>
      <c r="AM117" s="51"/>
      <c r="AN117" s="51"/>
      <c r="AO117" s="51"/>
      <c r="AP117" s="51"/>
      <c r="AQ117" s="51"/>
      <c r="AR117" s="51"/>
      <c r="AS117" s="51"/>
    </row>
    <row r="118" spans="35:45" ht="18" customHeight="1" x14ac:dyDescent="0.3">
      <c r="AI118" s="51"/>
      <c r="AJ118" s="76"/>
      <c r="AK118" s="51"/>
      <c r="AL118" s="51"/>
      <c r="AM118" s="51"/>
      <c r="AN118" s="51"/>
      <c r="AO118" s="51"/>
      <c r="AP118" s="51"/>
      <c r="AQ118" s="51"/>
      <c r="AR118" s="51"/>
      <c r="AS118" s="51"/>
    </row>
    <row r="119" spans="35:45" ht="18" customHeight="1" x14ac:dyDescent="0.3">
      <c r="AI119" s="51"/>
      <c r="AJ119" s="76"/>
      <c r="AK119" s="51"/>
      <c r="AL119" s="51"/>
      <c r="AM119" s="51"/>
      <c r="AN119" s="51"/>
      <c r="AO119" s="51"/>
      <c r="AP119" s="51"/>
      <c r="AQ119" s="51"/>
      <c r="AR119" s="51"/>
      <c r="AS119" s="51"/>
    </row>
    <row r="120" spans="35:45" ht="18" customHeight="1" x14ac:dyDescent="0.3">
      <c r="AI120" s="51"/>
      <c r="AJ120" s="76"/>
      <c r="AK120" s="51"/>
      <c r="AL120" s="51"/>
      <c r="AM120" s="51"/>
      <c r="AN120" s="51"/>
      <c r="AO120" s="51"/>
      <c r="AP120" s="51"/>
      <c r="AQ120" s="51"/>
      <c r="AR120" s="51"/>
      <c r="AS120" s="51"/>
    </row>
    <row r="121" spans="35:45" ht="18" customHeight="1" x14ac:dyDescent="0.3">
      <c r="AI121" s="51"/>
      <c r="AJ121" s="76"/>
      <c r="AK121" s="51"/>
      <c r="AL121" s="51"/>
      <c r="AM121" s="51"/>
      <c r="AN121" s="51"/>
      <c r="AO121" s="51"/>
      <c r="AP121" s="51"/>
      <c r="AQ121" s="51"/>
      <c r="AR121" s="51"/>
      <c r="AS121" s="51"/>
    </row>
    <row r="122" spans="35:45" ht="18" customHeight="1" x14ac:dyDescent="0.3">
      <c r="AI122" s="51"/>
      <c r="AJ122" s="76"/>
      <c r="AK122" s="51"/>
      <c r="AL122" s="51"/>
      <c r="AM122" s="51"/>
      <c r="AN122" s="51"/>
      <c r="AO122" s="51"/>
      <c r="AP122" s="51"/>
      <c r="AQ122" s="51"/>
      <c r="AR122" s="51"/>
      <c r="AS122" s="51"/>
    </row>
    <row r="123" spans="35:45" ht="18" customHeight="1" x14ac:dyDescent="0.3">
      <c r="AI123" s="51"/>
      <c r="AJ123" s="76"/>
      <c r="AK123" s="51"/>
      <c r="AL123" s="51"/>
      <c r="AM123" s="51"/>
      <c r="AN123" s="51"/>
      <c r="AO123" s="51"/>
      <c r="AP123" s="51"/>
      <c r="AQ123" s="51"/>
      <c r="AR123" s="51"/>
      <c r="AS123" s="51"/>
    </row>
    <row r="124" spans="35:45" ht="18" customHeight="1" x14ac:dyDescent="0.3">
      <c r="AI124" s="51"/>
      <c r="AJ124" s="76"/>
      <c r="AK124" s="51"/>
      <c r="AL124" s="51"/>
      <c r="AM124" s="51"/>
      <c r="AN124" s="51"/>
      <c r="AO124" s="51"/>
      <c r="AP124" s="51"/>
      <c r="AQ124" s="51"/>
      <c r="AR124" s="51"/>
      <c r="AS124" s="51"/>
    </row>
    <row r="125" spans="35:45" ht="18" customHeight="1" x14ac:dyDescent="0.3">
      <c r="AI125" s="51"/>
      <c r="AJ125" s="76"/>
      <c r="AK125" s="51"/>
      <c r="AL125" s="51"/>
      <c r="AM125" s="51"/>
      <c r="AN125" s="51"/>
      <c r="AO125" s="51"/>
      <c r="AP125" s="51"/>
      <c r="AQ125" s="51"/>
      <c r="AR125" s="51"/>
      <c r="AS125" s="51"/>
    </row>
    <row r="126" spans="35:45" ht="18" customHeight="1" x14ac:dyDescent="0.3">
      <c r="AI126" s="51"/>
      <c r="AJ126" s="76"/>
      <c r="AK126" s="51"/>
      <c r="AL126" s="51"/>
      <c r="AM126" s="51"/>
      <c r="AN126" s="51"/>
      <c r="AO126" s="51"/>
      <c r="AP126" s="51"/>
      <c r="AQ126" s="51"/>
      <c r="AR126" s="51"/>
      <c r="AS126" s="51"/>
    </row>
    <row r="127" spans="35:45" ht="18" customHeight="1" x14ac:dyDescent="0.3">
      <c r="AI127" s="51"/>
      <c r="AJ127" s="76"/>
      <c r="AK127" s="51"/>
      <c r="AL127" s="51"/>
      <c r="AM127" s="51"/>
      <c r="AN127" s="51"/>
      <c r="AO127" s="51"/>
      <c r="AP127" s="51"/>
      <c r="AQ127" s="51"/>
      <c r="AR127" s="51"/>
      <c r="AS127" s="51"/>
    </row>
  </sheetData>
  <mergeCells count="2">
    <mergeCell ref="K2:O2"/>
    <mergeCell ref="K3:O3"/>
  </mergeCells>
  <phoneticPr fontId="39" type="noConversion"/>
  <printOptions horizontalCentered="1"/>
  <pageMargins left="0.11811023622047245" right="3.937007874015748E-2" top="0.74803149606299213" bottom="0.74803149606299213" header="0.31496062992125984" footer="0.31496062992125984"/>
  <pageSetup scale="23" orientation="landscape" r:id="rId1"/>
  <colBreaks count="1" manualBreakCount="1">
    <brk id="3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VIGENTE</vt:lpstr>
      <vt:lpstr>EJEC NO IMPRIMIR</vt:lpstr>
      <vt:lpstr>EJECUTADO</vt:lpstr>
      <vt:lpstr>'EJEC NO IMPRIMIR'!Área_de_impresión</vt:lpstr>
      <vt:lpstr>EJECUTADO!Área_de_impresión</vt:lpstr>
      <vt:lpstr>VIGENTE!Área_de_impresión</vt:lpstr>
      <vt:lpstr>'EJEC NO IMPRIMIR'!Títulos_a_imprimir</vt:lpstr>
      <vt:lpstr>EJECUTADO!Títulos_a_imprimir</vt:lpstr>
      <vt:lpstr>VIGENTE!Títulos_a_imprimir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MODIFICACIONES PRESUPUESTARIAS DGOP</dc:subject>
  <dc:creator>LILIAN</dc:creator>
  <cp:lastModifiedBy>Lucia Hormazabal Moya (Dirplan)</cp:lastModifiedBy>
  <cp:lastPrinted>2026-09-09T19:52:12Z</cp:lastPrinted>
  <dcterms:created xsi:type="dcterms:W3CDTF">1998-06-30T14:14:38Z</dcterms:created>
  <dcterms:modified xsi:type="dcterms:W3CDTF">2026-09-15T13:17:42Z</dcterms:modified>
</cp:coreProperties>
</file>