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151\dirplan-ges_ppto\PUBLICACIONES\2026\07_julio\01_balance_financiero\"/>
    </mc:Choice>
  </mc:AlternateContent>
  <bookViews>
    <workbookView xWindow="0" yWindow="0" windowWidth="19891" windowHeight="7583" tabRatio="277"/>
  </bookViews>
  <sheets>
    <sheet name="VIGENTE" sheetId="2" r:id="rId1"/>
    <sheet name="EJEC NO IMPRIMIR" sheetId="5" state="hidden" r:id="rId2"/>
    <sheet name="EJECUTADO" sheetId="6" r:id="rId3"/>
  </sheets>
  <definedNames>
    <definedName name="_xlnm._FilterDatabase" localSheetId="1" hidden="1">'EJEC NO IMPRIMIR'!$A$8:$AU$8</definedName>
    <definedName name="_xlnm._FilterDatabase" localSheetId="2" hidden="1">EJECUTADO!$A$8:$AI$8</definedName>
    <definedName name="_xlnm._FilterDatabase" localSheetId="0" hidden="1">VIGENTE!$A$8:$AI$8</definedName>
    <definedName name="A_impresión_IM" localSheetId="1">#REF!</definedName>
    <definedName name="A_impresión_IM" localSheetId="2">#REF!</definedName>
    <definedName name="A_impresión_IM">#REF!</definedName>
    <definedName name="_xlnm.Print_Area" localSheetId="1">'EJEC NO IMPRIMIR'!$A$2:$AH$70</definedName>
    <definedName name="_xlnm.Print_Area" localSheetId="2">EJECUTADO!$B$1:$AG$70</definedName>
    <definedName name="_xlnm.Print_Area" localSheetId="0">VIGENTE!$B$1:$AG$70</definedName>
    <definedName name="INICIAL" localSheetId="1">#REF!</definedName>
    <definedName name="INICIAL" localSheetId="2">#REF!</definedName>
    <definedName name="INICIAL">#REF!</definedName>
    <definedName name="_xlnm.Print_Titles" localSheetId="1">'EJEC NO IMPRIMIR'!$B:$D</definedName>
    <definedName name="_xlnm.Print_Titles" localSheetId="2">EJECUTADO!$B:$D</definedName>
    <definedName name="_xlnm.Print_Titles" localSheetId="0">VIGENTE!$B:$D</definedName>
    <definedName name="Títulos_a_imprimir_IM" localSheetId="1">#REF!</definedName>
    <definedName name="Títulos_a_imprimir_IM" localSheetId="2">#REF!</definedName>
    <definedName name="Títulos_a_imprimir_IM">#REF!</definedName>
    <definedName name="TRAMI" localSheetId="1">#REF!</definedName>
    <definedName name="TRAMI" localSheetId="2">#REF!</definedName>
    <definedName name="TRAMI">#REF!</definedName>
    <definedName name="VIGENTE" localSheetId="1">#REF!</definedName>
    <definedName name="VIGENTE" localSheetId="2">#REF!</definedName>
    <definedName name="VIGENTE">#REF!</definedName>
    <definedName name="xx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4" i="2" l="1"/>
  <c r="AH10" i="2"/>
  <c r="AH11" i="2"/>
  <c r="AH12" i="2"/>
  <c r="AH13" i="2"/>
  <c r="AH16" i="2"/>
  <c r="AH17" i="2"/>
  <c r="AH18" i="2"/>
  <c r="AH19" i="2"/>
  <c r="AH20" i="2"/>
  <c r="AH21" i="2"/>
  <c r="AH23" i="2"/>
  <c r="AH25" i="2"/>
  <c r="AH26" i="2"/>
  <c r="AH27" i="2"/>
  <c r="AH28" i="2"/>
  <c r="AH29" i="2"/>
  <c r="AH30" i="2"/>
  <c r="AH31" i="2"/>
  <c r="AH32" i="2"/>
  <c r="AH33" i="2"/>
  <c r="AH34" i="2"/>
  <c r="AH36" i="2"/>
  <c r="AH37" i="2"/>
  <c r="AH39" i="2"/>
  <c r="AH40" i="2"/>
  <c r="AH41" i="2"/>
  <c r="AH43" i="2"/>
  <c r="AH44" i="2"/>
  <c r="AH45" i="2"/>
  <c r="AH46" i="2"/>
  <c r="AH47" i="2"/>
  <c r="AH48" i="2"/>
  <c r="AH49" i="2"/>
  <c r="AH51" i="2"/>
  <c r="AH52" i="2"/>
  <c r="AH53" i="2"/>
  <c r="AH54" i="2"/>
  <c r="AH55" i="2"/>
  <c r="AH56" i="2"/>
  <c r="AH57" i="2"/>
  <c r="AH58" i="2"/>
  <c r="AH59" i="2"/>
  <c r="AH61" i="2"/>
  <c r="AH63" i="2"/>
  <c r="AH64" i="2"/>
  <c r="AH66" i="2"/>
  <c r="AH67" i="2"/>
  <c r="AH68" i="2"/>
  <c r="AH69" i="2"/>
  <c r="AH70" i="2"/>
  <c r="AI72" i="2"/>
  <c r="AJ70" i="5" l="1"/>
  <c r="AJ69" i="5"/>
  <c r="AJ65" i="5"/>
  <c r="AJ64" i="5"/>
  <c r="AJ63" i="5"/>
  <c r="AJ62" i="5"/>
  <c r="AJ61" i="5"/>
  <c r="AJ60" i="5"/>
  <c r="AJ57" i="5"/>
  <c r="AJ56" i="5"/>
  <c r="AJ55" i="5"/>
  <c r="AJ54" i="5"/>
  <c r="AJ53" i="5"/>
  <c r="AJ52" i="5"/>
  <c r="AJ51" i="5"/>
  <c r="AJ49" i="5"/>
  <c r="AJ48" i="5"/>
  <c r="AJ43" i="5"/>
  <c r="AJ42" i="5"/>
  <c r="AJ41" i="5"/>
  <c r="AJ40" i="5"/>
  <c r="AJ39" i="5"/>
  <c r="AJ37" i="5"/>
  <c r="AJ36" i="5"/>
  <c r="AJ33" i="5"/>
  <c r="AJ32" i="5"/>
  <c r="AJ31" i="5"/>
  <c r="AJ30" i="5"/>
  <c r="AJ29" i="5"/>
  <c r="AJ28" i="5"/>
  <c r="AJ26" i="5"/>
  <c r="AJ25" i="5"/>
  <c r="AJ23" i="5"/>
  <c r="AJ21" i="5"/>
  <c r="AJ20" i="5"/>
  <c r="AJ19" i="5"/>
  <c r="AJ18" i="5"/>
  <c r="AJ17" i="5"/>
  <c r="AJ16" i="5"/>
  <c r="AJ15" i="5"/>
  <c r="AJ14" i="5"/>
  <c r="AJ13" i="5"/>
  <c r="AJ12" i="5"/>
  <c r="AJ11" i="5"/>
  <c r="AJ10" i="5"/>
  <c r="AD42" i="5" l="1"/>
  <c r="K62" i="2" l="1"/>
  <c r="I62" i="2"/>
  <c r="AH62" i="2" s="1"/>
  <c r="AF67" i="5" l="1"/>
  <c r="AF10" i="2"/>
  <c r="J50" i="5" l="1"/>
  <c r="N24" i="2" l="1"/>
  <c r="G50" i="5" l="1"/>
  <c r="H50" i="5"/>
  <c r="I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F50" i="5"/>
  <c r="N70" i="6"/>
  <c r="N69" i="6"/>
  <c r="N68" i="6"/>
  <c r="N67" i="6"/>
  <c r="N66" i="6"/>
  <c r="N64" i="6"/>
  <c r="N63" i="6"/>
  <c r="N62" i="6"/>
  <c r="N61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1" i="6"/>
  <c r="N40" i="6"/>
  <c r="N39" i="6"/>
  <c r="N37" i="6"/>
  <c r="N36" i="6"/>
  <c r="N34" i="6"/>
  <c r="N33" i="6"/>
  <c r="N32" i="6"/>
  <c r="N31" i="6"/>
  <c r="N30" i="6"/>
  <c r="N29" i="6"/>
  <c r="N28" i="6"/>
  <c r="N27" i="6"/>
  <c r="N26" i="6"/>
  <c r="N25" i="6"/>
  <c r="N23" i="6"/>
  <c r="N21" i="6"/>
  <c r="N20" i="6"/>
  <c r="N19" i="6"/>
  <c r="N18" i="6"/>
  <c r="N17" i="6"/>
  <c r="N16" i="6"/>
  <c r="N13" i="6"/>
  <c r="N12" i="6"/>
  <c r="N11" i="6"/>
  <c r="N10" i="6"/>
  <c r="N65" i="5"/>
  <c r="N60" i="5"/>
  <c r="N60" i="6" s="1"/>
  <c r="N42" i="5"/>
  <c r="N42" i="6" s="1"/>
  <c r="N24" i="5"/>
  <c r="N22" i="5" s="1"/>
  <c r="N22" i="6" s="1"/>
  <c r="N15" i="5"/>
  <c r="N65" i="2"/>
  <c r="N60" i="2"/>
  <c r="N50" i="2"/>
  <c r="N42" i="2"/>
  <c r="N22" i="2"/>
  <c r="N15" i="2"/>
  <c r="N14" i="2"/>
  <c r="N38" i="5" l="1"/>
  <c r="N14" i="5"/>
  <c r="N14" i="6" s="1"/>
  <c r="N9" i="6" s="1"/>
  <c r="N15" i="6"/>
  <c r="N38" i="2"/>
  <c r="N9" i="2"/>
  <c r="N6" i="2" s="1"/>
  <c r="N65" i="6"/>
  <c r="N38" i="6" s="1"/>
  <c r="N24" i="6"/>
  <c r="AG11" i="2"/>
  <c r="AC70" i="6" l="1"/>
  <c r="AC69" i="6"/>
  <c r="AC68" i="6"/>
  <c r="AC67" i="6"/>
  <c r="AC66" i="6"/>
  <c r="AC64" i="6"/>
  <c r="AC63" i="6"/>
  <c r="AC62" i="6"/>
  <c r="AC61" i="6"/>
  <c r="AC59" i="6"/>
  <c r="AC58" i="6"/>
  <c r="AC57" i="6"/>
  <c r="AC56" i="6"/>
  <c r="AC55" i="6"/>
  <c r="AC54" i="6"/>
  <c r="AC53" i="6"/>
  <c r="AC52" i="6"/>
  <c r="AC51" i="6"/>
  <c r="AC49" i="6"/>
  <c r="AC48" i="6"/>
  <c r="AC47" i="6"/>
  <c r="AC46" i="6"/>
  <c r="AC45" i="6"/>
  <c r="AC44" i="6"/>
  <c r="AC43" i="6"/>
  <c r="AC41" i="6"/>
  <c r="AC40" i="6"/>
  <c r="AC39" i="6"/>
  <c r="AC37" i="6"/>
  <c r="AC36" i="6"/>
  <c r="AC34" i="6"/>
  <c r="AC33" i="6"/>
  <c r="AC32" i="6"/>
  <c r="AC31" i="6"/>
  <c r="AC30" i="6"/>
  <c r="AC29" i="6"/>
  <c r="AC28" i="6"/>
  <c r="AC27" i="6"/>
  <c r="AC26" i="6"/>
  <c r="AC25" i="6"/>
  <c r="AC23" i="6"/>
  <c r="AC21" i="6"/>
  <c r="AC20" i="6"/>
  <c r="AC19" i="6"/>
  <c r="AC18" i="6"/>
  <c r="AC17" i="6"/>
  <c r="AC16" i="6"/>
  <c r="AC13" i="6"/>
  <c r="AC12" i="6"/>
  <c r="AC11" i="6"/>
  <c r="AC10" i="6"/>
  <c r="AC65" i="5"/>
  <c r="AC65" i="6" s="1"/>
  <c r="AC60" i="5"/>
  <c r="AC60" i="6" s="1"/>
  <c r="AC50" i="6"/>
  <c r="AC42" i="5"/>
  <c r="AC42" i="6" s="1"/>
  <c r="AC24" i="5"/>
  <c r="AC15" i="5"/>
  <c r="AC15" i="6" s="1"/>
  <c r="AC65" i="2"/>
  <c r="AC60" i="2"/>
  <c r="AC50" i="2"/>
  <c r="AC42" i="2"/>
  <c r="AC24" i="2"/>
  <c r="AC22" i="2" s="1"/>
  <c r="AC15" i="2"/>
  <c r="AC14" i="2" s="1"/>
  <c r="H70" i="6"/>
  <c r="H69" i="6"/>
  <c r="H68" i="6"/>
  <c r="H67" i="6"/>
  <c r="H66" i="6"/>
  <c r="H64" i="6"/>
  <c r="H63" i="6"/>
  <c r="H62" i="6"/>
  <c r="H61" i="6"/>
  <c r="H59" i="6"/>
  <c r="H58" i="6"/>
  <c r="H57" i="6"/>
  <c r="H56" i="6"/>
  <c r="H55" i="6"/>
  <c r="H54" i="6"/>
  <c r="H53" i="6"/>
  <c r="H52" i="6"/>
  <c r="H51" i="6"/>
  <c r="H49" i="6"/>
  <c r="H48" i="6"/>
  <c r="H47" i="6"/>
  <c r="H46" i="6"/>
  <c r="H45" i="6"/>
  <c r="H44" i="6"/>
  <c r="H43" i="6"/>
  <c r="H41" i="6"/>
  <c r="H40" i="6"/>
  <c r="H39" i="6"/>
  <c r="H37" i="6"/>
  <c r="H36" i="6"/>
  <c r="H34" i="6"/>
  <c r="H33" i="6"/>
  <c r="H32" i="6"/>
  <c r="H31" i="6"/>
  <c r="H30" i="6"/>
  <c r="H29" i="6"/>
  <c r="H28" i="6"/>
  <c r="H27" i="6"/>
  <c r="H26" i="6"/>
  <c r="H25" i="6"/>
  <c r="H23" i="6"/>
  <c r="H21" i="6"/>
  <c r="H20" i="6"/>
  <c r="H19" i="6"/>
  <c r="H18" i="6"/>
  <c r="H17" i="6"/>
  <c r="H16" i="6"/>
  <c r="H13" i="6"/>
  <c r="H12" i="6"/>
  <c r="H11" i="6"/>
  <c r="H10" i="6"/>
  <c r="H65" i="5"/>
  <c r="H65" i="6" s="1"/>
  <c r="H60" i="5"/>
  <c r="H60" i="6" s="1"/>
  <c r="H42" i="5"/>
  <c r="H42" i="6" s="1"/>
  <c r="H24" i="5"/>
  <c r="H24" i="6" s="1"/>
  <c r="H15" i="5"/>
  <c r="H14" i="5" s="1"/>
  <c r="H14" i="6" s="1"/>
  <c r="H65" i="2"/>
  <c r="H60" i="2"/>
  <c r="H50" i="2"/>
  <c r="H42" i="2"/>
  <c r="H24" i="2"/>
  <c r="H22" i="2" s="1"/>
  <c r="H15" i="2"/>
  <c r="H14" i="2" s="1"/>
  <c r="AC24" i="6" l="1"/>
  <c r="AC22" i="5"/>
  <c r="H38" i="2"/>
  <c r="AC38" i="2"/>
  <c r="AC14" i="5"/>
  <c r="H38" i="5"/>
  <c r="H15" i="6"/>
  <c r="AC38" i="5"/>
  <c r="H50" i="6"/>
  <c r="H38" i="6" s="1"/>
  <c r="AC38" i="6"/>
  <c r="H22" i="5"/>
  <c r="H22" i="6" s="1"/>
  <c r="AC22" i="6"/>
  <c r="H9" i="2"/>
  <c r="H6" i="2" s="1"/>
  <c r="AC9" i="2"/>
  <c r="AC6" i="2" s="1"/>
  <c r="H9" i="6"/>
  <c r="Q42" i="2"/>
  <c r="AF44" i="2"/>
  <c r="AF42" i="2" s="1"/>
  <c r="F47" i="6"/>
  <c r="G47" i="6"/>
  <c r="I47" i="6"/>
  <c r="J47" i="6"/>
  <c r="K47" i="6"/>
  <c r="L47" i="6"/>
  <c r="M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D47" i="6"/>
  <c r="AE47" i="6"/>
  <c r="AF47" i="6"/>
  <c r="AH47" i="5"/>
  <c r="AG47" i="5" s="1"/>
  <c r="AG47" i="6" s="1"/>
  <c r="AF42" i="5"/>
  <c r="AE42" i="5"/>
  <c r="G42" i="5"/>
  <c r="I42" i="5"/>
  <c r="J42" i="5"/>
  <c r="K42" i="5"/>
  <c r="L42" i="5"/>
  <c r="M42" i="5"/>
  <c r="O42" i="5"/>
  <c r="P42" i="5"/>
  <c r="P42" i="6" s="1"/>
  <c r="Q42" i="5"/>
  <c r="R42" i="5"/>
  <c r="S42" i="5"/>
  <c r="T42" i="5"/>
  <c r="U42" i="5"/>
  <c r="V42" i="5"/>
  <c r="W42" i="5"/>
  <c r="X42" i="5"/>
  <c r="Y42" i="5"/>
  <c r="Z42" i="5"/>
  <c r="AA42" i="5"/>
  <c r="AB42" i="5"/>
  <c r="AB42" i="6" s="1"/>
  <c r="F42" i="5"/>
  <c r="AG47" i="2"/>
  <c r="G42" i="2"/>
  <c r="I42" i="2"/>
  <c r="J42" i="2"/>
  <c r="K42" i="2"/>
  <c r="L42" i="2"/>
  <c r="M42" i="2"/>
  <c r="O42" i="2"/>
  <c r="P42" i="2"/>
  <c r="R42" i="2"/>
  <c r="S42" i="2"/>
  <c r="T42" i="2"/>
  <c r="U42" i="2"/>
  <c r="V42" i="2"/>
  <c r="W42" i="2"/>
  <c r="X42" i="2"/>
  <c r="Y42" i="2"/>
  <c r="Z42" i="2"/>
  <c r="AA42" i="2"/>
  <c r="AB42" i="2"/>
  <c r="AD42" i="2"/>
  <c r="AE42" i="2"/>
  <c r="F42" i="2"/>
  <c r="F32" i="6"/>
  <c r="G32" i="6"/>
  <c r="I32" i="6"/>
  <c r="J32" i="6"/>
  <c r="K32" i="6"/>
  <c r="L32" i="6"/>
  <c r="M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D32" i="6"/>
  <c r="AE32" i="6"/>
  <c r="AF32" i="6"/>
  <c r="F27" i="6"/>
  <c r="G27" i="6"/>
  <c r="I27" i="6"/>
  <c r="J27" i="6"/>
  <c r="K27" i="6"/>
  <c r="L27" i="6"/>
  <c r="M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D27" i="6"/>
  <c r="AE27" i="6"/>
  <c r="AF27" i="6"/>
  <c r="AG32" i="2"/>
  <c r="AG27" i="2"/>
  <c r="AB24" i="5"/>
  <c r="AB22" i="5" s="1"/>
  <c r="AB22" i="6" s="1"/>
  <c r="AH32" i="5"/>
  <c r="AG32" i="5" s="1"/>
  <c r="AG32" i="6" s="1"/>
  <c r="AH27" i="5"/>
  <c r="AG27" i="5" s="1"/>
  <c r="AB70" i="6"/>
  <c r="AB69" i="6"/>
  <c r="AB68" i="6"/>
  <c r="AB67" i="6"/>
  <c r="AB66" i="6"/>
  <c r="AB64" i="6"/>
  <c r="AB63" i="6"/>
  <c r="AB62" i="6"/>
  <c r="AB61" i="6"/>
  <c r="AB59" i="6"/>
  <c r="AB58" i="6"/>
  <c r="AB57" i="6"/>
  <c r="AB56" i="6"/>
  <c r="AB55" i="6"/>
  <c r="AB54" i="6"/>
  <c r="AB53" i="6"/>
  <c r="AB52" i="6"/>
  <c r="AB51" i="6"/>
  <c r="AB49" i="6"/>
  <c r="AB48" i="6"/>
  <c r="AB46" i="6"/>
  <c r="AB45" i="6"/>
  <c r="AB44" i="6"/>
  <c r="AB43" i="6"/>
  <c r="AB41" i="6"/>
  <c r="AB40" i="6"/>
  <c r="AB39" i="6"/>
  <c r="AB37" i="6"/>
  <c r="AB36" i="6"/>
  <c r="AB34" i="6"/>
  <c r="AB33" i="6"/>
  <c r="AB31" i="6"/>
  <c r="AB30" i="6"/>
  <c r="AB29" i="6"/>
  <c r="AB28" i="6"/>
  <c r="AB26" i="6"/>
  <c r="AB25" i="6"/>
  <c r="AB23" i="6"/>
  <c r="AB21" i="6"/>
  <c r="AB20" i="6"/>
  <c r="AB19" i="6"/>
  <c r="AB18" i="6"/>
  <c r="AB17" i="6"/>
  <c r="AB16" i="6"/>
  <c r="AB13" i="6"/>
  <c r="AB12" i="6"/>
  <c r="AB11" i="6"/>
  <c r="AB10" i="6"/>
  <c r="P70" i="6"/>
  <c r="P69" i="6"/>
  <c r="P68" i="6"/>
  <c r="P67" i="6"/>
  <c r="P66" i="6"/>
  <c r="P64" i="6"/>
  <c r="P63" i="6"/>
  <c r="P62" i="6"/>
  <c r="P61" i="6"/>
  <c r="P59" i="6"/>
  <c r="P58" i="6"/>
  <c r="P57" i="6"/>
  <c r="P56" i="6"/>
  <c r="P55" i="6"/>
  <c r="P54" i="6"/>
  <c r="P53" i="6"/>
  <c r="P52" i="6"/>
  <c r="P51" i="6"/>
  <c r="P49" i="6"/>
  <c r="P48" i="6"/>
  <c r="P46" i="6"/>
  <c r="P45" i="6"/>
  <c r="P44" i="6"/>
  <c r="P43" i="6"/>
  <c r="P41" i="6"/>
  <c r="P40" i="6"/>
  <c r="P39" i="6"/>
  <c r="P37" i="6"/>
  <c r="P36" i="6"/>
  <c r="P34" i="6"/>
  <c r="P33" i="6"/>
  <c r="P31" i="6"/>
  <c r="P30" i="6"/>
  <c r="P29" i="6"/>
  <c r="P28" i="6"/>
  <c r="P26" i="6"/>
  <c r="P25" i="6"/>
  <c r="P23" i="6"/>
  <c r="P21" i="6"/>
  <c r="P20" i="6"/>
  <c r="P19" i="6"/>
  <c r="P18" i="6"/>
  <c r="P17" i="6"/>
  <c r="P16" i="6"/>
  <c r="P13" i="6"/>
  <c r="P12" i="6"/>
  <c r="P11" i="6"/>
  <c r="P10" i="6"/>
  <c r="AB65" i="5"/>
  <c r="AB65" i="6" s="1"/>
  <c r="AB60" i="5"/>
  <c r="AB60" i="6" s="1"/>
  <c r="AB50" i="6"/>
  <c r="AB15" i="5"/>
  <c r="AB15" i="6" s="1"/>
  <c r="P65" i="5"/>
  <c r="P65" i="6" s="1"/>
  <c r="P60" i="5"/>
  <c r="P60" i="6" s="1"/>
  <c r="P50" i="6"/>
  <c r="P24" i="5"/>
  <c r="P22" i="5" s="1"/>
  <c r="P22" i="6" s="1"/>
  <c r="P15" i="5"/>
  <c r="P15" i="6" s="1"/>
  <c r="AB65" i="2"/>
  <c r="AB60" i="2"/>
  <c r="AB50" i="2"/>
  <c r="AB24" i="2"/>
  <c r="AB22" i="2" s="1"/>
  <c r="AB15" i="2"/>
  <c r="AB14" i="2" s="1"/>
  <c r="P65" i="2"/>
  <c r="P60" i="2"/>
  <c r="P50" i="2"/>
  <c r="P24" i="2"/>
  <c r="P22" i="2" s="1"/>
  <c r="P15" i="2"/>
  <c r="P14" i="2" s="1"/>
  <c r="F48" i="6"/>
  <c r="AF67" i="2"/>
  <c r="AH42" i="2" l="1"/>
  <c r="AG27" i="6"/>
  <c r="AJ27" i="5"/>
  <c r="AC14" i="6"/>
  <c r="AC9" i="6" s="1"/>
  <c r="AC9" i="5"/>
  <c r="H9" i="5"/>
  <c r="AB24" i="6"/>
  <c r="AH32" i="6"/>
  <c r="AH27" i="6"/>
  <c r="P24" i="6"/>
  <c r="AB38" i="2"/>
  <c r="AH42" i="5"/>
  <c r="AG42" i="5" s="1"/>
  <c r="AB38" i="5"/>
  <c r="AH47" i="6"/>
  <c r="P14" i="5"/>
  <c r="P14" i="6" s="1"/>
  <c r="P9" i="6" s="1"/>
  <c r="AB14" i="5"/>
  <c r="AB14" i="6" s="1"/>
  <c r="AB9" i="6" s="1"/>
  <c r="AG42" i="2"/>
  <c r="AB38" i="6"/>
  <c r="P9" i="2"/>
  <c r="P6" i="2" s="1"/>
  <c r="P38" i="6"/>
  <c r="P38" i="5"/>
  <c r="AB9" i="2"/>
  <c r="P38" i="2"/>
  <c r="AB6" i="2" l="1"/>
  <c r="P9" i="5"/>
  <c r="AB9" i="5"/>
  <c r="AD15" i="5"/>
  <c r="G24" i="5" l="1"/>
  <c r="I24" i="5"/>
  <c r="J24" i="5"/>
  <c r="K24" i="5"/>
  <c r="L24" i="5"/>
  <c r="M24" i="5"/>
  <c r="O24" i="5"/>
  <c r="Q24" i="5"/>
  <c r="R24" i="5"/>
  <c r="S24" i="5"/>
  <c r="T24" i="5"/>
  <c r="U24" i="5"/>
  <c r="V24" i="5"/>
  <c r="W24" i="5"/>
  <c r="X24" i="5"/>
  <c r="Y24" i="5"/>
  <c r="Z24" i="5"/>
  <c r="AA24" i="5"/>
  <c r="AD24" i="5"/>
  <c r="AE24" i="5"/>
  <c r="F24" i="5"/>
  <c r="AF11" i="6" l="1"/>
  <c r="AF12" i="6"/>
  <c r="AF13" i="6"/>
  <c r="AF14" i="6"/>
  <c r="AF15" i="6"/>
  <c r="AF16" i="6"/>
  <c r="AF17" i="6"/>
  <c r="AF18" i="6"/>
  <c r="AF19" i="6"/>
  <c r="AF20" i="6"/>
  <c r="AF21" i="6"/>
  <c r="AF23" i="6"/>
  <c r="AF25" i="6"/>
  <c r="AF26" i="6"/>
  <c r="AF28" i="6"/>
  <c r="AF29" i="6"/>
  <c r="AF30" i="6"/>
  <c r="AF31" i="6"/>
  <c r="AF36" i="6"/>
  <c r="AF37" i="6"/>
  <c r="AF39" i="6"/>
  <c r="AF40" i="6"/>
  <c r="AF41" i="6"/>
  <c r="AF43" i="6"/>
  <c r="AF44" i="6"/>
  <c r="AF45" i="6"/>
  <c r="AF46" i="6"/>
  <c r="AF48" i="6"/>
  <c r="AF49" i="6"/>
  <c r="AF50" i="6"/>
  <c r="AF51" i="6"/>
  <c r="AF52" i="6"/>
  <c r="AF53" i="6"/>
  <c r="AF54" i="6"/>
  <c r="AF55" i="6"/>
  <c r="AF56" i="6"/>
  <c r="AF57" i="6"/>
  <c r="AF58" i="6"/>
  <c r="AF59" i="6"/>
  <c r="AF60" i="6"/>
  <c r="AF61" i="6"/>
  <c r="AF62" i="6"/>
  <c r="AF63" i="6"/>
  <c r="AF64" i="6"/>
  <c r="AF66" i="6"/>
  <c r="AF68" i="6"/>
  <c r="AF69" i="6"/>
  <c r="AF70" i="6"/>
  <c r="G39" i="6"/>
  <c r="I39" i="6"/>
  <c r="J39" i="6"/>
  <c r="K39" i="6"/>
  <c r="L39" i="6"/>
  <c r="M39" i="6"/>
  <c r="O39" i="6"/>
  <c r="Q39" i="6"/>
  <c r="R39" i="6"/>
  <c r="S39" i="6"/>
  <c r="T39" i="6"/>
  <c r="U39" i="6"/>
  <c r="V39" i="6"/>
  <c r="W39" i="6"/>
  <c r="X39" i="6"/>
  <c r="Y39" i="6"/>
  <c r="Z39" i="6"/>
  <c r="AA39" i="6"/>
  <c r="AD39" i="6"/>
  <c r="AE39" i="6"/>
  <c r="G40" i="6"/>
  <c r="I40" i="6"/>
  <c r="J40" i="6"/>
  <c r="K40" i="6"/>
  <c r="L40" i="6"/>
  <c r="M40" i="6"/>
  <c r="O40" i="6"/>
  <c r="Q40" i="6"/>
  <c r="R40" i="6"/>
  <c r="S40" i="6"/>
  <c r="T40" i="6"/>
  <c r="U40" i="6"/>
  <c r="V40" i="6"/>
  <c r="W40" i="6"/>
  <c r="X40" i="6"/>
  <c r="Y40" i="6"/>
  <c r="Z40" i="6"/>
  <c r="AA40" i="6"/>
  <c r="AD40" i="6"/>
  <c r="AE40" i="6"/>
  <c r="G41" i="6"/>
  <c r="I41" i="6"/>
  <c r="J41" i="6"/>
  <c r="K41" i="6"/>
  <c r="L41" i="6"/>
  <c r="M41" i="6"/>
  <c r="O41" i="6"/>
  <c r="Q41" i="6"/>
  <c r="R41" i="6"/>
  <c r="S41" i="6"/>
  <c r="T41" i="6"/>
  <c r="U41" i="6"/>
  <c r="V41" i="6"/>
  <c r="W41" i="6"/>
  <c r="X41" i="6"/>
  <c r="Y41" i="6"/>
  <c r="Z41" i="6"/>
  <c r="AA41" i="6"/>
  <c r="AD41" i="6"/>
  <c r="AE41" i="6"/>
  <c r="G43" i="6"/>
  <c r="I43" i="6"/>
  <c r="J43" i="6"/>
  <c r="K43" i="6"/>
  <c r="L43" i="6"/>
  <c r="M43" i="6"/>
  <c r="O43" i="6"/>
  <c r="Q43" i="6"/>
  <c r="R43" i="6"/>
  <c r="S43" i="6"/>
  <c r="T43" i="6"/>
  <c r="U43" i="6"/>
  <c r="V43" i="6"/>
  <c r="W43" i="6"/>
  <c r="X43" i="6"/>
  <c r="Y43" i="6"/>
  <c r="Z43" i="6"/>
  <c r="AA43" i="6"/>
  <c r="AD43" i="6"/>
  <c r="AE43" i="6"/>
  <c r="G44" i="6"/>
  <c r="I44" i="6"/>
  <c r="J44" i="6"/>
  <c r="K44" i="6"/>
  <c r="L44" i="6"/>
  <c r="M44" i="6"/>
  <c r="O44" i="6"/>
  <c r="Q44" i="6"/>
  <c r="R44" i="6"/>
  <c r="S44" i="6"/>
  <c r="T44" i="6"/>
  <c r="U44" i="6"/>
  <c r="V44" i="6"/>
  <c r="W44" i="6"/>
  <c r="X44" i="6"/>
  <c r="Y44" i="6"/>
  <c r="Z44" i="6"/>
  <c r="AA44" i="6"/>
  <c r="AD44" i="6"/>
  <c r="AE44" i="6"/>
  <c r="G45" i="6"/>
  <c r="I45" i="6"/>
  <c r="J45" i="6"/>
  <c r="K45" i="6"/>
  <c r="L45" i="6"/>
  <c r="M45" i="6"/>
  <c r="O45" i="6"/>
  <c r="Q45" i="6"/>
  <c r="R45" i="6"/>
  <c r="S45" i="6"/>
  <c r="T45" i="6"/>
  <c r="U45" i="6"/>
  <c r="V45" i="6"/>
  <c r="W45" i="6"/>
  <c r="X45" i="6"/>
  <c r="Y45" i="6"/>
  <c r="Z45" i="6"/>
  <c r="AA45" i="6"/>
  <c r="AD45" i="6"/>
  <c r="AE45" i="6"/>
  <c r="G46" i="6"/>
  <c r="I46" i="6"/>
  <c r="J46" i="6"/>
  <c r="K46" i="6"/>
  <c r="L46" i="6"/>
  <c r="M46" i="6"/>
  <c r="O46" i="6"/>
  <c r="Q46" i="6"/>
  <c r="R46" i="6"/>
  <c r="S46" i="6"/>
  <c r="T46" i="6"/>
  <c r="U46" i="6"/>
  <c r="V46" i="6"/>
  <c r="W46" i="6"/>
  <c r="X46" i="6"/>
  <c r="Y46" i="6"/>
  <c r="Z46" i="6"/>
  <c r="AA46" i="6"/>
  <c r="AD46" i="6"/>
  <c r="AE46" i="6"/>
  <c r="G48" i="6"/>
  <c r="I48" i="6"/>
  <c r="J48" i="6"/>
  <c r="K48" i="6"/>
  <c r="L48" i="6"/>
  <c r="M48" i="6"/>
  <c r="O48" i="6"/>
  <c r="Q48" i="6"/>
  <c r="R48" i="6"/>
  <c r="S48" i="6"/>
  <c r="T48" i="6"/>
  <c r="U48" i="6"/>
  <c r="V48" i="6"/>
  <c r="W48" i="6"/>
  <c r="X48" i="6"/>
  <c r="Y48" i="6"/>
  <c r="Z48" i="6"/>
  <c r="AA48" i="6"/>
  <c r="AD48" i="6"/>
  <c r="AE48" i="6"/>
  <c r="G49" i="6"/>
  <c r="I49" i="6"/>
  <c r="J49" i="6"/>
  <c r="K49" i="6"/>
  <c r="L49" i="6"/>
  <c r="M49" i="6"/>
  <c r="O49" i="6"/>
  <c r="Q49" i="6"/>
  <c r="R49" i="6"/>
  <c r="S49" i="6"/>
  <c r="T49" i="6"/>
  <c r="U49" i="6"/>
  <c r="V49" i="6"/>
  <c r="W49" i="6"/>
  <c r="X49" i="6"/>
  <c r="Y49" i="6"/>
  <c r="Z49" i="6"/>
  <c r="AA49" i="6"/>
  <c r="AD49" i="6"/>
  <c r="AE49" i="6"/>
  <c r="G51" i="6"/>
  <c r="I51" i="6"/>
  <c r="J51" i="6"/>
  <c r="K51" i="6"/>
  <c r="L51" i="6"/>
  <c r="M51" i="6"/>
  <c r="O51" i="6"/>
  <c r="Q51" i="6"/>
  <c r="R51" i="6"/>
  <c r="S51" i="6"/>
  <c r="T51" i="6"/>
  <c r="U51" i="6"/>
  <c r="V51" i="6"/>
  <c r="W51" i="6"/>
  <c r="X51" i="6"/>
  <c r="Y51" i="6"/>
  <c r="Z51" i="6"/>
  <c r="AA51" i="6"/>
  <c r="AD51" i="6"/>
  <c r="AE51" i="6"/>
  <c r="G52" i="6"/>
  <c r="I52" i="6"/>
  <c r="J52" i="6"/>
  <c r="K52" i="6"/>
  <c r="L52" i="6"/>
  <c r="M52" i="6"/>
  <c r="O52" i="6"/>
  <c r="Q52" i="6"/>
  <c r="R52" i="6"/>
  <c r="S52" i="6"/>
  <c r="T52" i="6"/>
  <c r="U52" i="6"/>
  <c r="V52" i="6"/>
  <c r="W52" i="6"/>
  <c r="X52" i="6"/>
  <c r="Y52" i="6"/>
  <c r="Z52" i="6"/>
  <c r="AA52" i="6"/>
  <c r="AD52" i="6"/>
  <c r="AE52" i="6"/>
  <c r="G53" i="6"/>
  <c r="I53" i="6"/>
  <c r="J53" i="6"/>
  <c r="K53" i="6"/>
  <c r="L53" i="6"/>
  <c r="M53" i="6"/>
  <c r="O53" i="6"/>
  <c r="Q53" i="6"/>
  <c r="R53" i="6"/>
  <c r="S53" i="6"/>
  <c r="T53" i="6"/>
  <c r="U53" i="6"/>
  <c r="V53" i="6"/>
  <c r="W53" i="6"/>
  <c r="X53" i="6"/>
  <c r="Y53" i="6"/>
  <c r="Z53" i="6"/>
  <c r="AA53" i="6"/>
  <c r="AD53" i="6"/>
  <c r="AE53" i="6"/>
  <c r="G54" i="6"/>
  <c r="I54" i="6"/>
  <c r="J54" i="6"/>
  <c r="K54" i="6"/>
  <c r="L54" i="6"/>
  <c r="M54" i="6"/>
  <c r="O54" i="6"/>
  <c r="Q54" i="6"/>
  <c r="R54" i="6"/>
  <c r="S54" i="6"/>
  <c r="T54" i="6"/>
  <c r="U54" i="6"/>
  <c r="V54" i="6"/>
  <c r="W54" i="6"/>
  <c r="X54" i="6"/>
  <c r="Y54" i="6"/>
  <c r="Z54" i="6"/>
  <c r="AA54" i="6"/>
  <c r="AD54" i="6"/>
  <c r="AE54" i="6"/>
  <c r="G55" i="6"/>
  <c r="I55" i="6"/>
  <c r="J55" i="6"/>
  <c r="K55" i="6"/>
  <c r="L55" i="6"/>
  <c r="M55" i="6"/>
  <c r="O55" i="6"/>
  <c r="Q55" i="6"/>
  <c r="R55" i="6"/>
  <c r="S55" i="6"/>
  <c r="T55" i="6"/>
  <c r="U55" i="6"/>
  <c r="V55" i="6"/>
  <c r="W55" i="6"/>
  <c r="X55" i="6"/>
  <c r="Y55" i="6"/>
  <c r="Z55" i="6"/>
  <c r="AA55" i="6"/>
  <c r="AD55" i="6"/>
  <c r="AE55" i="6"/>
  <c r="G56" i="6"/>
  <c r="I56" i="6"/>
  <c r="J56" i="6"/>
  <c r="K56" i="6"/>
  <c r="L56" i="6"/>
  <c r="M56" i="6"/>
  <c r="O56" i="6"/>
  <c r="Q56" i="6"/>
  <c r="R56" i="6"/>
  <c r="S56" i="6"/>
  <c r="T56" i="6"/>
  <c r="U56" i="6"/>
  <c r="V56" i="6"/>
  <c r="W56" i="6"/>
  <c r="X56" i="6"/>
  <c r="Y56" i="6"/>
  <c r="Z56" i="6"/>
  <c r="AA56" i="6"/>
  <c r="AD56" i="6"/>
  <c r="AE56" i="6"/>
  <c r="G57" i="6"/>
  <c r="I57" i="6"/>
  <c r="J57" i="6"/>
  <c r="K57" i="6"/>
  <c r="L57" i="6"/>
  <c r="M57" i="6"/>
  <c r="O57" i="6"/>
  <c r="Q57" i="6"/>
  <c r="R57" i="6"/>
  <c r="S57" i="6"/>
  <c r="T57" i="6"/>
  <c r="U57" i="6"/>
  <c r="V57" i="6"/>
  <c r="W57" i="6"/>
  <c r="X57" i="6"/>
  <c r="Y57" i="6"/>
  <c r="Z57" i="6"/>
  <c r="AA57" i="6"/>
  <c r="AD57" i="6"/>
  <c r="AE57" i="6"/>
  <c r="G58" i="6"/>
  <c r="I58" i="6"/>
  <c r="J58" i="6"/>
  <c r="K58" i="6"/>
  <c r="L58" i="6"/>
  <c r="M58" i="6"/>
  <c r="O58" i="6"/>
  <c r="Q58" i="6"/>
  <c r="R58" i="6"/>
  <c r="S58" i="6"/>
  <c r="T58" i="6"/>
  <c r="U58" i="6"/>
  <c r="V58" i="6"/>
  <c r="W58" i="6"/>
  <c r="X58" i="6"/>
  <c r="Y58" i="6"/>
  <c r="Z58" i="6"/>
  <c r="AA58" i="6"/>
  <c r="AD58" i="6"/>
  <c r="AE58" i="6"/>
  <c r="G59" i="6"/>
  <c r="I59" i="6"/>
  <c r="J59" i="6"/>
  <c r="K59" i="6"/>
  <c r="L59" i="6"/>
  <c r="M59" i="6"/>
  <c r="O59" i="6"/>
  <c r="Q59" i="6"/>
  <c r="R59" i="6"/>
  <c r="S59" i="6"/>
  <c r="T59" i="6"/>
  <c r="U59" i="6"/>
  <c r="V59" i="6"/>
  <c r="W59" i="6"/>
  <c r="X59" i="6"/>
  <c r="Y59" i="6"/>
  <c r="Z59" i="6"/>
  <c r="AA59" i="6"/>
  <c r="AD59" i="6"/>
  <c r="AE59" i="6"/>
  <c r="G61" i="6"/>
  <c r="I61" i="6"/>
  <c r="J61" i="6"/>
  <c r="K61" i="6"/>
  <c r="L61" i="6"/>
  <c r="M61" i="6"/>
  <c r="O61" i="6"/>
  <c r="Q61" i="6"/>
  <c r="R61" i="6"/>
  <c r="S61" i="6"/>
  <c r="T61" i="6"/>
  <c r="U61" i="6"/>
  <c r="V61" i="6"/>
  <c r="W61" i="6"/>
  <c r="X61" i="6"/>
  <c r="Y61" i="6"/>
  <c r="Z61" i="6"/>
  <c r="AA61" i="6"/>
  <c r="AD61" i="6"/>
  <c r="AE61" i="6"/>
  <c r="G62" i="6"/>
  <c r="I62" i="6"/>
  <c r="J62" i="6"/>
  <c r="K62" i="6"/>
  <c r="L62" i="6"/>
  <c r="M62" i="6"/>
  <c r="O62" i="6"/>
  <c r="Q62" i="6"/>
  <c r="R62" i="6"/>
  <c r="S62" i="6"/>
  <c r="T62" i="6"/>
  <c r="U62" i="6"/>
  <c r="V62" i="6"/>
  <c r="W62" i="6"/>
  <c r="X62" i="6"/>
  <c r="Y62" i="6"/>
  <c r="Z62" i="6"/>
  <c r="AA62" i="6"/>
  <c r="AD62" i="6"/>
  <c r="AE62" i="6"/>
  <c r="G63" i="6"/>
  <c r="I63" i="6"/>
  <c r="J63" i="6"/>
  <c r="K63" i="6"/>
  <c r="L63" i="6"/>
  <c r="M63" i="6"/>
  <c r="O63" i="6"/>
  <c r="Q63" i="6"/>
  <c r="R63" i="6"/>
  <c r="S63" i="6"/>
  <c r="T63" i="6"/>
  <c r="U63" i="6"/>
  <c r="V63" i="6"/>
  <c r="W63" i="6"/>
  <c r="X63" i="6"/>
  <c r="Y63" i="6"/>
  <c r="Z63" i="6"/>
  <c r="AA63" i="6"/>
  <c r="AD63" i="6"/>
  <c r="AE63" i="6"/>
  <c r="G64" i="6"/>
  <c r="I64" i="6"/>
  <c r="J64" i="6"/>
  <c r="K64" i="6"/>
  <c r="L64" i="6"/>
  <c r="M64" i="6"/>
  <c r="O64" i="6"/>
  <c r="Q64" i="6"/>
  <c r="R64" i="6"/>
  <c r="S64" i="6"/>
  <c r="T64" i="6"/>
  <c r="U64" i="6"/>
  <c r="V64" i="6"/>
  <c r="W64" i="6"/>
  <c r="X64" i="6"/>
  <c r="Y64" i="6"/>
  <c r="Z64" i="6"/>
  <c r="AA64" i="6"/>
  <c r="AD64" i="6"/>
  <c r="AE64" i="6"/>
  <c r="G66" i="6"/>
  <c r="I66" i="6"/>
  <c r="J66" i="6"/>
  <c r="K66" i="6"/>
  <c r="L66" i="6"/>
  <c r="M66" i="6"/>
  <c r="O66" i="6"/>
  <c r="Q66" i="6"/>
  <c r="R66" i="6"/>
  <c r="S66" i="6"/>
  <c r="T66" i="6"/>
  <c r="U66" i="6"/>
  <c r="V66" i="6"/>
  <c r="W66" i="6"/>
  <c r="X66" i="6"/>
  <c r="Y66" i="6"/>
  <c r="Z66" i="6"/>
  <c r="AA66" i="6"/>
  <c r="AD66" i="6"/>
  <c r="AE66" i="6"/>
  <c r="G67" i="6"/>
  <c r="I67" i="6"/>
  <c r="J67" i="6"/>
  <c r="K67" i="6"/>
  <c r="L67" i="6"/>
  <c r="M67" i="6"/>
  <c r="O67" i="6"/>
  <c r="Q67" i="6"/>
  <c r="R67" i="6"/>
  <c r="S67" i="6"/>
  <c r="T67" i="6"/>
  <c r="U67" i="6"/>
  <c r="V67" i="6"/>
  <c r="W67" i="6"/>
  <c r="X67" i="6"/>
  <c r="Y67" i="6"/>
  <c r="Z67" i="6"/>
  <c r="AA67" i="6"/>
  <c r="AD67" i="6"/>
  <c r="AE67" i="6"/>
  <c r="G68" i="6"/>
  <c r="I68" i="6"/>
  <c r="J68" i="6"/>
  <c r="K68" i="6"/>
  <c r="L68" i="6"/>
  <c r="M68" i="6"/>
  <c r="O68" i="6"/>
  <c r="Q68" i="6"/>
  <c r="R68" i="6"/>
  <c r="S68" i="6"/>
  <c r="T68" i="6"/>
  <c r="U68" i="6"/>
  <c r="V68" i="6"/>
  <c r="W68" i="6"/>
  <c r="X68" i="6"/>
  <c r="Y68" i="6"/>
  <c r="Z68" i="6"/>
  <c r="AA68" i="6"/>
  <c r="AD68" i="6"/>
  <c r="AE68" i="6"/>
  <c r="G69" i="6"/>
  <c r="I69" i="6"/>
  <c r="J69" i="6"/>
  <c r="K69" i="6"/>
  <c r="L69" i="6"/>
  <c r="M69" i="6"/>
  <c r="O69" i="6"/>
  <c r="Q69" i="6"/>
  <c r="R69" i="6"/>
  <c r="S69" i="6"/>
  <c r="T69" i="6"/>
  <c r="U69" i="6"/>
  <c r="V69" i="6"/>
  <c r="W69" i="6"/>
  <c r="X69" i="6"/>
  <c r="Y69" i="6"/>
  <c r="Z69" i="6"/>
  <c r="AA69" i="6"/>
  <c r="AD69" i="6"/>
  <c r="AE69" i="6"/>
  <c r="G70" i="6"/>
  <c r="I70" i="6"/>
  <c r="J70" i="6"/>
  <c r="K70" i="6"/>
  <c r="L70" i="6"/>
  <c r="M70" i="6"/>
  <c r="O70" i="6"/>
  <c r="Q70" i="6"/>
  <c r="R70" i="6"/>
  <c r="S70" i="6"/>
  <c r="T70" i="6"/>
  <c r="U70" i="6"/>
  <c r="V70" i="6"/>
  <c r="W70" i="6"/>
  <c r="X70" i="6"/>
  <c r="Y70" i="6"/>
  <c r="Z70" i="6"/>
  <c r="AA70" i="6"/>
  <c r="AD70" i="6"/>
  <c r="AE70" i="6"/>
  <c r="G10" i="6"/>
  <c r="I10" i="6"/>
  <c r="J10" i="6"/>
  <c r="K10" i="6"/>
  <c r="L10" i="6"/>
  <c r="M10" i="6"/>
  <c r="O10" i="6"/>
  <c r="Q10" i="6"/>
  <c r="R10" i="6"/>
  <c r="S10" i="6"/>
  <c r="T10" i="6"/>
  <c r="U10" i="6"/>
  <c r="V10" i="6"/>
  <c r="W10" i="6"/>
  <c r="X10" i="6"/>
  <c r="Y10" i="6"/>
  <c r="Z10" i="6"/>
  <c r="AA10" i="6"/>
  <c r="AD10" i="6"/>
  <c r="AE10" i="6"/>
  <c r="G11" i="6"/>
  <c r="I11" i="6"/>
  <c r="J11" i="6"/>
  <c r="K11" i="6"/>
  <c r="L11" i="6"/>
  <c r="M11" i="6"/>
  <c r="O11" i="6"/>
  <c r="Q11" i="6"/>
  <c r="R11" i="6"/>
  <c r="S11" i="6"/>
  <c r="T11" i="6"/>
  <c r="U11" i="6"/>
  <c r="V11" i="6"/>
  <c r="W11" i="6"/>
  <c r="X11" i="6"/>
  <c r="Y11" i="6"/>
  <c r="Z11" i="6"/>
  <c r="AA11" i="6"/>
  <c r="AD11" i="6"/>
  <c r="AE11" i="6"/>
  <c r="G12" i="6"/>
  <c r="I12" i="6"/>
  <c r="J12" i="6"/>
  <c r="K12" i="6"/>
  <c r="L12" i="6"/>
  <c r="M12" i="6"/>
  <c r="O12" i="6"/>
  <c r="Q12" i="6"/>
  <c r="R12" i="6"/>
  <c r="S12" i="6"/>
  <c r="T12" i="6"/>
  <c r="U12" i="6"/>
  <c r="V12" i="6"/>
  <c r="W12" i="6"/>
  <c r="X12" i="6"/>
  <c r="Y12" i="6"/>
  <c r="Z12" i="6"/>
  <c r="AA12" i="6"/>
  <c r="AD12" i="6"/>
  <c r="AE12" i="6"/>
  <c r="G13" i="6"/>
  <c r="I13" i="6"/>
  <c r="J13" i="6"/>
  <c r="K13" i="6"/>
  <c r="L13" i="6"/>
  <c r="M13" i="6"/>
  <c r="O13" i="6"/>
  <c r="Q13" i="6"/>
  <c r="R13" i="6"/>
  <c r="S13" i="6"/>
  <c r="T13" i="6"/>
  <c r="U13" i="6"/>
  <c r="V13" i="6"/>
  <c r="W13" i="6"/>
  <c r="X13" i="6"/>
  <c r="Y13" i="6"/>
  <c r="Z13" i="6"/>
  <c r="AA13" i="6"/>
  <c r="AD13" i="6"/>
  <c r="AE13" i="6"/>
  <c r="G16" i="6"/>
  <c r="I16" i="6"/>
  <c r="J16" i="6"/>
  <c r="K16" i="6"/>
  <c r="L16" i="6"/>
  <c r="M16" i="6"/>
  <c r="O16" i="6"/>
  <c r="Q16" i="6"/>
  <c r="R16" i="6"/>
  <c r="S16" i="6"/>
  <c r="T16" i="6"/>
  <c r="U16" i="6"/>
  <c r="V16" i="6"/>
  <c r="W16" i="6"/>
  <c r="X16" i="6"/>
  <c r="Y16" i="6"/>
  <c r="Z16" i="6"/>
  <c r="AA16" i="6"/>
  <c r="AD16" i="6"/>
  <c r="AE16" i="6"/>
  <c r="G17" i="6"/>
  <c r="I17" i="6"/>
  <c r="J17" i="6"/>
  <c r="K17" i="6"/>
  <c r="L17" i="6"/>
  <c r="M17" i="6"/>
  <c r="O17" i="6"/>
  <c r="Q17" i="6"/>
  <c r="R17" i="6"/>
  <c r="S17" i="6"/>
  <c r="T17" i="6"/>
  <c r="U17" i="6"/>
  <c r="V17" i="6"/>
  <c r="W17" i="6"/>
  <c r="X17" i="6"/>
  <c r="Y17" i="6"/>
  <c r="Z17" i="6"/>
  <c r="AA17" i="6"/>
  <c r="AD17" i="6"/>
  <c r="AE17" i="6"/>
  <c r="G18" i="6"/>
  <c r="I18" i="6"/>
  <c r="J18" i="6"/>
  <c r="K18" i="6"/>
  <c r="L18" i="6"/>
  <c r="M18" i="6"/>
  <c r="O18" i="6"/>
  <c r="Q18" i="6"/>
  <c r="R18" i="6"/>
  <c r="S18" i="6"/>
  <c r="T18" i="6"/>
  <c r="U18" i="6"/>
  <c r="V18" i="6"/>
  <c r="W18" i="6"/>
  <c r="X18" i="6"/>
  <c r="Y18" i="6"/>
  <c r="Z18" i="6"/>
  <c r="AA18" i="6"/>
  <c r="AD18" i="6"/>
  <c r="AE18" i="6"/>
  <c r="G19" i="6"/>
  <c r="I19" i="6"/>
  <c r="J19" i="6"/>
  <c r="K19" i="6"/>
  <c r="L19" i="6"/>
  <c r="M19" i="6"/>
  <c r="O19" i="6"/>
  <c r="Q19" i="6"/>
  <c r="R19" i="6"/>
  <c r="S19" i="6"/>
  <c r="T19" i="6"/>
  <c r="U19" i="6"/>
  <c r="V19" i="6"/>
  <c r="W19" i="6"/>
  <c r="X19" i="6"/>
  <c r="Y19" i="6"/>
  <c r="Z19" i="6"/>
  <c r="AA19" i="6"/>
  <c r="AD19" i="6"/>
  <c r="AE19" i="6"/>
  <c r="G20" i="6"/>
  <c r="I20" i="6"/>
  <c r="J20" i="6"/>
  <c r="K20" i="6"/>
  <c r="L20" i="6"/>
  <c r="M20" i="6"/>
  <c r="O20" i="6"/>
  <c r="Q20" i="6"/>
  <c r="R20" i="6"/>
  <c r="S20" i="6"/>
  <c r="T20" i="6"/>
  <c r="U20" i="6"/>
  <c r="V20" i="6"/>
  <c r="W20" i="6"/>
  <c r="X20" i="6"/>
  <c r="Y20" i="6"/>
  <c r="Z20" i="6"/>
  <c r="AA20" i="6"/>
  <c r="AD20" i="6"/>
  <c r="AE20" i="6"/>
  <c r="G21" i="6"/>
  <c r="I21" i="6"/>
  <c r="J21" i="6"/>
  <c r="K21" i="6"/>
  <c r="L21" i="6"/>
  <c r="M21" i="6"/>
  <c r="O21" i="6"/>
  <c r="Q21" i="6"/>
  <c r="R21" i="6"/>
  <c r="S21" i="6"/>
  <c r="T21" i="6"/>
  <c r="U21" i="6"/>
  <c r="V21" i="6"/>
  <c r="W21" i="6"/>
  <c r="X21" i="6"/>
  <c r="Y21" i="6"/>
  <c r="Z21" i="6"/>
  <c r="AA21" i="6"/>
  <c r="AD21" i="6"/>
  <c r="AE21" i="6"/>
  <c r="G23" i="6"/>
  <c r="I23" i="6"/>
  <c r="J23" i="6"/>
  <c r="K23" i="6"/>
  <c r="L23" i="6"/>
  <c r="M23" i="6"/>
  <c r="O23" i="6"/>
  <c r="Q23" i="6"/>
  <c r="R23" i="6"/>
  <c r="S23" i="6"/>
  <c r="T23" i="6"/>
  <c r="U23" i="6"/>
  <c r="V23" i="6"/>
  <c r="W23" i="6"/>
  <c r="X23" i="6"/>
  <c r="Y23" i="6"/>
  <c r="Z23" i="6"/>
  <c r="AA23" i="6"/>
  <c r="AD23" i="6"/>
  <c r="AE23" i="6"/>
  <c r="G25" i="6"/>
  <c r="I25" i="6"/>
  <c r="J25" i="6"/>
  <c r="K25" i="6"/>
  <c r="L25" i="6"/>
  <c r="M25" i="6"/>
  <c r="O25" i="6"/>
  <c r="Q25" i="6"/>
  <c r="R25" i="6"/>
  <c r="S25" i="6"/>
  <c r="T25" i="6"/>
  <c r="U25" i="6"/>
  <c r="V25" i="6"/>
  <c r="W25" i="6"/>
  <c r="X25" i="6"/>
  <c r="Y25" i="6"/>
  <c r="Z25" i="6"/>
  <c r="AA25" i="6"/>
  <c r="AD25" i="6"/>
  <c r="AE25" i="6"/>
  <c r="G26" i="6"/>
  <c r="I26" i="6"/>
  <c r="J26" i="6"/>
  <c r="K26" i="6"/>
  <c r="L26" i="6"/>
  <c r="M26" i="6"/>
  <c r="O26" i="6"/>
  <c r="Q26" i="6"/>
  <c r="R26" i="6"/>
  <c r="S26" i="6"/>
  <c r="T26" i="6"/>
  <c r="U26" i="6"/>
  <c r="V26" i="6"/>
  <c r="W26" i="6"/>
  <c r="X26" i="6"/>
  <c r="Y26" i="6"/>
  <c r="Z26" i="6"/>
  <c r="AA26" i="6"/>
  <c r="AD26" i="6"/>
  <c r="AE26" i="6"/>
  <c r="G28" i="6"/>
  <c r="I28" i="6"/>
  <c r="J28" i="6"/>
  <c r="K28" i="6"/>
  <c r="L28" i="6"/>
  <c r="M28" i="6"/>
  <c r="O28" i="6"/>
  <c r="Q28" i="6"/>
  <c r="R28" i="6"/>
  <c r="S28" i="6"/>
  <c r="T28" i="6"/>
  <c r="U28" i="6"/>
  <c r="V28" i="6"/>
  <c r="W28" i="6"/>
  <c r="X28" i="6"/>
  <c r="Y28" i="6"/>
  <c r="Z28" i="6"/>
  <c r="AA28" i="6"/>
  <c r="AD28" i="6"/>
  <c r="AE28" i="6"/>
  <c r="G29" i="6"/>
  <c r="I29" i="6"/>
  <c r="J29" i="6"/>
  <c r="K29" i="6"/>
  <c r="L29" i="6"/>
  <c r="M29" i="6"/>
  <c r="O29" i="6"/>
  <c r="Q29" i="6"/>
  <c r="R29" i="6"/>
  <c r="S29" i="6"/>
  <c r="T29" i="6"/>
  <c r="U29" i="6"/>
  <c r="V29" i="6"/>
  <c r="W29" i="6"/>
  <c r="X29" i="6"/>
  <c r="Y29" i="6"/>
  <c r="Z29" i="6"/>
  <c r="AA29" i="6"/>
  <c r="AD29" i="6"/>
  <c r="AE29" i="6"/>
  <c r="G30" i="6"/>
  <c r="I30" i="6"/>
  <c r="J30" i="6"/>
  <c r="K30" i="6"/>
  <c r="L30" i="6"/>
  <c r="M30" i="6"/>
  <c r="O30" i="6"/>
  <c r="Q30" i="6"/>
  <c r="R30" i="6"/>
  <c r="S30" i="6"/>
  <c r="T30" i="6"/>
  <c r="U30" i="6"/>
  <c r="V30" i="6"/>
  <c r="W30" i="6"/>
  <c r="X30" i="6"/>
  <c r="Y30" i="6"/>
  <c r="Z30" i="6"/>
  <c r="AA30" i="6"/>
  <c r="AD30" i="6"/>
  <c r="AE30" i="6"/>
  <c r="G31" i="6"/>
  <c r="I31" i="6"/>
  <c r="J31" i="6"/>
  <c r="K31" i="6"/>
  <c r="L31" i="6"/>
  <c r="M31" i="6"/>
  <c r="O31" i="6"/>
  <c r="Q31" i="6"/>
  <c r="R31" i="6"/>
  <c r="S31" i="6"/>
  <c r="T31" i="6"/>
  <c r="U31" i="6"/>
  <c r="V31" i="6"/>
  <c r="W31" i="6"/>
  <c r="X31" i="6"/>
  <c r="Y31" i="6"/>
  <c r="Z31" i="6"/>
  <c r="AA31" i="6"/>
  <c r="AD31" i="6"/>
  <c r="AE31" i="6"/>
  <c r="G33" i="6"/>
  <c r="I33" i="6"/>
  <c r="J33" i="6"/>
  <c r="K33" i="6"/>
  <c r="L33" i="6"/>
  <c r="M33" i="6"/>
  <c r="O33" i="6"/>
  <c r="Q33" i="6"/>
  <c r="R33" i="6"/>
  <c r="S33" i="6"/>
  <c r="T33" i="6"/>
  <c r="U33" i="6"/>
  <c r="V33" i="6"/>
  <c r="W33" i="6"/>
  <c r="X33" i="6"/>
  <c r="Y33" i="6"/>
  <c r="Z33" i="6"/>
  <c r="AA33" i="6"/>
  <c r="AD33" i="6"/>
  <c r="AE33" i="6"/>
  <c r="G34" i="6"/>
  <c r="I34" i="6"/>
  <c r="J34" i="6"/>
  <c r="K34" i="6"/>
  <c r="L34" i="6"/>
  <c r="M34" i="6"/>
  <c r="O34" i="6"/>
  <c r="Q34" i="6"/>
  <c r="R34" i="6"/>
  <c r="S34" i="6"/>
  <c r="T34" i="6"/>
  <c r="U34" i="6"/>
  <c r="V34" i="6"/>
  <c r="W34" i="6"/>
  <c r="X34" i="6"/>
  <c r="Y34" i="6"/>
  <c r="Z34" i="6"/>
  <c r="AA34" i="6"/>
  <c r="AD34" i="6"/>
  <c r="AE34" i="6"/>
  <c r="G36" i="6"/>
  <c r="I36" i="6"/>
  <c r="J36" i="6"/>
  <c r="K36" i="6"/>
  <c r="L36" i="6"/>
  <c r="M36" i="6"/>
  <c r="O36" i="6"/>
  <c r="Q36" i="6"/>
  <c r="R36" i="6"/>
  <c r="S36" i="6"/>
  <c r="T36" i="6"/>
  <c r="U36" i="6"/>
  <c r="V36" i="6"/>
  <c r="W36" i="6"/>
  <c r="X36" i="6"/>
  <c r="Y36" i="6"/>
  <c r="Z36" i="6"/>
  <c r="AA36" i="6"/>
  <c r="AD36" i="6"/>
  <c r="AE36" i="6"/>
  <c r="G37" i="6"/>
  <c r="I37" i="6"/>
  <c r="J37" i="6"/>
  <c r="K37" i="6"/>
  <c r="L37" i="6"/>
  <c r="M37" i="6"/>
  <c r="O37" i="6"/>
  <c r="Q37" i="6"/>
  <c r="R37" i="6"/>
  <c r="S37" i="6"/>
  <c r="T37" i="6"/>
  <c r="U37" i="6"/>
  <c r="V37" i="6"/>
  <c r="W37" i="6"/>
  <c r="X37" i="6"/>
  <c r="Y37" i="6"/>
  <c r="Z37" i="6"/>
  <c r="AA37" i="6"/>
  <c r="AD37" i="6"/>
  <c r="AE37" i="6"/>
  <c r="AA65" i="5"/>
  <c r="AA65" i="6" s="1"/>
  <c r="AA60" i="5"/>
  <c r="AA60" i="6" s="1"/>
  <c r="AA50" i="6"/>
  <c r="AA42" i="6"/>
  <c r="AA22" i="5"/>
  <c r="AA22" i="6" s="1"/>
  <c r="AA15" i="5"/>
  <c r="AA14" i="5" s="1"/>
  <c r="AA14" i="6" s="1"/>
  <c r="AA38" i="5" l="1"/>
  <c r="AA24" i="6"/>
  <c r="AA9" i="5"/>
  <c r="AA15" i="6"/>
  <c r="R65" i="5" l="1"/>
  <c r="R65" i="6" s="1"/>
  <c r="R60" i="5"/>
  <c r="R60" i="6" s="1"/>
  <c r="R50" i="6"/>
  <c r="R42" i="6"/>
  <c r="R15" i="5"/>
  <c r="M65" i="5"/>
  <c r="M65" i="6" s="1"/>
  <c r="M60" i="5"/>
  <c r="M60" i="6" s="1"/>
  <c r="M50" i="6"/>
  <c r="M42" i="6"/>
  <c r="M15" i="5"/>
  <c r="L65" i="5"/>
  <c r="L65" i="6" s="1"/>
  <c r="L60" i="5"/>
  <c r="L60" i="6" s="1"/>
  <c r="L50" i="6"/>
  <c r="L42" i="6"/>
  <c r="L15" i="5"/>
  <c r="L15" i="6" s="1"/>
  <c r="J65" i="5"/>
  <c r="J65" i="6" s="1"/>
  <c r="J60" i="5"/>
  <c r="J60" i="6" s="1"/>
  <c r="J50" i="6"/>
  <c r="J42" i="6"/>
  <c r="J24" i="6"/>
  <c r="J15" i="5"/>
  <c r="AA65" i="2"/>
  <c r="AA60" i="2"/>
  <c r="AA50" i="2"/>
  <c r="AA24" i="2"/>
  <c r="AA22" i="2" s="1"/>
  <c r="AA15" i="2"/>
  <c r="AA14" i="2" s="1"/>
  <c r="R65" i="2"/>
  <c r="R60" i="2"/>
  <c r="R50" i="2"/>
  <c r="R24" i="2"/>
  <c r="R22" i="2" s="1"/>
  <c r="R15" i="2"/>
  <c r="R14" i="2" s="1"/>
  <c r="M65" i="2"/>
  <c r="M60" i="2"/>
  <c r="M50" i="2"/>
  <c r="M24" i="2"/>
  <c r="M22" i="2" s="1"/>
  <c r="M15" i="2"/>
  <c r="M14" i="2" s="1"/>
  <c r="L65" i="2"/>
  <c r="L60" i="2"/>
  <c r="L50" i="2"/>
  <c r="L24" i="2"/>
  <c r="L22" i="2" s="1"/>
  <c r="L15" i="2"/>
  <c r="L14" i="2" s="1"/>
  <c r="J65" i="2"/>
  <c r="J60" i="2"/>
  <c r="J50" i="2"/>
  <c r="J24" i="2"/>
  <c r="J22" i="2" s="1"/>
  <c r="J15" i="2"/>
  <c r="J14" i="2" s="1"/>
  <c r="AG44" i="2"/>
  <c r="M38" i="2" l="1"/>
  <c r="M9" i="2"/>
  <c r="M6" i="2" s="1"/>
  <c r="L22" i="5"/>
  <c r="L22" i="6" s="1"/>
  <c r="L24" i="6"/>
  <c r="J22" i="5"/>
  <c r="J22" i="6" s="1"/>
  <c r="M22" i="5"/>
  <c r="M22" i="6" s="1"/>
  <c r="M24" i="6"/>
  <c r="R22" i="5"/>
  <c r="R22" i="6" s="1"/>
  <c r="R24" i="6"/>
  <c r="R14" i="5"/>
  <c r="R15" i="6"/>
  <c r="M14" i="5"/>
  <c r="M14" i="6" s="1"/>
  <c r="M15" i="6"/>
  <c r="J14" i="5"/>
  <c r="J14" i="6" s="1"/>
  <c r="J15" i="6"/>
  <c r="L14" i="5"/>
  <c r="L14" i="6" s="1"/>
  <c r="J38" i="2"/>
  <c r="R38" i="2"/>
  <c r="AA38" i="2"/>
  <c r="AA9" i="2"/>
  <c r="AA6" i="2" s="1"/>
  <c r="R9" i="2"/>
  <c r="J9" i="2"/>
  <c r="L9" i="2"/>
  <c r="R38" i="6"/>
  <c r="M38" i="6"/>
  <c r="L38" i="6"/>
  <c r="J38" i="6"/>
  <c r="M38" i="5"/>
  <c r="L38" i="5"/>
  <c r="R38" i="5"/>
  <c r="J38" i="5"/>
  <c r="L38" i="2"/>
  <c r="L6" i="2" l="1"/>
  <c r="J6" i="2"/>
  <c r="R6" i="2"/>
  <c r="M9" i="6"/>
  <c r="J9" i="6"/>
  <c r="L9" i="5"/>
  <c r="L9" i="6"/>
  <c r="M9" i="5"/>
  <c r="J9" i="5"/>
  <c r="R9" i="5"/>
  <c r="R14" i="6"/>
  <c r="R9" i="6" s="1"/>
  <c r="F31" i="6"/>
  <c r="F30" i="6"/>
  <c r="AH30" i="5"/>
  <c r="F24" i="2"/>
  <c r="AH30" i="6" l="1"/>
  <c r="AG31" i="2"/>
  <c r="AG30" i="5"/>
  <c r="AG30" i="6" s="1"/>
  <c r="AE65" i="5"/>
  <c r="AE65" i="6" s="1"/>
  <c r="AD65" i="5"/>
  <c r="AD65" i="6" s="1"/>
  <c r="Z65" i="5"/>
  <c r="Z65" i="6" s="1"/>
  <c r="Y65" i="5"/>
  <c r="Y65" i="6" s="1"/>
  <c r="X65" i="5"/>
  <c r="X65" i="6" s="1"/>
  <c r="W65" i="5"/>
  <c r="W65" i="6" s="1"/>
  <c r="U65" i="5"/>
  <c r="U65" i="6" s="1"/>
  <c r="Q65" i="5"/>
  <c r="Q65" i="6" s="1"/>
  <c r="O65" i="5"/>
  <c r="O65" i="6" s="1"/>
  <c r="K65" i="5"/>
  <c r="K65" i="6" s="1"/>
  <c r="I65" i="5"/>
  <c r="G65" i="5"/>
  <c r="G65" i="6" s="1"/>
  <c r="V65" i="5"/>
  <c r="V65" i="6" s="1"/>
  <c r="T65" i="5"/>
  <c r="T65" i="6" s="1"/>
  <c r="S65" i="5"/>
  <c r="S65" i="6" s="1"/>
  <c r="F65" i="5"/>
  <c r="I65" i="6" l="1"/>
  <c r="AH65" i="5"/>
  <c r="AH65" i="6" s="1"/>
  <c r="K50" i="6"/>
  <c r="AH25" i="5"/>
  <c r="AH25" i="6" s="1"/>
  <c r="AF34" i="5"/>
  <c r="AF34" i="6" s="1"/>
  <c r="AF33" i="5"/>
  <c r="AF33" i="6" s="1"/>
  <c r="AF24" i="5" l="1"/>
  <c r="AF24" i="6" s="1"/>
  <c r="AF30" i="2"/>
  <c r="AF33" i="2"/>
  <c r="AG10" i="2" l="1"/>
  <c r="AH11" i="5"/>
  <c r="AH11" i="6" s="1"/>
  <c r="AH10" i="5"/>
  <c r="AH10" i="6" s="1"/>
  <c r="AH26" i="5"/>
  <c r="AH26" i="6" s="1"/>
  <c r="AH23" i="5"/>
  <c r="AH23" i="6" s="1"/>
  <c r="F46" i="6" l="1"/>
  <c r="AH46" i="5"/>
  <c r="S42" i="6"/>
  <c r="T42" i="6"/>
  <c r="V42" i="6"/>
  <c r="G42" i="6"/>
  <c r="I42" i="6"/>
  <c r="K42" i="6"/>
  <c r="O42" i="6"/>
  <c r="Q42" i="6"/>
  <c r="U42" i="6"/>
  <c r="W42" i="6"/>
  <c r="X42" i="6"/>
  <c r="Y42" i="6"/>
  <c r="Z42" i="6"/>
  <c r="AD42" i="6"/>
  <c r="AE42" i="6"/>
  <c r="AG46" i="5" l="1"/>
  <c r="AG46" i="6" s="1"/>
  <c r="AH46" i="6"/>
  <c r="AF34" i="2"/>
  <c r="AG46" i="2" l="1"/>
  <c r="AH70" i="5"/>
  <c r="AH70" i="6" s="1"/>
  <c r="AH69" i="5"/>
  <c r="AH69" i="6" s="1"/>
  <c r="AH68" i="5"/>
  <c r="AH68" i="6" s="1"/>
  <c r="AH67" i="5"/>
  <c r="AH67" i="6" s="1"/>
  <c r="AH66" i="5"/>
  <c r="AH66" i="6" s="1"/>
  <c r="AH64" i="5"/>
  <c r="AH64" i="6" s="1"/>
  <c r="AH63" i="5"/>
  <c r="AH63" i="6" s="1"/>
  <c r="AH62" i="5"/>
  <c r="AH62" i="6" s="1"/>
  <c r="AH61" i="5"/>
  <c r="AH61" i="6" s="1"/>
  <c r="AH59" i="5"/>
  <c r="AH59" i="6" s="1"/>
  <c r="AH58" i="5"/>
  <c r="AH58" i="6" s="1"/>
  <c r="AH57" i="5"/>
  <c r="AH57" i="6" s="1"/>
  <c r="AH56" i="5"/>
  <c r="AH56" i="6" s="1"/>
  <c r="AH55" i="5"/>
  <c r="AH55" i="6" s="1"/>
  <c r="AH54" i="5"/>
  <c r="AH54" i="6" s="1"/>
  <c r="AH53" i="5"/>
  <c r="AH53" i="6" s="1"/>
  <c r="AH52" i="5"/>
  <c r="AH52" i="6" s="1"/>
  <c r="AH51" i="5"/>
  <c r="AH51" i="6" s="1"/>
  <c r="AH49" i="5"/>
  <c r="AH49" i="6" s="1"/>
  <c r="AH48" i="5"/>
  <c r="AH48" i="6" s="1"/>
  <c r="AH45" i="5"/>
  <c r="AH45" i="6" s="1"/>
  <c r="AH44" i="5"/>
  <c r="AH44" i="6" s="1"/>
  <c r="AH43" i="5"/>
  <c r="AH43" i="6" s="1"/>
  <c r="AH41" i="5"/>
  <c r="AH41" i="6" s="1"/>
  <c r="AH40" i="5"/>
  <c r="AH40" i="6" s="1"/>
  <c r="AH39" i="5"/>
  <c r="AH37" i="5"/>
  <c r="AH37" i="6" s="1"/>
  <c r="AH36" i="5"/>
  <c r="AH36" i="6" s="1"/>
  <c r="AH34" i="5"/>
  <c r="AH34" i="6" s="1"/>
  <c r="AH33" i="5"/>
  <c r="AH33" i="6" s="1"/>
  <c r="AH31" i="5"/>
  <c r="AH31" i="6" s="1"/>
  <c r="AH29" i="5"/>
  <c r="AH29" i="6" s="1"/>
  <c r="AH28" i="5"/>
  <c r="AH28" i="6" s="1"/>
  <c r="AH21" i="5"/>
  <c r="AH21" i="6" s="1"/>
  <c r="AH20" i="5"/>
  <c r="AH20" i="6" s="1"/>
  <c r="AH19" i="5"/>
  <c r="AH19" i="6" s="1"/>
  <c r="AH18" i="5"/>
  <c r="AH18" i="6" s="1"/>
  <c r="AH17" i="5"/>
  <c r="AH17" i="6" s="1"/>
  <c r="AH16" i="5"/>
  <c r="AH16" i="6" s="1"/>
  <c r="AH13" i="5"/>
  <c r="AH13" i="6" s="1"/>
  <c r="AH12" i="5"/>
  <c r="AH12" i="6" s="1"/>
  <c r="AH39" i="6" l="1"/>
  <c r="AG31" i="5"/>
  <c r="AG31" i="6" s="1"/>
  <c r="AF67" i="6"/>
  <c r="AF42" i="6"/>
  <c r="AF10" i="5"/>
  <c r="AF10" i="6" s="1"/>
  <c r="AF65" i="2"/>
  <c r="AF38" i="2" s="1"/>
  <c r="AG70" i="2"/>
  <c r="AG69" i="2"/>
  <c r="AG48" i="2"/>
  <c r="AG40" i="2"/>
  <c r="AG39" i="2"/>
  <c r="AG37" i="2"/>
  <c r="AG21" i="2"/>
  <c r="AG19" i="2"/>
  <c r="AG17" i="2"/>
  <c r="AG16" i="2"/>
  <c r="AG13" i="2"/>
  <c r="AF65" i="5" l="1"/>
  <c r="AF65" i="6" s="1"/>
  <c r="AF38" i="6" s="1"/>
  <c r="AF24" i="2"/>
  <c r="AF22" i="2" s="1"/>
  <c r="AF9" i="2" l="1"/>
  <c r="AF6" i="2" s="1"/>
  <c r="AF38" i="5"/>
  <c r="AF22" i="5"/>
  <c r="AF22" i="6" s="1"/>
  <c r="AF9" i="6" l="1"/>
  <c r="AF9" i="5"/>
  <c r="F66" i="6"/>
  <c r="F67" i="6"/>
  <c r="F68" i="6"/>
  <c r="AG67" i="5"/>
  <c r="AG67" i="6" s="1"/>
  <c r="AG68" i="5"/>
  <c r="AG68" i="6" s="1"/>
  <c r="AG66" i="5"/>
  <c r="AG66" i="6" s="1"/>
  <c r="AG63" i="5"/>
  <c r="AG63" i="6" s="1"/>
  <c r="F43" i="6"/>
  <c r="F44" i="6"/>
  <c r="F45" i="6"/>
  <c r="AG45" i="5"/>
  <c r="AG45" i="6" s="1"/>
  <c r="AG44" i="5"/>
  <c r="AG44" i="6" s="1"/>
  <c r="AG41" i="5"/>
  <c r="AG41" i="6" s="1"/>
  <c r="AI42" i="5"/>
  <c r="F23" i="6"/>
  <c r="F25" i="6"/>
  <c r="F26" i="6"/>
  <c r="F28" i="6"/>
  <c r="F29" i="6"/>
  <c r="F33" i="6"/>
  <c r="F34" i="6"/>
  <c r="AG34" i="5"/>
  <c r="AG33" i="5"/>
  <c r="AG33" i="6" s="1"/>
  <c r="AG29" i="5"/>
  <c r="AG29" i="6" s="1"/>
  <c r="AG28" i="5"/>
  <c r="AG28" i="6" s="1"/>
  <c r="AG26" i="5"/>
  <c r="AG26" i="6" s="1"/>
  <c r="AG25" i="5"/>
  <c r="AG25" i="6" s="1"/>
  <c r="AG23" i="5"/>
  <c r="AG23" i="6" s="1"/>
  <c r="AG19" i="5"/>
  <c r="AG19" i="6" s="1"/>
  <c r="T24" i="6"/>
  <c r="V24" i="6"/>
  <c r="G24" i="6"/>
  <c r="U24" i="6"/>
  <c r="W24" i="6"/>
  <c r="X24" i="6"/>
  <c r="Y24" i="6"/>
  <c r="Z24" i="6"/>
  <c r="AD24" i="6"/>
  <c r="AE24" i="6"/>
  <c r="AG34" i="6" l="1"/>
  <c r="AJ34" i="5"/>
  <c r="O22" i="5"/>
  <c r="O22" i="6" s="1"/>
  <c r="O24" i="6"/>
  <c r="K22" i="5"/>
  <c r="K22" i="6" s="1"/>
  <c r="K24" i="6"/>
  <c r="S22" i="5"/>
  <c r="S22" i="6" s="1"/>
  <c r="S24" i="6"/>
  <c r="I22" i="5"/>
  <c r="I22" i="6" s="1"/>
  <c r="I24" i="6"/>
  <c r="Q22" i="5"/>
  <c r="Q22" i="6" s="1"/>
  <c r="Q24" i="6"/>
  <c r="Y22" i="5"/>
  <c r="Y22" i="6" s="1"/>
  <c r="X22" i="5"/>
  <c r="X22" i="6" s="1"/>
  <c r="AE22" i="5"/>
  <c r="AE22" i="6" s="1"/>
  <c r="U22" i="5"/>
  <c r="U22" i="6" s="1"/>
  <c r="Z22" i="5"/>
  <c r="Z22" i="6" s="1"/>
  <c r="F24" i="6"/>
  <c r="AH24" i="5"/>
  <c r="AD22" i="5"/>
  <c r="AG65" i="5"/>
  <c r="AG65" i="6" s="1"/>
  <c r="AH42" i="6"/>
  <c r="AG43" i="5"/>
  <c r="AG43" i="6" s="1"/>
  <c r="F22" i="5"/>
  <c r="W22" i="5"/>
  <c r="W22" i="6" s="1"/>
  <c r="V22" i="5"/>
  <c r="V22" i="6" s="1"/>
  <c r="T22" i="5"/>
  <c r="T22" i="6" s="1"/>
  <c r="F42" i="6"/>
  <c r="G22" i="5"/>
  <c r="G22" i="6" s="1"/>
  <c r="AA9" i="6" l="1"/>
  <c r="AD22" i="6"/>
  <c r="AG24" i="5"/>
  <c r="AH24" i="6"/>
  <c r="AH22" i="5"/>
  <c r="AH22" i="6" s="1"/>
  <c r="AG42" i="6"/>
  <c r="AG34" i="2"/>
  <c r="AG33" i="2"/>
  <c r="AG30" i="2"/>
  <c r="AG29" i="2"/>
  <c r="AG28" i="2"/>
  <c r="AG26" i="2"/>
  <c r="AG25" i="2"/>
  <c r="AG23" i="2"/>
  <c r="AE24" i="2"/>
  <c r="AE22" i="2" s="1"/>
  <c r="AD24" i="2"/>
  <c r="AD22" i="2" s="1"/>
  <c r="Z24" i="2"/>
  <c r="Z22" i="2" s="1"/>
  <c r="Y24" i="2"/>
  <c r="Y22" i="2" s="1"/>
  <c r="X24" i="2"/>
  <c r="X22" i="2" s="1"/>
  <c r="V24" i="2"/>
  <c r="V22" i="2" s="1"/>
  <c r="U24" i="2"/>
  <c r="U22" i="2" s="1"/>
  <c r="Q24" i="2"/>
  <c r="Q22" i="2" s="1"/>
  <c r="O24" i="2"/>
  <c r="O22" i="2" s="1"/>
  <c r="K24" i="2"/>
  <c r="K22" i="2" s="1"/>
  <c r="I24" i="2"/>
  <c r="I22" i="2" s="1"/>
  <c r="G24" i="2"/>
  <c r="W24" i="2"/>
  <c r="W22" i="2" s="1"/>
  <c r="T24" i="2"/>
  <c r="T22" i="2" s="1"/>
  <c r="S24" i="2"/>
  <c r="S22" i="2" s="1"/>
  <c r="AG68" i="2"/>
  <c r="AG67" i="2"/>
  <c r="AG66" i="2"/>
  <c r="AG64" i="2"/>
  <c r="T65" i="2"/>
  <c r="W65" i="2"/>
  <c r="G65" i="2"/>
  <c r="I65" i="2"/>
  <c r="K65" i="2"/>
  <c r="O65" i="2"/>
  <c r="Q65" i="2"/>
  <c r="U65" i="2"/>
  <c r="V65" i="2"/>
  <c r="X65" i="2"/>
  <c r="F65" i="2"/>
  <c r="Y65" i="2"/>
  <c r="Z65" i="2"/>
  <c r="AD65" i="2"/>
  <c r="AE65" i="2"/>
  <c r="S65" i="2"/>
  <c r="AG43" i="2"/>
  <c r="AG45" i="2"/>
  <c r="AH24" i="2" l="1"/>
  <c r="AH65" i="2"/>
  <c r="AG24" i="6"/>
  <c r="AJ24" i="5"/>
  <c r="G22" i="2"/>
  <c r="AG22" i="5"/>
  <c r="F22" i="2"/>
  <c r="AH22" i="2" s="1"/>
  <c r="AG22" i="6" l="1"/>
  <c r="AJ22" i="5"/>
  <c r="AG22" i="2"/>
  <c r="AG65" i="2"/>
  <c r="AG24" i="2"/>
  <c r="X60" i="5"/>
  <c r="X60" i="6" s="1"/>
  <c r="X50" i="6"/>
  <c r="X15" i="5"/>
  <c r="X60" i="2"/>
  <c r="X50" i="2"/>
  <c r="X15" i="2"/>
  <c r="X14" i="2" s="1"/>
  <c r="X9" i="2" s="1"/>
  <c r="X14" i="5" l="1"/>
  <c r="X15" i="6"/>
  <c r="X38" i="5"/>
  <c r="X38" i="2"/>
  <c r="X6" i="2" s="1"/>
  <c r="X9" i="5" l="1"/>
  <c r="X14" i="6"/>
  <c r="X9" i="6" s="1"/>
  <c r="X38" i="6"/>
  <c r="F15" i="5" l="1"/>
  <c r="AG10" i="5" l="1"/>
  <c r="K60" i="5"/>
  <c r="K60" i="6" s="1"/>
  <c r="O60" i="5"/>
  <c r="O60" i="6" s="1"/>
  <c r="I60" i="5"/>
  <c r="I60" i="6" l="1"/>
  <c r="I38" i="5"/>
  <c r="AG10" i="6"/>
  <c r="U50" i="2"/>
  <c r="V50" i="2"/>
  <c r="F50" i="2"/>
  <c r="Y50" i="2"/>
  <c r="Z50" i="2"/>
  <c r="AD50" i="2"/>
  <c r="AE50" i="2"/>
  <c r="S50" i="2"/>
  <c r="T50" i="2"/>
  <c r="W50" i="2"/>
  <c r="G50" i="2"/>
  <c r="I50" i="2"/>
  <c r="K50" i="2"/>
  <c r="O50" i="2"/>
  <c r="Q50" i="2"/>
  <c r="AH50" i="2" l="1"/>
  <c r="S50" i="6"/>
  <c r="T50" i="6"/>
  <c r="V50" i="6"/>
  <c r="G50" i="6"/>
  <c r="K38" i="5"/>
  <c r="Q50" i="6"/>
  <c r="U50" i="6"/>
  <c r="W50" i="6"/>
  <c r="Y50" i="6"/>
  <c r="Z50" i="6"/>
  <c r="O38" i="5" l="1"/>
  <c r="O50" i="6"/>
  <c r="I50" i="6"/>
  <c r="AD15" i="2"/>
  <c r="AD14" i="2" l="1"/>
  <c r="F14" i="5"/>
  <c r="F9" i="5" s="1"/>
  <c r="AG12" i="5"/>
  <c r="AG12" i="6" s="1"/>
  <c r="AG13" i="5"/>
  <c r="AG16" i="5"/>
  <c r="AG16" i="6" s="1"/>
  <c r="AG17" i="5"/>
  <c r="AG17" i="6" s="1"/>
  <c r="AG18" i="5"/>
  <c r="AG18" i="6" s="1"/>
  <c r="AG20" i="5"/>
  <c r="AG20" i="6" s="1"/>
  <c r="AG21" i="5"/>
  <c r="AG21" i="6" s="1"/>
  <c r="AG36" i="5"/>
  <c r="AG36" i="6" s="1"/>
  <c r="AG37" i="5"/>
  <c r="AG37" i="6" s="1"/>
  <c r="AG13" i="6" l="1"/>
  <c r="AD9" i="2"/>
  <c r="AG11" i="5"/>
  <c r="AG11" i="6" s="1"/>
  <c r="AE15" i="5" l="1"/>
  <c r="AE14" i="5" l="1"/>
  <c r="AE15" i="6"/>
  <c r="F15" i="2"/>
  <c r="F14" i="2" l="1"/>
  <c r="AE9" i="5"/>
  <c r="AE14" i="6"/>
  <c r="F9" i="2" l="1"/>
  <c r="V15" i="2" l="1"/>
  <c r="V14" i="2" s="1"/>
  <c r="V9" i="2" s="1"/>
  <c r="F10" i="6" l="1"/>
  <c r="F11" i="6"/>
  <c r="F12" i="6"/>
  <c r="F13" i="6"/>
  <c r="F16" i="6"/>
  <c r="F17" i="6"/>
  <c r="F18" i="6"/>
  <c r="F19" i="6"/>
  <c r="F20" i="6"/>
  <c r="F21" i="6"/>
  <c r="F22" i="6"/>
  <c r="F36" i="6"/>
  <c r="F37" i="6"/>
  <c r="F56" i="6" l="1"/>
  <c r="Y60" i="5" l="1"/>
  <c r="Y38" i="5" l="1"/>
  <c r="Y60" i="6"/>
  <c r="F39" i="6"/>
  <c r="F40" i="6"/>
  <c r="F41" i="6"/>
  <c r="F49" i="6"/>
  <c r="F51" i="6"/>
  <c r="F52" i="6"/>
  <c r="F53" i="6"/>
  <c r="F54" i="6"/>
  <c r="F55" i="6"/>
  <c r="F57" i="6"/>
  <c r="F58" i="6"/>
  <c r="F59" i="6"/>
  <c r="F61" i="6"/>
  <c r="F62" i="6"/>
  <c r="F63" i="6"/>
  <c r="F64" i="6"/>
  <c r="F65" i="6"/>
  <c r="F69" i="6"/>
  <c r="F70" i="6"/>
  <c r="T60" i="5" l="1"/>
  <c r="T60" i="6" s="1"/>
  <c r="V60" i="5"/>
  <c r="V60" i="6" s="1"/>
  <c r="G60" i="5"/>
  <c r="G60" i="6" s="1"/>
  <c r="Q60" i="5"/>
  <c r="Q60" i="6" s="1"/>
  <c r="U60" i="5"/>
  <c r="U60" i="6" s="1"/>
  <c r="W60" i="5"/>
  <c r="W60" i="6" s="1"/>
  <c r="F60" i="5"/>
  <c r="Z60" i="5"/>
  <c r="Z60" i="6" s="1"/>
  <c r="AD60" i="5"/>
  <c r="AD60" i="6" s="1"/>
  <c r="AE60" i="5"/>
  <c r="AE60" i="6" s="1"/>
  <c r="S60" i="5"/>
  <c r="S60" i="6" s="1"/>
  <c r="AH60" i="5" l="1"/>
  <c r="AH60" i="6" s="1"/>
  <c r="S38" i="5"/>
  <c r="AG62" i="5"/>
  <c r="AG62" i="6" s="1"/>
  <c r="AG59" i="5"/>
  <c r="U38" i="5"/>
  <c r="V38" i="5"/>
  <c r="Q38" i="5"/>
  <c r="T38" i="5"/>
  <c r="Z38" i="5"/>
  <c r="F60" i="6"/>
  <c r="F38" i="5"/>
  <c r="W38" i="5"/>
  <c r="G38" i="5"/>
  <c r="AG59" i="2"/>
  <c r="AE60" i="2"/>
  <c r="AD60" i="2"/>
  <c r="Z60" i="2"/>
  <c r="F60" i="2"/>
  <c r="V60" i="2"/>
  <c r="U60" i="2"/>
  <c r="Q60" i="2"/>
  <c r="O60" i="2"/>
  <c r="K60" i="2"/>
  <c r="K38" i="2" s="1"/>
  <c r="I60" i="2"/>
  <c r="G60" i="2"/>
  <c r="W60" i="2"/>
  <c r="T60" i="2"/>
  <c r="S60" i="2"/>
  <c r="AG62" i="2"/>
  <c r="Y60" i="2"/>
  <c r="AH60" i="2" l="1"/>
  <c r="AG59" i="6"/>
  <c r="AJ59" i="5"/>
  <c r="V38" i="2"/>
  <c r="V6" i="2" s="1"/>
  <c r="AI72" i="5"/>
  <c r="AG61" i="5"/>
  <c r="AG61" i="6" s="1"/>
  <c r="AG58" i="5"/>
  <c r="AG58" i="6" s="1"/>
  <c r="AE50" i="6"/>
  <c r="AG40" i="5"/>
  <c r="AG40" i="6" s="1"/>
  <c r="AG39" i="5"/>
  <c r="AG39" i="6" s="1"/>
  <c r="AD15" i="6"/>
  <c r="Z15" i="5"/>
  <c r="Z15" i="6" s="1"/>
  <c r="Y15" i="5"/>
  <c r="Y15" i="6" s="1"/>
  <c r="W15" i="5"/>
  <c r="W15" i="6" s="1"/>
  <c r="U15" i="5"/>
  <c r="U15" i="6" s="1"/>
  <c r="Q15" i="5"/>
  <c r="Q15" i="6" s="1"/>
  <c r="O15" i="5"/>
  <c r="O15" i="6" s="1"/>
  <c r="K15" i="5"/>
  <c r="K15" i="6" s="1"/>
  <c r="I15" i="5"/>
  <c r="I15" i="6" s="1"/>
  <c r="G15" i="5"/>
  <c r="G15" i="6" s="1"/>
  <c r="V15" i="5"/>
  <c r="V15" i="6" s="1"/>
  <c r="T15" i="5"/>
  <c r="T15" i="6" s="1"/>
  <c r="S15" i="5"/>
  <c r="S15" i="6" s="1"/>
  <c r="AA38" i="6" l="1"/>
  <c r="AD50" i="6"/>
  <c r="AE38" i="5"/>
  <c r="I14" i="5"/>
  <c r="I14" i="6" s="1"/>
  <c r="U14" i="5"/>
  <c r="U14" i="6" s="1"/>
  <c r="AH50" i="5"/>
  <c r="AH50" i="6" s="1"/>
  <c r="AH38" i="6" s="1"/>
  <c r="AH15" i="5"/>
  <c r="AG64" i="5"/>
  <c r="AG64" i="6" s="1"/>
  <c r="AG70" i="5"/>
  <c r="AG70" i="6" s="1"/>
  <c r="AG69" i="5"/>
  <c r="AG69" i="6" s="1"/>
  <c r="AG51" i="5"/>
  <c r="AG51" i="6" s="1"/>
  <c r="AG57" i="5"/>
  <c r="AG57" i="6" s="1"/>
  <c r="AG52" i="5"/>
  <c r="AG52" i="6" s="1"/>
  <c r="AG54" i="5"/>
  <c r="AG54" i="6" s="1"/>
  <c r="AG55" i="5"/>
  <c r="AG55" i="6" s="1"/>
  <c r="AG53" i="5"/>
  <c r="AG53" i="6" s="1"/>
  <c r="AG56" i="5"/>
  <c r="AG56" i="6" s="1"/>
  <c r="AG48" i="5"/>
  <c r="AG48" i="6" s="1"/>
  <c r="AG49" i="5"/>
  <c r="AG49" i="6" s="1"/>
  <c r="AD38" i="5"/>
  <c r="T38" i="6"/>
  <c r="Y14" i="5"/>
  <c r="AG60" i="5"/>
  <c r="AG60" i="6" s="1"/>
  <c r="F50" i="6"/>
  <c r="Z14" i="5"/>
  <c r="Z14" i="6" s="1"/>
  <c r="T14" i="5"/>
  <c r="T14" i="6" s="1"/>
  <c r="V14" i="5"/>
  <c r="G14" i="5"/>
  <c r="G14" i="6" s="1"/>
  <c r="K14" i="5"/>
  <c r="S14" i="5"/>
  <c r="AD14" i="5"/>
  <c r="O14" i="5"/>
  <c r="O14" i="6" s="1"/>
  <c r="Q14" i="5"/>
  <c r="Q14" i="6" s="1"/>
  <c r="W14" i="5"/>
  <c r="W14" i="6" s="1"/>
  <c r="F15" i="6"/>
  <c r="AH38" i="5" l="1"/>
  <c r="AD9" i="5"/>
  <c r="AD72" i="5" s="1"/>
  <c r="AD14" i="6"/>
  <c r="AD9" i="6" s="1"/>
  <c r="Y9" i="5"/>
  <c r="Y14" i="6"/>
  <c r="Y9" i="6" s="1"/>
  <c r="S9" i="5"/>
  <c r="S14" i="6"/>
  <c r="S9" i="6" s="1"/>
  <c r="AG15" i="5"/>
  <c r="AG15" i="6" s="1"/>
  <c r="AH15" i="6"/>
  <c r="K9" i="5"/>
  <c r="K14" i="6"/>
  <c r="K9" i="6" s="1"/>
  <c r="V9" i="5"/>
  <c r="V14" i="6"/>
  <c r="V9" i="6" s="1"/>
  <c r="U9" i="5"/>
  <c r="G9" i="5"/>
  <c r="I9" i="5"/>
  <c r="W9" i="5"/>
  <c r="Q9" i="5"/>
  <c r="O9" i="5"/>
  <c r="O9" i="6"/>
  <c r="Z9" i="5"/>
  <c r="AD38" i="6"/>
  <c r="T9" i="5"/>
  <c r="AH14" i="5"/>
  <c r="AG50" i="5"/>
  <c r="W38" i="6"/>
  <c r="Z38" i="6"/>
  <c r="AE38" i="6"/>
  <c r="I38" i="6"/>
  <c r="Q38" i="6"/>
  <c r="V38" i="6"/>
  <c r="U38" i="6"/>
  <c r="K38" i="6"/>
  <c r="G38" i="6"/>
  <c r="F38" i="6"/>
  <c r="Y38" i="6"/>
  <c r="O38" i="6"/>
  <c r="S38" i="6"/>
  <c r="W9" i="6"/>
  <c r="F14" i="6"/>
  <c r="F9" i="6" s="1"/>
  <c r="T9" i="6"/>
  <c r="Z9" i="6"/>
  <c r="U9" i="6"/>
  <c r="I9" i="6"/>
  <c r="Q9" i="6"/>
  <c r="G9" i="6"/>
  <c r="AE72" i="5"/>
  <c r="AG50" i="6" l="1"/>
  <c r="AG38" i="6" s="1"/>
  <c r="AJ50" i="5"/>
  <c r="AH9" i="5"/>
  <c r="AH14" i="6"/>
  <c r="AH9" i="6" s="1"/>
  <c r="AG14" i="5"/>
  <c r="AJ38" i="5"/>
  <c r="AG38" i="5"/>
  <c r="AE9" i="6"/>
  <c r="AH72" i="5" l="1"/>
  <c r="AG14" i="6"/>
  <c r="AG9" i="6" s="1"/>
  <c r="AG9" i="5"/>
  <c r="AJ9" i="5"/>
  <c r="AJ72" i="5" s="1"/>
  <c r="AG61" i="2"/>
  <c r="AG63" i="2"/>
  <c r="AE15" i="2"/>
  <c r="Z15" i="2"/>
  <c r="Z14" i="2" s="1"/>
  <c r="Z9" i="2" s="1"/>
  <c r="Z6" i="2" s="1"/>
  <c r="U15" i="2"/>
  <c r="Y15" i="2"/>
  <c r="Y14" i="2" s="1"/>
  <c r="Y9" i="2" s="1"/>
  <c r="Y6" i="2" s="1"/>
  <c r="Q15" i="2"/>
  <c r="Q14" i="2" s="1"/>
  <c r="Q9" i="2" s="1"/>
  <c r="O15" i="2"/>
  <c r="O14" i="2" s="1"/>
  <c r="O9" i="2" s="1"/>
  <c r="K15" i="2"/>
  <c r="K14" i="2" s="1"/>
  <c r="K9" i="2" s="1"/>
  <c r="K6" i="2" s="1"/>
  <c r="I15" i="2"/>
  <c r="I14" i="2" s="1"/>
  <c r="I9" i="2" s="1"/>
  <c r="G15" i="2"/>
  <c r="W15" i="2"/>
  <c r="W14" i="2" s="1"/>
  <c r="W9" i="2" s="1"/>
  <c r="W6" i="2" s="1"/>
  <c r="T15" i="2"/>
  <c r="T14" i="2" s="1"/>
  <c r="T9" i="2" s="1"/>
  <c r="T6" i="2" s="1"/>
  <c r="S15" i="2"/>
  <c r="S14" i="2" s="1"/>
  <c r="S9" i="2" s="1"/>
  <c r="AG12" i="2"/>
  <c r="AG18" i="2"/>
  <c r="AG36" i="2"/>
  <c r="AG41" i="2"/>
  <c r="AG49" i="2"/>
  <c r="S38" i="2"/>
  <c r="T38" i="2"/>
  <c r="W38" i="2"/>
  <c r="Y38" i="2"/>
  <c r="Z38" i="2"/>
  <c r="AD38" i="2"/>
  <c r="AD6" i="2" s="1"/>
  <c r="AE38" i="2"/>
  <c r="AG51" i="2"/>
  <c r="AG52" i="2"/>
  <c r="AG53" i="2"/>
  <c r="AG54" i="2"/>
  <c r="AG55" i="2"/>
  <c r="AG56" i="2"/>
  <c r="AG57" i="2"/>
  <c r="AG58" i="2"/>
  <c r="G14" i="2" l="1"/>
  <c r="AH15" i="2"/>
  <c r="S6" i="2"/>
  <c r="AE14" i="2"/>
  <c r="AG20" i="2"/>
  <c r="AG60" i="2"/>
  <c r="U14" i="2"/>
  <c r="U9" i="2" s="1"/>
  <c r="Q38" i="2"/>
  <c r="Q6" i="2" s="1"/>
  <c r="O38" i="2"/>
  <c r="O6" i="2" s="1"/>
  <c r="F38" i="2"/>
  <c r="U38" i="2"/>
  <c r="I38" i="2"/>
  <c r="I6" i="2" s="1"/>
  <c r="G38" i="2"/>
  <c r="AG50" i="2"/>
  <c r="F6" i="2" l="1"/>
  <c r="AH38" i="2"/>
  <c r="G9" i="2"/>
  <c r="G6" i="2" s="1"/>
  <c r="AH14" i="2"/>
  <c r="AH9" i="2" s="1"/>
  <c r="AH6" i="2" s="1"/>
  <c r="U6" i="2"/>
  <c r="AG38" i="2"/>
  <c r="AE9" i="2"/>
  <c r="AE6" i="2" s="1"/>
  <c r="AG15" i="2"/>
  <c r="AG9" i="2" l="1"/>
  <c r="AG6" i="2"/>
</calcChain>
</file>

<file path=xl/sharedStrings.xml><?xml version="1.0" encoding="utf-8"?>
<sst xmlns="http://schemas.openxmlformats.org/spreadsheetml/2006/main" count="518" uniqueCount="150">
  <si>
    <t xml:space="preserve">   ST.   IT.</t>
  </si>
  <si>
    <t xml:space="preserve">I N G R E S O S </t>
  </si>
  <si>
    <t xml:space="preserve">APORTE FISCAL: </t>
  </si>
  <si>
    <t>-  Remuneraciones</t>
  </si>
  <si>
    <t>10</t>
  </si>
  <si>
    <t>SALDO INICIAL DE CAJA</t>
  </si>
  <si>
    <t>G A S T O S</t>
  </si>
  <si>
    <t>21</t>
  </si>
  <si>
    <t>GASTOS EN PERSONAL</t>
  </si>
  <si>
    <t>22</t>
  </si>
  <si>
    <t>BIENES Y SERVICIOS DE CONSUMO</t>
  </si>
  <si>
    <t>23</t>
  </si>
  <si>
    <t>24</t>
  </si>
  <si>
    <t>25</t>
  </si>
  <si>
    <t>TRANSFERENCIAS CORRIENTES</t>
  </si>
  <si>
    <t>INVERSION REAL</t>
  </si>
  <si>
    <t>32</t>
  </si>
  <si>
    <t>33</t>
  </si>
  <si>
    <t>TRANSF. DE CAPITAL</t>
  </si>
  <si>
    <t>SALDO FINAL DE CAJA</t>
  </si>
  <si>
    <t>01</t>
  </si>
  <si>
    <t>06</t>
  </si>
  <si>
    <t>RENTAS DE LA PROPIEDAD</t>
  </si>
  <si>
    <t>07</t>
  </si>
  <si>
    <t>INGRESOS DE OPERACIÓN</t>
  </si>
  <si>
    <t>08</t>
  </si>
  <si>
    <t>OTROS INGRESOS CORRIENTES</t>
  </si>
  <si>
    <t>VENTA DE ACTIVOS NO FINANCIEROS</t>
  </si>
  <si>
    <t>VENTA DE ACTIVOS FINANCIEROS</t>
  </si>
  <si>
    <t>RECUPERACION DE PRESTAMOS</t>
  </si>
  <si>
    <t>INTEGROS AL FISCO</t>
  </si>
  <si>
    <t>03</t>
  </si>
  <si>
    <t>04</t>
  </si>
  <si>
    <t>Vehiculos</t>
  </si>
  <si>
    <t>Mobiliario y Otros</t>
  </si>
  <si>
    <t>Programas Informáticos</t>
  </si>
  <si>
    <t>Equipos Informáticos</t>
  </si>
  <si>
    <t>05</t>
  </si>
  <si>
    <t>Terrenos</t>
  </si>
  <si>
    <t>02</t>
  </si>
  <si>
    <t>PRESTAMOS</t>
  </si>
  <si>
    <t>SERVICIO DE LA DEUDA</t>
  </si>
  <si>
    <t>Estudios Básicos</t>
  </si>
  <si>
    <t>Proyectos</t>
  </si>
  <si>
    <t>09</t>
  </si>
  <si>
    <t>Libre</t>
  </si>
  <si>
    <t>Servicio Deuda</t>
  </si>
  <si>
    <t>Maquinas y Equipos</t>
  </si>
  <si>
    <t>-  Resto</t>
  </si>
  <si>
    <t>SSS</t>
  </si>
  <si>
    <t>TOTAL</t>
  </si>
  <si>
    <t>TRANSF. PARA GASTOS DE CAPITAL</t>
  </si>
  <si>
    <t>PRESTACIONES DE SEG. SOCIAL</t>
  </si>
  <si>
    <t>INH</t>
  </si>
  <si>
    <t>MOP</t>
  </si>
  <si>
    <t>OTROS GASTOS CORRIENTES</t>
  </si>
  <si>
    <t>ADQUIS. DE ACTIVOS NO FINANCIEROS</t>
  </si>
  <si>
    <t>total mop</t>
  </si>
  <si>
    <t>sin inh y sss</t>
  </si>
  <si>
    <t>11</t>
  </si>
  <si>
    <t>12</t>
  </si>
  <si>
    <t>13</t>
  </si>
  <si>
    <t>15</t>
  </si>
  <si>
    <t>26</t>
  </si>
  <si>
    <t>29</t>
  </si>
  <si>
    <t>31</t>
  </si>
  <si>
    <t>34</t>
  </si>
  <si>
    <t>35</t>
  </si>
  <si>
    <t>02-09</t>
  </si>
  <si>
    <t>02-10</t>
  </si>
  <si>
    <t>02-13</t>
  </si>
  <si>
    <t>02-02</t>
  </si>
  <si>
    <t>02-03</t>
  </si>
  <si>
    <t>02-04</t>
  </si>
  <si>
    <t>02-06</t>
  </si>
  <si>
    <t>02-07</t>
  </si>
  <si>
    <t>02-11</t>
  </si>
  <si>
    <t>02-12</t>
  </si>
  <si>
    <t>01-01</t>
  </si>
  <si>
    <t>04-01</t>
  </si>
  <si>
    <t>05-01</t>
  </si>
  <si>
    <t>07-01</t>
  </si>
  <si>
    <t>ENDEUDAMIENTO</t>
  </si>
  <si>
    <t>99</t>
  </si>
  <si>
    <t>Otros Activos No Financieros</t>
  </si>
  <si>
    <t>Edificios</t>
  </si>
  <si>
    <t>03-01</t>
  </si>
  <si>
    <t>ADQUIS. DE ACTIVOS FINANCIEROS</t>
  </si>
  <si>
    <t xml:space="preserve">Programas  </t>
  </si>
  <si>
    <t>INGRESAR EN PESOS -----NO IMPRIMIR----</t>
  </si>
  <si>
    <t>02-14</t>
  </si>
  <si>
    <t>Al Sector Privado</t>
  </si>
  <si>
    <t>Al Gobierno Central</t>
  </si>
  <si>
    <t>A otras Entidades Públicas</t>
  </si>
  <si>
    <t>A Otras Entidades Públicas</t>
  </si>
  <si>
    <t xml:space="preserve"> 001 - I.V.A Concesiones Obras Públicas</t>
  </si>
  <si>
    <t>002 - Fondo De Infraestructura</t>
  </si>
  <si>
    <t>005 - Reintegro IVA Concesiones DGAC</t>
  </si>
  <si>
    <t>014 - Servicio Agricola y Ganadero</t>
  </si>
  <si>
    <t>015 - Servicio Nacional de Aduanas</t>
  </si>
  <si>
    <t>300 - De Programa de Infraestructura para el Buen Vivir</t>
  </si>
  <si>
    <t>301 - De Fondo De Infraestructura para el Desarrollo 2023</t>
  </si>
  <si>
    <t>TRANSFERENCIAS</t>
  </si>
  <si>
    <t>Subsecretaría</t>
  </si>
  <si>
    <t>Dirección General de Obras Públicas</t>
  </si>
  <si>
    <t>Fiscalía</t>
  </si>
  <si>
    <t>Dirección de Contabilidad y Finanzas</t>
  </si>
  <si>
    <t>Dirección de Arquitectura</t>
  </si>
  <si>
    <t>Dirección de Obras Hidráulicas</t>
  </si>
  <si>
    <t>Dirección de Vialidad</t>
  </si>
  <si>
    <t>Dirección de Obras Portuarias</t>
  </si>
  <si>
    <t>Dirección de Aeropuertos</t>
  </si>
  <si>
    <t>Dirección de Planeamiento</t>
  </si>
  <si>
    <t>Subdirección de Servicios Sanitarios Rurales</t>
  </si>
  <si>
    <t>Infraestructura para el Buen Vivir</t>
  </si>
  <si>
    <t>Dirección General de Concesiones de Obras Públicas</t>
  </si>
  <si>
    <t>Dirección General de Aguas</t>
  </si>
  <si>
    <t>Instituto Nacional de Hidráulica</t>
  </si>
  <si>
    <t>Superintendencia de Servicios Sanitarios</t>
  </si>
  <si>
    <t>Organización para la Cooperación y Desarrollo Economico</t>
  </si>
  <si>
    <t>OK</t>
  </si>
  <si>
    <t>027 - SUBDERE - Recuperacion Region del Maule</t>
  </si>
  <si>
    <t>02-23</t>
  </si>
  <si>
    <t>02-24</t>
  </si>
  <si>
    <t>02-34</t>
  </si>
  <si>
    <t>02-37</t>
  </si>
  <si>
    <t>Conservación por Adm. Directa - DAP</t>
  </si>
  <si>
    <t>Conservación por Adm. Directa - DV</t>
  </si>
  <si>
    <t>Adm. De Infraestructura - DV</t>
  </si>
  <si>
    <t>Adm. De Infraestructura - DOH</t>
  </si>
  <si>
    <t>04-02</t>
  </si>
  <si>
    <t>Adm. De Infraestructura - DGA</t>
  </si>
  <si>
    <t>02-26</t>
  </si>
  <si>
    <t>04-03</t>
  </si>
  <si>
    <t>Constru. Repara. y Manten. De Transbordadores - DOP</t>
  </si>
  <si>
    <t>Gestión Hídrica y Organizaciones - DGA</t>
  </si>
  <si>
    <t>003 - Servicio Nacional del Patrimonio Cultural</t>
  </si>
  <si>
    <t>029 - Subsecretaria de las Culturas y las Artes</t>
  </si>
  <si>
    <t>Aplicacion Leyes N° 20.998 y 21.435</t>
  </si>
  <si>
    <t>(Miles de $ 2026)</t>
  </si>
  <si>
    <t>02-22</t>
  </si>
  <si>
    <t>Min. Culturas, las Artes y El Patrimonio - D. Arquitectura</t>
  </si>
  <si>
    <t>04-04</t>
  </si>
  <si>
    <t>02-64</t>
  </si>
  <si>
    <t>FET Incendios - DV</t>
  </si>
  <si>
    <t>Tramitación de Expedientes - DGA</t>
  </si>
  <si>
    <t>400 - FET por Incendios - Ley N°21.681</t>
  </si>
  <si>
    <t>PRESUPUESTO EJECUTADO MOP 2026 AL MES DE JULIO</t>
  </si>
  <si>
    <t>PRESUPUESTO VIGENTE MOP 2026 AL MES DE JULIO</t>
  </si>
  <si>
    <t>Total no incluye transferencias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</si>
</sst>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General_)"/>
    <numFmt numFmtId="165" formatCode="dd/mm_)"/>
  </numFmts>
  <fonts count="41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3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0"/>
      <name val="Courier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8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ourier"/>
    </font>
    <font>
      <sz val="8"/>
      <name val="Courier"/>
    </font>
    <font>
      <sz val="1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164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0" applyNumberFormat="0" applyBorder="0" applyAlignment="0" applyProtection="0"/>
    <xf numFmtId="0" fontId="11" fillId="21" borderId="16" applyNumberFormat="0" applyAlignment="0" applyProtection="0"/>
    <xf numFmtId="0" fontId="12" fillId="22" borderId="17" applyNumberFormat="0" applyAlignment="0" applyProtection="0"/>
    <xf numFmtId="0" fontId="13" fillId="0" borderId="18" applyNumberFormat="0" applyFill="0" applyAlignment="0" applyProtection="0"/>
    <xf numFmtId="0" fontId="14" fillId="0" borderId="0" applyNumberFormat="0" applyFill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5" fillId="29" borderId="16" applyNumberFormat="0" applyAlignment="0" applyProtection="0"/>
    <xf numFmtId="0" fontId="16" fillId="30" borderId="0" applyNumberFormat="0" applyBorder="0" applyAlignment="0" applyProtection="0"/>
    <xf numFmtId="0" fontId="17" fillId="31" borderId="0" applyNumberFormat="0" applyBorder="0" applyAlignment="0" applyProtection="0"/>
    <xf numFmtId="0" fontId="8" fillId="0" borderId="0"/>
    <xf numFmtId="0" fontId="8" fillId="32" borderId="19" applyNumberFormat="0" applyFont="0" applyAlignment="0" applyProtection="0"/>
    <xf numFmtId="0" fontId="18" fillId="21" borderId="2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23" fillId="0" borderId="22" applyNumberFormat="0" applyFill="0" applyAlignment="0" applyProtection="0"/>
    <xf numFmtId="0" fontId="14" fillId="0" borderId="23" applyNumberFormat="0" applyFill="0" applyAlignment="0" applyProtection="0"/>
    <xf numFmtId="0" fontId="24" fillId="0" borderId="24" applyNumberFormat="0" applyFill="0" applyAlignment="0" applyProtection="0"/>
    <xf numFmtId="41" fontId="26" fillId="0" borderId="0" applyFon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28" fillId="31" borderId="0" applyNumberFormat="0" applyBorder="0" applyAlignment="0" applyProtection="0"/>
    <xf numFmtId="0" fontId="1" fillId="32" borderId="1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9" fontId="38" fillId="0" borderId="0" applyFont="0" applyFill="0" applyBorder="0" applyAlignment="0" applyProtection="0"/>
  </cellStyleXfs>
  <cellXfs count="143">
    <xf numFmtId="164" fontId="0" fillId="0" borderId="0" xfId="0"/>
    <xf numFmtId="164" fontId="4" fillId="0" borderId="0" xfId="0" applyFont="1"/>
    <xf numFmtId="37" fontId="4" fillId="0" borderId="0" xfId="0" applyNumberFormat="1" applyFont="1"/>
    <xf numFmtId="164" fontId="4" fillId="0" borderId="3" xfId="0" applyFont="1" applyBorder="1"/>
    <xf numFmtId="3" fontId="4" fillId="0" borderId="0" xfId="0" applyNumberFormat="1" applyFont="1"/>
    <xf numFmtId="164" fontId="2" fillId="0" borderId="0" xfId="0" applyFont="1"/>
    <xf numFmtId="3" fontId="5" fillId="0" borderId="12" xfId="0" applyNumberFormat="1" applyFont="1" applyBorder="1" applyAlignment="1">
      <alignment vertical="center"/>
    </xf>
    <xf numFmtId="3" fontId="7" fillId="0" borderId="9" xfId="0" applyNumberFormat="1" applyFont="1" applyBorder="1"/>
    <xf numFmtId="3" fontId="7" fillId="0" borderId="1" xfId="0" applyNumberFormat="1" applyFont="1" applyBorder="1"/>
    <xf numFmtId="3" fontId="7" fillId="0" borderId="2" xfId="0" applyNumberFormat="1" applyFont="1" applyBorder="1"/>
    <xf numFmtId="164" fontId="4" fillId="0" borderId="0" xfId="0" applyFont="1" applyAlignment="1">
      <alignment horizontal="left"/>
    </xf>
    <xf numFmtId="164" fontId="3" fillId="0" borderId="1" xfId="0" applyFont="1" applyBorder="1" applyAlignment="1">
      <alignment horizontal="center"/>
    </xf>
    <xf numFmtId="164" fontId="25" fillId="0" borderId="0" xfId="0" applyFont="1"/>
    <xf numFmtId="165" fontId="2" fillId="0" borderId="0" xfId="0" applyNumberFormat="1" applyFont="1"/>
    <xf numFmtId="37" fontId="3" fillId="0" borderId="2" xfId="0" applyNumberFormat="1" applyFont="1" applyBorder="1" applyAlignment="1">
      <alignment horizontal="center"/>
    </xf>
    <xf numFmtId="37" fontId="4" fillId="0" borderId="15" xfId="0" quotePrefix="1" applyNumberFormat="1" applyFont="1" applyBorder="1" applyAlignment="1">
      <alignment horizontal="center"/>
    </xf>
    <xf numFmtId="37" fontId="4" fillId="0" borderId="3" xfId="0" applyNumberFormat="1" applyFont="1" applyBorder="1" applyAlignment="1">
      <alignment horizontal="left"/>
    </xf>
    <xf numFmtId="37" fontId="4" fillId="0" borderId="15" xfId="0" quotePrefix="1" applyNumberFormat="1" applyFont="1" applyBorder="1" applyAlignment="1">
      <alignment horizontal="right"/>
    </xf>
    <xf numFmtId="37" fontId="4" fillId="0" borderId="13" xfId="0" quotePrefix="1" applyNumberFormat="1" applyFont="1" applyBorder="1" applyAlignment="1">
      <alignment horizontal="center"/>
    </xf>
    <xf numFmtId="164" fontId="4" fillId="0" borderId="7" xfId="0" applyFont="1" applyBorder="1"/>
    <xf numFmtId="37" fontId="4" fillId="0" borderId="8" xfId="0" applyNumberFormat="1" applyFont="1" applyBorder="1" applyAlignment="1">
      <alignment horizontal="left"/>
    </xf>
    <xf numFmtId="164" fontId="2" fillId="0" borderId="0" xfId="0" applyFont="1" applyAlignment="1">
      <alignment horizontal="left"/>
    </xf>
    <xf numFmtId="37" fontId="2" fillId="0" borderId="0" xfId="0" applyNumberFormat="1" applyFont="1" applyAlignment="1">
      <alignment horizontal="left"/>
    </xf>
    <xf numFmtId="164" fontId="4" fillId="0" borderId="5" xfId="0" applyFont="1" applyBorder="1"/>
    <xf numFmtId="39" fontId="4" fillId="0" borderId="0" xfId="0" applyNumberFormat="1" applyFont="1"/>
    <xf numFmtId="37" fontId="4" fillId="0" borderId="4" xfId="0" quotePrefix="1" applyNumberFormat="1" applyFont="1" applyBorder="1" applyAlignment="1">
      <alignment horizontal="right"/>
    </xf>
    <xf numFmtId="37" fontId="4" fillId="0" borderId="6" xfId="0" applyNumberFormat="1" applyFont="1" applyBorder="1" applyAlignment="1">
      <alignment horizontal="left"/>
    </xf>
    <xf numFmtId="164" fontId="3" fillId="0" borderId="3" xfId="0" applyFont="1" applyBorder="1" applyAlignment="1">
      <alignment vertical="center"/>
    </xf>
    <xf numFmtId="37" fontId="3" fillId="0" borderId="14" xfId="0" applyNumberFormat="1" applyFont="1" applyBorder="1" applyAlignment="1">
      <alignment horizontal="left" vertical="center"/>
    </xf>
    <xf numFmtId="164" fontId="3" fillId="0" borderId="10" xfId="0" applyFont="1" applyBorder="1" applyAlignment="1">
      <alignment vertical="center"/>
    </xf>
    <xf numFmtId="37" fontId="3" fillId="0" borderId="11" xfId="0" applyNumberFormat="1" applyFont="1" applyBorder="1" applyAlignment="1">
      <alignment horizontal="center" vertical="center"/>
    </xf>
    <xf numFmtId="164" fontId="3" fillId="0" borderId="0" xfId="0" applyFont="1" applyAlignment="1">
      <alignment vertical="center"/>
    </xf>
    <xf numFmtId="3" fontId="3" fillId="0" borderId="12" xfId="0" applyNumberFormat="1" applyFont="1" applyBorder="1" applyAlignment="1">
      <alignment vertical="center"/>
    </xf>
    <xf numFmtId="37" fontId="4" fillId="0" borderId="12" xfId="0" applyNumberFormat="1" applyFont="1" applyBorder="1" applyAlignment="1">
      <alignment vertical="center"/>
    </xf>
    <xf numFmtId="37" fontId="4" fillId="0" borderId="0" xfId="0" applyNumberFormat="1" applyFont="1" applyAlignment="1">
      <alignment vertical="center"/>
    </xf>
    <xf numFmtId="164" fontId="4" fillId="0" borderId="0" xfId="0" applyFont="1" applyAlignment="1">
      <alignment vertical="center"/>
    </xf>
    <xf numFmtId="164" fontId="3" fillId="0" borderId="14" xfId="0" applyFont="1" applyBorder="1" applyAlignment="1">
      <alignment vertical="center"/>
    </xf>
    <xf numFmtId="37" fontId="35" fillId="0" borderId="2" xfId="0" quotePrefix="1" applyNumberFormat="1" applyFont="1" applyBorder="1" applyAlignment="1">
      <alignment horizontal="center"/>
    </xf>
    <xf numFmtId="164" fontId="31" fillId="0" borderId="1" xfId="0" applyFont="1" applyBorder="1" applyAlignment="1">
      <alignment horizontal="center" vertical="center" wrapText="1"/>
    </xf>
    <xf numFmtId="41" fontId="25" fillId="0" borderId="0" xfId="43" applyFont="1"/>
    <xf numFmtId="164" fontId="25" fillId="33" borderId="0" xfId="0" applyFont="1" applyFill="1"/>
    <xf numFmtId="41" fontId="6" fillId="0" borderId="0" xfId="43" applyFont="1"/>
    <xf numFmtId="164" fontId="29" fillId="35" borderId="0" xfId="0" applyFont="1" applyFill="1"/>
    <xf numFmtId="41" fontId="29" fillId="35" borderId="0" xfId="43" applyFont="1" applyFill="1"/>
    <xf numFmtId="164" fontId="31" fillId="35" borderId="1" xfId="0" applyFont="1" applyFill="1" applyBorder="1" applyAlignment="1">
      <alignment horizontal="center" vertical="center" wrapText="1"/>
    </xf>
    <xf numFmtId="164" fontId="34" fillId="35" borderId="3" xfId="0" applyFont="1" applyFill="1" applyBorder="1" applyAlignment="1">
      <alignment vertical="center"/>
    </xf>
    <xf numFmtId="37" fontId="35" fillId="35" borderId="15" xfId="0" applyNumberFormat="1" applyFont="1" applyFill="1" applyBorder="1" applyAlignment="1">
      <alignment vertical="center"/>
    </xf>
    <xf numFmtId="164" fontId="35" fillId="35" borderId="0" xfId="0" applyFont="1" applyFill="1" applyAlignment="1">
      <alignment vertical="center"/>
    </xf>
    <xf numFmtId="164" fontId="29" fillId="35" borderId="3" xfId="0" applyFont="1" applyFill="1" applyBorder="1"/>
    <xf numFmtId="37" fontId="29" fillId="35" borderId="15" xfId="0" applyNumberFormat="1" applyFont="1" applyFill="1" applyBorder="1"/>
    <xf numFmtId="37" fontId="29" fillId="35" borderId="0" xfId="0" applyNumberFormat="1" applyFont="1" applyFill="1"/>
    <xf numFmtId="37" fontId="35" fillId="35" borderId="0" xfId="0" applyNumberFormat="1" applyFont="1" applyFill="1" applyAlignment="1">
      <alignment vertical="center"/>
    </xf>
    <xf numFmtId="3" fontId="29" fillId="35" borderId="0" xfId="0" applyNumberFormat="1" applyFont="1" applyFill="1"/>
    <xf numFmtId="37" fontId="29" fillId="35" borderId="0" xfId="0" applyNumberFormat="1" applyFont="1" applyFill="1" applyAlignment="1">
      <alignment vertical="center"/>
    </xf>
    <xf numFmtId="164" fontId="33" fillId="35" borderId="3" xfId="0" applyFont="1" applyFill="1" applyBorder="1" applyAlignment="1">
      <alignment vertical="center"/>
    </xf>
    <xf numFmtId="164" fontId="29" fillId="35" borderId="0" xfId="0" applyFont="1" applyFill="1" applyAlignment="1">
      <alignment vertical="center"/>
    </xf>
    <xf numFmtId="41" fontId="29" fillId="35" borderId="0" xfId="43" applyFont="1" applyFill="1" applyAlignment="1">
      <alignment vertical="center"/>
    </xf>
    <xf numFmtId="9" fontId="29" fillId="35" borderId="0" xfId="66" applyFont="1" applyFill="1" applyProtection="1"/>
    <xf numFmtId="164" fontId="4" fillId="36" borderId="3" xfId="0" applyFont="1" applyFill="1" applyBorder="1"/>
    <xf numFmtId="37" fontId="4" fillId="36" borderId="15" xfId="0" quotePrefix="1" applyNumberFormat="1" applyFont="1" applyFill="1" applyBorder="1" applyAlignment="1">
      <alignment horizontal="center"/>
    </xf>
    <xf numFmtId="164" fontId="4" fillId="36" borderId="0" xfId="0" applyFont="1" applyFill="1"/>
    <xf numFmtId="37" fontId="4" fillId="36" borderId="3" xfId="0" applyNumberFormat="1" applyFont="1" applyFill="1" applyBorder="1" applyAlignment="1">
      <alignment horizontal="left"/>
    </xf>
    <xf numFmtId="3" fontId="7" fillId="36" borderId="9" xfId="0" applyNumberFormat="1" applyFont="1" applyFill="1" applyBorder="1"/>
    <xf numFmtId="37" fontId="4" fillId="36" borderId="0" xfId="0" applyNumberFormat="1" applyFont="1" applyFill="1"/>
    <xf numFmtId="37" fontId="4" fillId="36" borderId="13" xfId="0" quotePrefix="1" applyNumberFormat="1" applyFont="1" applyFill="1" applyBorder="1" applyAlignment="1">
      <alignment horizontal="center"/>
    </xf>
    <xf numFmtId="164" fontId="4" fillId="36" borderId="7" xfId="0" applyFont="1" applyFill="1" applyBorder="1"/>
    <xf numFmtId="37" fontId="4" fillId="36" borderId="8" xfId="0" applyNumberFormat="1" applyFont="1" applyFill="1" applyBorder="1" applyAlignment="1">
      <alignment horizontal="left"/>
    </xf>
    <xf numFmtId="3" fontId="7" fillId="36" borderId="2" xfId="0" applyNumberFormat="1" applyFont="1" applyFill="1" applyBorder="1"/>
    <xf numFmtId="37" fontId="4" fillId="36" borderId="7" xfId="0" applyNumberFormat="1" applyFont="1" applyFill="1" applyBorder="1"/>
    <xf numFmtId="37" fontId="4" fillId="36" borderId="15" xfId="0" quotePrefix="1" applyNumberFormat="1" applyFont="1" applyFill="1" applyBorder="1" applyAlignment="1">
      <alignment horizontal="right"/>
    </xf>
    <xf numFmtId="164" fontId="4" fillId="36" borderId="3" xfId="0" applyFont="1" applyFill="1" applyBorder="1" applyAlignment="1">
      <alignment horizontal="left"/>
    </xf>
    <xf numFmtId="3" fontId="7" fillId="36" borderId="12" xfId="0" applyNumberFormat="1" applyFont="1" applyFill="1" applyBorder="1"/>
    <xf numFmtId="164" fontId="29" fillId="0" borderId="0" xfId="0" applyFont="1"/>
    <xf numFmtId="37" fontId="29" fillId="0" borderId="0" xfId="0" applyNumberFormat="1" applyFont="1"/>
    <xf numFmtId="37" fontId="6" fillId="0" borderId="0" xfId="0" applyNumberFormat="1" applyFont="1"/>
    <xf numFmtId="3" fontId="3" fillId="34" borderId="12" xfId="0" applyNumberFormat="1" applyFont="1" applyFill="1" applyBorder="1" applyAlignment="1">
      <alignment vertical="center"/>
    </xf>
    <xf numFmtId="164" fontId="29" fillId="35" borderId="0" xfId="0" applyFont="1" applyFill="1" applyAlignment="1">
      <alignment vertical="center" wrapText="1"/>
    </xf>
    <xf numFmtId="164" fontId="29" fillId="0" borderId="0" xfId="0" applyFont="1" applyAlignment="1">
      <alignment vertical="center" wrapText="1"/>
    </xf>
    <xf numFmtId="164" fontId="35" fillId="35" borderId="0" xfId="0" applyFont="1" applyFill="1" applyAlignment="1">
      <alignment vertical="center" wrapText="1"/>
    </xf>
    <xf numFmtId="37" fontId="34" fillId="35" borderId="11" xfId="0" applyNumberFormat="1" applyFont="1" applyFill="1" applyBorder="1" applyAlignment="1">
      <alignment horizontal="center" vertical="center" wrapText="1"/>
    </xf>
    <xf numFmtId="37" fontId="35" fillId="35" borderId="3" xfId="0" applyNumberFormat="1" applyFont="1" applyFill="1" applyBorder="1" applyAlignment="1">
      <alignment horizontal="left" vertical="center" wrapText="1"/>
    </xf>
    <xf numFmtId="37" fontId="35" fillId="35" borderId="8" xfId="0" applyNumberFormat="1" applyFont="1" applyFill="1" applyBorder="1" applyAlignment="1">
      <alignment horizontal="left" vertical="center" wrapText="1"/>
    </xf>
    <xf numFmtId="164" fontId="35" fillId="35" borderId="3" xfId="0" applyFont="1" applyFill="1" applyBorder="1" applyAlignment="1">
      <alignment horizontal="left" vertical="center" wrapText="1"/>
    </xf>
    <xf numFmtId="37" fontId="35" fillId="35" borderId="6" xfId="0" applyNumberFormat="1" applyFont="1" applyFill="1" applyBorder="1" applyAlignment="1">
      <alignment horizontal="left" vertical="center" wrapText="1"/>
    </xf>
    <xf numFmtId="164" fontId="35" fillId="35" borderId="8" xfId="0" applyFont="1" applyFill="1" applyBorder="1" applyAlignment="1">
      <alignment horizontal="left" vertical="center" wrapText="1"/>
    </xf>
    <xf numFmtId="164" fontId="30" fillId="35" borderId="0" xfId="0" applyFont="1" applyFill="1" applyAlignment="1">
      <alignment vertical="center" wrapText="1"/>
    </xf>
    <xf numFmtId="164" fontId="32" fillId="35" borderId="0" xfId="0" applyFont="1" applyFill="1" applyAlignment="1">
      <alignment horizontal="left" vertical="center" wrapText="1"/>
    </xf>
    <xf numFmtId="164" fontId="36" fillId="35" borderId="0" xfId="0" applyFont="1" applyFill="1" applyAlignment="1">
      <alignment vertical="center" wrapText="1"/>
    </xf>
    <xf numFmtId="164" fontId="32" fillId="35" borderId="0" xfId="0" applyFont="1" applyFill="1" applyAlignment="1">
      <alignment vertical="center" wrapText="1"/>
    </xf>
    <xf numFmtId="164" fontId="34" fillId="35" borderId="0" xfId="0" applyFont="1" applyFill="1" applyAlignment="1">
      <alignment vertical="center" wrapText="1"/>
    </xf>
    <xf numFmtId="37" fontId="32" fillId="35" borderId="0" xfId="0" applyNumberFormat="1" applyFont="1" applyFill="1" applyAlignment="1">
      <alignment horizontal="left" vertical="center" wrapText="1"/>
    </xf>
    <xf numFmtId="41" fontId="29" fillId="35" borderId="0" xfId="43" applyFont="1" applyFill="1" applyAlignment="1">
      <alignment vertical="center" wrapText="1"/>
    </xf>
    <xf numFmtId="164" fontId="35" fillId="35" borderId="0" xfId="0" applyFont="1" applyFill="1" applyAlignment="1">
      <alignment horizontal="left" vertical="center" wrapText="1"/>
    </xf>
    <xf numFmtId="164" fontId="34" fillId="35" borderId="1" xfId="0" applyFont="1" applyFill="1" applyBorder="1" applyAlignment="1">
      <alignment horizontal="center" vertical="center" wrapText="1"/>
    </xf>
    <xf numFmtId="165" fontId="35" fillId="35" borderId="0" xfId="0" applyNumberFormat="1" applyFont="1" applyFill="1" applyAlignment="1">
      <alignment vertical="center" wrapText="1"/>
    </xf>
    <xf numFmtId="37" fontId="35" fillId="35" borderId="2" xfId="0" quotePrefix="1" applyNumberFormat="1" applyFont="1" applyFill="1" applyBorder="1" applyAlignment="1">
      <alignment horizontal="center" vertical="center" wrapText="1"/>
    </xf>
    <xf numFmtId="37" fontId="34" fillId="35" borderId="2" xfId="0" applyNumberFormat="1" applyFont="1" applyFill="1" applyBorder="1" applyAlignment="1">
      <alignment horizontal="center" vertical="center" wrapText="1"/>
    </xf>
    <xf numFmtId="37" fontId="34" fillId="35" borderId="14" xfId="0" applyNumberFormat="1" applyFont="1" applyFill="1" applyBorder="1" applyAlignment="1">
      <alignment horizontal="left" vertical="center" wrapText="1"/>
    </xf>
    <xf numFmtId="164" fontId="34" fillId="35" borderId="10" xfId="0" applyFont="1" applyFill="1" applyBorder="1" applyAlignment="1">
      <alignment vertical="center" wrapText="1"/>
    </xf>
    <xf numFmtId="3" fontId="34" fillId="35" borderId="12" xfId="0" applyNumberFormat="1" applyFont="1" applyFill="1" applyBorder="1" applyAlignment="1">
      <alignment vertical="center" wrapText="1"/>
    </xf>
    <xf numFmtId="37" fontId="35" fillId="35" borderId="15" xfId="0" quotePrefix="1" applyNumberFormat="1" applyFont="1" applyFill="1" applyBorder="1" applyAlignment="1">
      <alignment horizontal="center" vertical="center" wrapText="1"/>
    </xf>
    <xf numFmtId="3" fontId="35" fillId="35" borderId="9" xfId="0" applyNumberFormat="1" applyFont="1" applyFill="1" applyBorder="1" applyAlignment="1">
      <alignment vertical="center" wrapText="1"/>
    </xf>
    <xf numFmtId="37" fontId="35" fillId="35" borderId="13" xfId="0" quotePrefix="1" applyNumberFormat="1" applyFont="1" applyFill="1" applyBorder="1" applyAlignment="1">
      <alignment horizontal="center" vertical="center" wrapText="1"/>
    </xf>
    <xf numFmtId="164" fontId="35" fillId="35" borderId="7" xfId="0" applyFont="1" applyFill="1" applyBorder="1" applyAlignment="1">
      <alignment vertical="center" wrapText="1"/>
    </xf>
    <xf numFmtId="3" fontId="35" fillId="35" borderId="2" xfId="0" applyNumberFormat="1" applyFont="1" applyFill="1" applyBorder="1" applyAlignment="1">
      <alignment vertical="center" wrapText="1"/>
    </xf>
    <xf numFmtId="3" fontId="35" fillId="0" borderId="2" xfId="0" applyNumberFormat="1" applyFont="1" applyBorder="1" applyAlignment="1">
      <alignment vertical="center" wrapText="1"/>
    </xf>
    <xf numFmtId="37" fontId="35" fillId="35" borderId="15" xfId="0" quotePrefix="1" applyNumberFormat="1" applyFont="1" applyFill="1" applyBorder="1" applyAlignment="1">
      <alignment horizontal="right" vertical="center" wrapText="1"/>
    </xf>
    <xf numFmtId="164" fontId="34" fillId="35" borderId="14" xfId="0" applyFont="1" applyFill="1" applyBorder="1" applyAlignment="1">
      <alignment vertical="center" wrapText="1"/>
    </xf>
    <xf numFmtId="37" fontId="35" fillId="35" borderId="4" xfId="0" quotePrefix="1" applyNumberFormat="1" applyFont="1" applyFill="1" applyBorder="1" applyAlignment="1">
      <alignment horizontal="right" vertical="center" wrapText="1"/>
    </xf>
    <xf numFmtId="164" fontId="35" fillId="35" borderId="5" xfId="0" applyFont="1" applyFill="1" applyBorder="1" applyAlignment="1">
      <alignment vertical="center" wrapText="1"/>
    </xf>
    <xf numFmtId="3" fontId="35" fillId="35" borderId="1" xfId="0" applyNumberFormat="1" applyFont="1" applyFill="1" applyBorder="1" applyAlignment="1">
      <alignment vertical="center" wrapText="1"/>
    </xf>
    <xf numFmtId="3" fontId="35" fillId="35" borderId="12" xfId="0" applyNumberFormat="1" applyFont="1" applyFill="1" applyBorder="1" applyAlignment="1">
      <alignment vertical="center" wrapText="1"/>
    </xf>
    <xf numFmtId="164" fontId="37" fillId="35" borderId="0" xfId="0" applyFont="1" applyFill="1" applyAlignment="1">
      <alignment vertical="center" wrapText="1"/>
    </xf>
    <xf numFmtId="164" fontId="36" fillId="35" borderId="0" xfId="0" applyFont="1" applyFill="1" applyAlignment="1">
      <alignment horizontal="center" vertical="center" wrapText="1"/>
    </xf>
    <xf numFmtId="164" fontId="34" fillId="35" borderId="0" xfId="0" applyFont="1" applyFill="1" applyAlignment="1">
      <alignment horizontal="center" vertical="center" wrapText="1"/>
    </xf>
    <xf numFmtId="164" fontId="32" fillId="0" borderId="0" xfId="0" applyFont="1" applyAlignment="1">
      <alignment vertical="center" wrapText="1"/>
    </xf>
    <xf numFmtId="164" fontId="30" fillId="0" borderId="0" xfId="0" applyFont="1" applyAlignment="1">
      <alignment vertical="center" wrapText="1"/>
    </xf>
    <xf numFmtId="37" fontId="29" fillId="35" borderId="0" xfId="0" applyNumberFormat="1" applyFont="1" applyFill="1" applyAlignment="1">
      <alignment horizontal="left" vertical="center" wrapText="1"/>
    </xf>
    <xf numFmtId="164" fontId="34" fillId="0" borderId="1" xfId="0" applyFont="1" applyBorder="1" applyAlignment="1">
      <alignment horizontal="center" vertical="center" wrapText="1"/>
    </xf>
    <xf numFmtId="37" fontId="34" fillId="0" borderId="2" xfId="0" applyNumberFormat="1" applyFont="1" applyBorder="1" applyAlignment="1">
      <alignment horizontal="center" vertical="center" wrapText="1"/>
    </xf>
    <xf numFmtId="3" fontId="34" fillId="0" borderId="12" xfId="0" applyNumberFormat="1" applyFont="1" applyBorder="1" applyAlignment="1">
      <alignment vertical="center" wrapText="1"/>
    </xf>
    <xf numFmtId="3" fontId="35" fillId="0" borderId="9" xfId="0" applyNumberFormat="1" applyFont="1" applyBorder="1" applyAlignment="1">
      <alignment vertical="center" wrapText="1"/>
    </xf>
    <xf numFmtId="3" fontId="35" fillId="0" borderId="1" xfId="0" applyNumberFormat="1" applyFont="1" applyBorder="1" applyAlignment="1">
      <alignment vertical="center" wrapText="1"/>
    </xf>
    <xf numFmtId="3" fontId="35" fillId="0" borderId="12" xfId="0" applyNumberFormat="1" applyFont="1" applyBorder="1" applyAlignment="1">
      <alignment vertical="center" wrapText="1"/>
    </xf>
    <xf numFmtId="3" fontId="29" fillId="35" borderId="0" xfId="0" applyNumberFormat="1" applyFont="1" applyFill="1" applyAlignment="1">
      <alignment vertical="center" wrapText="1"/>
    </xf>
    <xf numFmtId="3" fontId="29" fillId="0" borderId="0" xfId="0" applyNumberFormat="1" applyFont="1" applyAlignment="1">
      <alignment vertical="center" wrapText="1"/>
    </xf>
    <xf numFmtId="41" fontId="40" fillId="35" borderId="0" xfId="43" applyFont="1" applyFill="1" applyAlignment="1">
      <alignment vertical="center" wrapText="1"/>
    </xf>
    <xf numFmtId="164" fontId="29" fillId="0" borderId="3" xfId="0" applyFont="1" applyBorder="1"/>
    <xf numFmtId="37" fontId="35" fillId="0" borderId="15" xfId="0" quotePrefix="1" applyNumberFormat="1" applyFont="1" applyBorder="1" applyAlignment="1">
      <alignment horizontal="center" vertical="center" wrapText="1"/>
    </xf>
    <xf numFmtId="164" fontId="35" fillId="0" borderId="0" xfId="0" applyFont="1" applyAlignment="1">
      <alignment vertical="center" wrapText="1"/>
    </xf>
    <xf numFmtId="37" fontId="35" fillId="0" borderId="3" xfId="0" applyNumberFormat="1" applyFont="1" applyBorder="1" applyAlignment="1">
      <alignment horizontal="left" vertical="center" wrapText="1"/>
    </xf>
    <xf numFmtId="164" fontId="35" fillId="0" borderId="0" xfId="0" applyFont="1" applyAlignment="1">
      <alignment horizontal="left" vertical="center" wrapText="1"/>
    </xf>
    <xf numFmtId="164" fontId="4" fillId="0" borderId="1" xfId="0" applyFont="1" applyBorder="1" applyAlignment="1">
      <alignment horizontal="center"/>
    </xf>
    <xf numFmtId="37" fontId="4" fillId="0" borderId="2" xfId="0" quotePrefix="1" applyNumberFormat="1" applyFont="1" applyBorder="1" applyAlignment="1">
      <alignment horizontal="center"/>
    </xf>
    <xf numFmtId="37" fontId="4" fillId="0" borderId="0" xfId="0" applyNumberFormat="1" applyFont="1" applyAlignment="1">
      <alignment horizontal="left"/>
    </xf>
    <xf numFmtId="41" fontId="4" fillId="0" borderId="0" xfId="43" applyFont="1" applyFill="1"/>
    <xf numFmtId="164" fontId="4" fillId="37" borderId="0" xfId="0" applyFont="1" applyFill="1"/>
    <xf numFmtId="41" fontId="29" fillId="37" borderId="0" xfId="43" applyFont="1" applyFill="1" applyAlignment="1">
      <alignment vertical="center" wrapText="1"/>
    </xf>
    <xf numFmtId="41" fontId="29" fillId="0" borderId="0" xfId="43" applyFont="1" applyFill="1" applyAlignment="1">
      <alignment vertical="center" wrapText="1"/>
    </xf>
    <xf numFmtId="37" fontId="6" fillId="34" borderId="0" xfId="0" applyNumberFormat="1" applyFont="1" applyFill="1"/>
    <xf numFmtId="37" fontId="4" fillId="34" borderId="12" xfId="0" applyNumberFormat="1" applyFont="1" applyFill="1" applyBorder="1" applyAlignment="1">
      <alignment vertical="center"/>
    </xf>
    <xf numFmtId="164" fontId="36" fillId="35" borderId="0" xfId="0" applyFont="1" applyFill="1" applyAlignment="1">
      <alignment horizontal="center" vertical="center" wrapText="1"/>
    </xf>
    <xf numFmtId="164" fontId="34" fillId="35" borderId="0" xfId="0" applyFont="1" applyFill="1" applyAlignment="1">
      <alignment horizontal="center" vertical="center" wrapText="1"/>
    </xf>
  </cellXfs>
  <cellStyles count="67">
    <cellStyle name="20% - Énfasis1" xfId="1" builtinId="30" customBuiltin="1"/>
    <cellStyle name="20% - Énfasis1 2" xfId="48"/>
    <cellStyle name="20% - Énfasis2" xfId="2" builtinId="34" customBuiltin="1"/>
    <cellStyle name="20% - Énfasis2 2" xfId="51"/>
    <cellStyle name="20% - Énfasis3" xfId="3" builtinId="38" customBuiltin="1"/>
    <cellStyle name="20% - Énfasis3 2" xfId="54"/>
    <cellStyle name="20% - Énfasis4" xfId="4" builtinId="42" customBuiltin="1"/>
    <cellStyle name="20% - Énfasis4 2" xfId="57"/>
    <cellStyle name="20% - Énfasis5" xfId="5" builtinId="46" customBuiltin="1"/>
    <cellStyle name="20% - Énfasis5 2" xfId="60"/>
    <cellStyle name="20% - Énfasis6" xfId="6" builtinId="50" customBuiltin="1"/>
    <cellStyle name="20% - Énfasis6 2" xfId="63"/>
    <cellStyle name="40% - Énfasis1" xfId="7" builtinId="31" customBuiltin="1"/>
    <cellStyle name="40% - Énfasis1 2" xfId="49"/>
    <cellStyle name="40% - Énfasis2" xfId="8" builtinId="35" customBuiltin="1"/>
    <cellStyle name="40% - Énfasis2 2" xfId="52"/>
    <cellStyle name="40% - Énfasis3" xfId="9" builtinId="39" customBuiltin="1"/>
    <cellStyle name="40% - Énfasis3 2" xfId="55"/>
    <cellStyle name="40% - Énfasis4" xfId="10" builtinId="43" customBuiltin="1"/>
    <cellStyle name="40% - Énfasis4 2" xfId="58"/>
    <cellStyle name="40% - Énfasis5" xfId="11" builtinId="47" customBuiltin="1"/>
    <cellStyle name="40% - Énfasis5 2" xfId="61"/>
    <cellStyle name="40% - Énfasis6" xfId="12" builtinId="51" customBuiltin="1"/>
    <cellStyle name="40% - Énfasis6 2" xfId="64"/>
    <cellStyle name="60% - Énfasis1" xfId="13" builtinId="32" customBuiltin="1"/>
    <cellStyle name="60% - Énfasis1 2" xfId="50"/>
    <cellStyle name="60% - Énfasis2" xfId="14" builtinId="36" customBuiltin="1"/>
    <cellStyle name="60% - Énfasis2 2" xfId="53"/>
    <cellStyle name="60% - Énfasis3" xfId="15" builtinId="40" customBuiltin="1"/>
    <cellStyle name="60% - Énfasis3 2" xfId="56"/>
    <cellStyle name="60% - Énfasis4" xfId="16" builtinId="44" customBuiltin="1"/>
    <cellStyle name="60% - Énfasis4 2" xfId="59"/>
    <cellStyle name="60% - Énfasis5" xfId="17" builtinId="48" customBuiltin="1"/>
    <cellStyle name="60% - Énfasis5 2" xfId="62"/>
    <cellStyle name="60% - Énfasis6" xfId="18" builtinId="52" customBuiltin="1"/>
    <cellStyle name="60% - Énfasis6 2" xfId="65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 [0]" xfId="43" builtinId="6"/>
    <cellStyle name="Neutral" xfId="32" builtinId="28" customBuiltin="1"/>
    <cellStyle name="Neutral 2" xfId="46"/>
    <cellStyle name="Normal" xfId="0" builtinId="0"/>
    <cellStyle name="Normal 2" xfId="33"/>
    <cellStyle name="Normal 3" xfId="44"/>
    <cellStyle name="Notas 2" xfId="34"/>
    <cellStyle name="Notas 3" xfId="47"/>
    <cellStyle name="Porcentaje" xfId="66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ítulo 4" xfId="45"/>
    <cellStyle name="Total" xfId="4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</xdr:row>
      <xdr:rowOff>0</xdr:rowOff>
    </xdr:from>
    <xdr:to>
      <xdr:col>3</xdr:col>
      <xdr:colOff>1781175</xdr:colOff>
      <xdr:row>6</xdr:row>
      <xdr:rowOff>28575</xdr:rowOff>
    </xdr:to>
    <xdr:pic>
      <xdr:nvPicPr>
        <xdr:cNvPr id="1064" name="2 Imagen" descr="logo-mop.gif">
          <a:extLst>
            <a:ext uri="{FF2B5EF4-FFF2-40B4-BE49-F238E27FC236}">
              <a16:creationId xmlns="" xmlns:a16="http://schemas.microsoft.com/office/drawing/2014/main" id="{00000000-0008-0000-02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28600"/>
          <a:ext cx="12954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</xdr:row>
      <xdr:rowOff>0</xdr:rowOff>
    </xdr:from>
    <xdr:to>
      <xdr:col>3</xdr:col>
      <xdr:colOff>1781175</xdr:colOff>
      <xdr:row>6</xdr:row>
      <xdr:rowOff>28575</xdr:rowOff>
    </xdr:to>
    <xdr:pic>
      <xdr:nvPicPr>
        <xdr:cNvPr id="2" name="2 Imagen" descr="logo-mop.gif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28600"/>
          <a:ext cx="12954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</xdr:row>
      <xdr:rowOff>0</xdr:rowOff>
    </xdr:from>
    <xdr:to>
      <xdr:col>3</xdr:col>
      <xdr:colOff>1781175</xdr:colOff>
      <xdr:row>6</xdr:row>
      <xdr:rowOff>28575</xdr:rowOff>
    </xdr:to>
    <xdr:pic>
      <xdr:nvPicPr>
        <xdr:cNvPr id="2" name="2 Imagen" descr="logo-mop.gif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28600"/>
          <a:ext cx="12954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119"/>
  <sheetViews>
    <sheetView tabSelected="1" zoomScale="60" zoomScaleNormal="6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L13" sqref="L13"/>
    </sheetView>
  </sheetViews>
  <sheetFormatPr baseColWidth="10" defaultColWidth="9.6640625" defaultRowHeight="18" customHeight="1" x14ac:dyDescent="0.35"/>
  <cols>
    <col min="1" max="1" width="0.33203125" style="42" customWidth="1"/>
    <col min="2" max="2" width="10.44140625" style="42" customWidth="1"/>
    <col min="3" max="3" width="0.88671875" style="42" customWidth="1"/>
    <col min="4" max="4" width="76.88671875" style="76" customWidth="1"/>
    <col min="5" max="5" width="1.88671875" style="42" hidden="1" customWidth="1"/>
    <col min="6" max="31" width="26.33203125" style="42" customWidth="1"/>
    <col min="32" max="32" width="28" style="42" customWidth="1"/>
    <col min="33" max="33" width="26.33203125" style="42" customWidth="1"/>
    <col min="34" max="34" width="26.33203125" style="42" hidden="1" customWidth="1"/>
    <col min="35" max="35" width="2.44140625" style="42" customWidth="1"/>
    <col min="36" max="36" width="9.6640625" style="42" customWidth="1"/>
    <col min="37" max="16384" width="9.6640625" style="42"/>
  </cols>
  <sheetData>
    <row r="1" spans="1:35" ht="18" customHeight="1" x14ac:dyDescent="0.35">
      <c r="B1" s="76"/>
      <c r="C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85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</row>
    <row r="2" spans="1:35" ht="29.3" customHeight="1" x14ac:dyDescent="0.35">
      <c r="B2" s="86"/>
      <c r="C2" s="76"/>
      <c r="E2" s="76"/>
      <c r="F2" s="76"/>
      <c r="G2" s="76"/>
      <c r="H2" s="76"/>
      <c r="I2" s="76"/>
      <c r="J2" s="76"/>
      <c r="K2" s="141" t="s">
        <v>148</v>
      </c>
      <c r="L2" s="141"/>
      <c r="M2" s="141"/>
      <c r="N2" s="141"/>
      <c r="O2" s="141"/>
      <c r="P2" s="141"/>
      <c r="Q2" s="141"/>
      <c r="R2" s="141"/>
      <c r="S2" s="141"/>
      <c r="T2" s="141"/>
      <c r="U2" s="87"/>
      <c r="V2" s="87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</row>
    <row r="3" spans="1:35" ht="18" customHeight="1" x14ac:dyDescent="0.35">
      <c r="B3" s="86"/>
      <c r="C3" s="76"/>
      <c r="E3" s="76"/>
      <c r="F3" s="88"/>
      <c r="G3" s="88"/>
      <c r="H3" s="88"/>
      <c r="I3" s="88"/>
      <c r="J3" s="88"/>
      <c r="K3" s="142" t="s">
        <v>139</v>
      </c>
      <c r="L3" s="142"/>
      <c r="M3" s="142"/>
      <c r="N3" s="142"/>
      <c r="O3" s="142"/>
      <c r="P3" s="142"/>
      <c r="Q3" s="142"/>
      <c r="R3" s="142"/>
      <c r="S3" s="142"/>
      <c r="T3" s="142"/>
      <c r="U3" s="89"/>
      <c r="V3" s="89"/>
      <c r="W3" s="88"/>
      <c r="X3" s="88"/>
      <c r="Y3" s="88"/>
      <c r="Z3" s="88"/>
      <c r="AA3" s="88"/>
      <c r="AB3" s="88"/>
      <c r="AC3" s="88"/>
      <c r="AD3" s="88"/>
      <c r="AE3" s="88"/>
      <c r="AF3" s="76"/>
      <c r="AG3" s="76"/>
      <c r="AH3" s="88"/>
    </row>
    <row r="4" spans="1:35" ht="18" customHeight="1" x14ac:dyDescent="0.35">
      <c r="B4" s="90"/>
      <c r="C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91"/>
      <c r="U4" s="76"/>
      <c r="V4" s="76"/>
      <c r="W4" s="76"/>
      <c r="X4" s="76"/>
      <c r="Y4" s="76"/>
      <c r="Z4" s="76"/>
      <c r="AA4" s="76"/>
      <c r="AB4" s="76"/>
      <c r="AC4" s="76"/>
      <c r="AD4" s="85"/>
      <c r="AE4" s="85"/>
      <c r="AF4" s="76"/>
      <c r="AG4" s="76"/>
      <c r="AH4" s="85"/>
    </row>
    <row r="5" spans="1:35" ht="24" customHeight="1" x14ac:dyDescent="0.35">
      <c r="B5" s="90"/>
      <c r="C5" s="76"/>
      <c r="E5" s="76"/>
      <c r="F5" s="76"/>
      <c r="G5" s="77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91"/>
      <c r="U5" s="76"/>
      <c r="V5" s="76"/>
      <c r="W5" s="76"/>
      <c r="X5" s="76"/>
      <c r="Y5" s="76"/>
      <c r="Z5" s="76"/>
      <c r="AA5" s="76"/>
      <c r="AB5" s="76"/>
      <c r="AC5" s="76"/>
      <c r="AD5" s="77"/>
      <c r="AE5" s="77"/>
      <c r="AF5" s="76"/>
      <c r="AG5" s="126"/>
      <c r="AH5" s="91"/>
    </row>
    <row r="6" spans="1:35" ht="18" hidden="1" customHeight="1" x14ac:dyDescent="0.35">
      <c r="B6" s="117"/>
      <c r="C6" s="76"/>
      <c r="E6" s="76"/>
      <c r="F6" s="138">
        <f>+F9-F38</f>
        <v>0</v>
      </c>
      <c r="G6" s="138">
        <f t="shared" ref="G6:AE6" si="0">+G9-G38</f>
        <v>0</v>
      </c>
      <c r="H6" s="138">
        <f t="shared" si="0"/>
        <v>0</v>
      </c>
      <c r="I6" s="138">
        <f t="shared" si="0"/>
        <v>0</v>
      </c>
      <c r="J6" s="138">
        <f t="shared" si="0"/>
        <v>0</v>
      </c>
      <c r="K6" s="138">
        <f t="shared" si="0"/>
        <v>0</v>
      </c>
      <c r="L6" s="138">
        <f t="shared" si="0"/>
        <v>0</v>
      </c>
      <c r="M6" s="138">
        <f t="shared" si="0"/>
        <v>0</v>
      </c>
      <c r="N6" s="138">
        <f t="shared" si="0"/>
        <v>0</v>
      </c>
      <c r="O6" s="138">
        <f t="shared" si="0"/>
        <v>0</v>
      </c>
      <c r="P6" s="138">
        <f t="shared" si="0"/>
        <v>0</v>
      </c>
      <c r="Q6" s="138">
        <f t="shared" si="0"/>
        <v>0</v>
      </c>
      <c r="R6" s="138">
        <f t="shared" si="0"/>
        <v>0</v>
      </c>
      <c r="S6" s="138">
        <f t="shared" si="0"/>
        <v>0</v>
      </c>
      <c r="T6" s="138">
        <f t="shared" si="0"/>
        <v>0</v>
      </c>
      <c r="U6" s="138">
        <f t="shared" si="0"/>
        <v>0</v>
      </c>
      <c r="V6" s="138">
        <f t="shared" si="0"/>
        <v>0</v>
      </c>
      <c r="W6" s="138">
        <f t="shared" si="0"/>
        <v>0</v>
      </c>
      <c r="X6" s="138">
        <f t="shared" si="0"/>
        <v>0</v>
      </c>
      <c r="Y6" s="138">
        <f t="shared" si="0"/>
        <v>0</v>
      </c>
      <c r="Z6" s="138">
        <f t="shared" si="0"/>
        <v>0</v>
      </c>
      <c r="AA6" s="138">
        <f t="shared" si="0"/>
        <v>0</v>
      </c>
      <c r="AB6" s="138">
        <f t="shared" si="0"/>
        <v>0</v>
      </c>
      <c r="AC6" s="138">
        <f t="shared" si="0"/>
        <v>0</v>
      </c>
      <c r="AD6" s="137">
        <f t="shared" si="0"/>
        <v>0</v>
      </c>
      <c r="AE6" s="137">
        <f t="shared" si="0"/>
        <v>0</v>
      </c>
      <c r="AF6" s="91">
        <f t="shared" ref="AF6:AH6" si="1">+AF9-AF38</f>
        <v>0</v>
      </c>
      <c r="AG6" s="91">
        <f t="shared" si="1"/>
        <v>0</v>
      </c>
      <c r="AH6" s="91">
        <f t="shared" si="1"/>
        <v>0</v>
      </c>
    </row>
    <row r="7" spans="1:35" s="72" customFormat="1" ht="84.7" customHeight="1" x14ac:dyDescent="0.35">
      <c r="B7" s="131"/>
      <c r="C7" s="129"/>
      <c r="D7" s="129"/>
      <c r="E7" s="129"/>
      <c r="F7" s="38" t="s">
        <v>103</v>
      </c>
      <c r="G7" s="38" t="s">
        <v>107</v>
      </c>
      <c r="H7" s="38" t="s">
        <v>141</v>
      </c>
      <c r="I7" s="38" t="s">
        <v>108</v>
      </c>
      <c r="J7" s="38" t="s">
        <v>129</v>
      </c>
      <c r="K7" s="38" t="s">
        <v>109</v>
      </c>
      <c r="L7" s="38" t="s">
        <v>128</v>
      </c>
      <c r="M7" s="38" t="s">
        <v>127</v>
      </c>
      <c r="N7" s="38" t="s">
        <v>144</v>
      </c>
      <c r="O7" s="38" t="s">
        <v>110</v>
      </c>
      <c r="P7" s="38" t="s">
        <v>134</v>
      </c>
      <c r="Q7" s="38" t="s">
        <v>111</v>
      </c>
      <c r="R7" s="38" t="s">
        <v>126</v>
      </c>
      <c r="S7" s="38" t="s">
        <v>104</v>
      </c>
      <c r="T7" s="38" t="s">
        <v>105</v>
      </c>
      <c r="U7" s="38" t="s">
        <v>112</v>
      </c>
      <c r="V7" s="38" t="s">
        <v>113</v>
      </c>
      <c r="W7" s="38" t="s">
        <v>106</v>
      </c>
      <c r="X7" s="38" t="s">
        <v>114</v>
      </c>
      <c r="Y7" s="38" t="s">
        <v>115</v>
      </c>
      <c r="Z7" s="38" t="s">
        <v>116</v>
      </c>
      <c r="AA7" s="38" t="s">
        <v>131</v>
      </c>
      <c r="AB7" s="38" t="s">
        <v>135</v>
      </c>
      <c r="AC7" s="38" t="s">
        <v>145</v>
      </c>
      <c r="AD7" s="38" t="s">
        <v>117</v>
      </c>
      <c r="AE7" s="38" t="s">
        <v>118</v>
      </c>
      <c r="AF7" s="118" t="s">
        <v>102</v>
      </c>
      <c r="AG7" s="118" t="s">
        <v>50</v>
      </c>
      <c r="AH7" s="118"/>
    </row>
    <row r="8" spans="1:35" ht="18" customHeight="1" x14ac:dyDescent="0.35">
      <c r="B8" s="94"/>
      <c r="C8" s="78"/>
      <c r="D8" s="78"/>
      <c r="E8" s="78"/>
      <c r="F8" s="95" t="s">
        <v>78</v>
      </c>
      <c r="G8" s="95" t="s">
        <v>71</v>
      </c>
      <c r="H8" s="95" t="s">
        <v>140</v>
      </c>
      <c r="I8" s="95" t="s">
        <v>72</v>
      </c>
      <c r="J8" s="95" t="s">
        <v>122</v>
      </c>
      <c r="K8" s="95" t="s">
        <v>73</v>
      </c>
      <c r="L8" s="95" t="s">
        <v>123</v>
      </c>
      <c r="M8" s="95" t="s">
        <v>124</v>
      </c>
      <c r="N8" s="95" t="s">
        <v>143</v>
      </c>
      <c r="O8" s="95" t="s">
        <v>74</v>
      </c>
      <c r="P8" s="95" t="s">
        <v>132</v>
      </c>
      <c r="Q8" s="95" t="s">
        <v>75</v>
      </c>
      <c r="R8" s="95" t="s">
        <v>125</v>
      </c>
      <c r="S8" s="95" t="s">
        <v>68</v>
      </c>
      <c r="T8" s="95" t="s">
        <v>69</v>
      </c>
      <c r="U8" s="95" t="s">
        <v>76</v>
      </c>
      <c r="V8" s="95" t="s">
        <v>77</v>
      </c>
      <c r="W8" s="95" t="s">
        <v>70</v>
      </c>
      <c r="X8" s="95" t="s">
        <v>90</v>
      </c>
      <c r="Y8" s="95" t="s">
        <v>86</v>
      </c>
      <c r="Z8" s="95" t="s">
        <v>79</v>
      </c>
      <c r="AA8" s="95" t="s">
        <v>130</v>
      </c>
      <c r="AB8" s="95" t="s">
        <v>133</v>
      </c>
      <c r="AC8" s="95" t="s">
        <v>142</v>
      </c>
      <c r="AD8" s="95" t="s">
        <v>80</v>
      </c>
      <c r="AE8" s="95" t="s">
        <v>81</v>
      </c>
      <c r="AF8" s="96" t="s">
        <v>54</v>
      </c>
      <c r="AG8" s="96" t="s">
        <v>54</v>
      </c>
      <c r="AH8" s="96"/>
    </row>
    <row r="9" spans="1:35" s="47" customFormat="1" ht="25" customHeight="1" x14ac:dyDescent="0.2">
      <c r="A9" s="45"/>
      <c r="B9" s="97" t="s">
        <v>0</v>
      </c>
      <c r="C9" s="98"/>
      <c r="D9" s="79" t="s">
        <v>1</v>
      </c>
      <c r="E9" s="89"/>
      <c r="F9" s="99">
        <f t="shared" ref="F9:AH9" si="2">+SUM(F10:F14,F19:F22)+F36+F37</f>
        <v>34354130</v>
      </c>
      <c r="G9" s="99">
        <f t="shared" si="2"/>
        <v>49663559</v>
      </c>
      <c r="H9" s="99">
        <f t="shared" si="2"/>
        <v>23252220</v>
      </c>
      <c r="I9" s="99">
        <f t="shared" si="2"/>
        <v>255558607</v>
      </c>
      <c r="J9" s="99">
        <f t="shared" si="2"/>
        <v>12114818</v>
      </c>
      <c r="K9" s="99">
        <f t="shared" si="2"/>
        <v>2132736087</v>
      </c>
      <c r="L9" s="99">
        <f t="shared" si="2"/>
        <v>16144846</v>
      </c>
      <c r="M9" s="99">
        <f t="shared" si="2"/>
        <v>198406389</v>
      </c>
      <c r="N9" s="99">
        <f t="shared" si="2"/>
        <v>1000</v>
      </c>
      <c r="O9" s="99">
        <f t="shared" si="2"/>
        <v>130374394</v>
      </c>
      <c r="P9" s="99">
        <f t="shared" si="2"/>
        <v>17565616</v>
      </c>
      <c r="Q9" s="99">
        <f t="shared" si="2"/>
        <v>153417281</v>
      </c>
      <c r="R9" s="99">
        <f t="shared" si="2"/>
        <v>3447729</v>
      </c>
      <c r="S9" s="99">
        <f t="shared" si="2"/>
        <v>19359886</v>
      </c>
      <c r="T9" s="99">
        <f t="shared" si="2"/>
        <v>4497371</v>
      </c>
      <c r="U9" s="99">
        <f t="shared" si="2"/>
        <v>8987484</v>
      </c>
      <c r="V9" s="99">
        <f t="shared" si="2"/>
        <v>324113119</v>
      </c>
      <c r="W9" s="99">
        <f t="shared" si="2"/>
        <v>11786438</v>
      </c>
      <c r="X9" s="99">
        <f t="shared" si="2"/>
        <v>337207687</v>
      </c>
      <c r="Y9" s="99">
        <f t="shared" si="2"/>
        <v>1134554247</v>
      </c>
      <c r="Z9" s="99">
        <f t="shared" si="2"/>
        <v>37792211</v>
      </c>
      <c r="AA9" s="99">
        <f t="shared" si="2"/>
        <v>3657777</v>
      </c>
      <c r="AB9" s="99">
        <f t="shared" si="2"/>
        <v>6097411</v>
      </c>
      <c r="AC9" s="99">
        <f t="shared" si="2"/>
        <v>6038319</v>
      </c>
      <c r="AD9" s="99">
        <f t="shared" si="2"/>
        <v>3301784</v>
      </c>
      <c r="AE9" s="99">
        <f t="shared" si="2"/>
        <v>18434330</v>
      </c>
      <c r="AF9" s="99">
        <f t="shared" si="2"/>
        <v>310257579</v>
      </c>
      <c r="AG9" s="99">
        <f>+SUM(AG10:AG14,AG19:AG22)+AG36+AG37</f>
        <v>4632607161</v>
      </c>
      <c r="AH9" s="99">
        <f t="shared" si="2"/>
        <v>4942864740</v>
      </c>
      <c r="AI9" s="46"/>
    </row>
    <row r="10" spans="1:35" ht="22.55" customHeight="1" x14ac:dyDescent="0.35">
      <c r="A10" s="48"/>
      <c r="B10" s="100" t="s">
        <v>37</v>
      </c>
      <c r="C10" s="78"/>
      <c r="D10" s="80" t="s">
        <v>14</v>
      </c>
      <c r="E10" s="78"/>
      <c r="F10" s="101">
        <v>10</v>
      </c>
      <c r="G10" s="101">
        <v>10</v>
      </c>
      <c r="H10" s="101"/>
      <c r="I10" s="101">
        <v>10</v>
      </c>
      <c r="J10" s="101"/>
      <c r="K10" s="101">
        <v>10</v>
      </c>
      <c r="L10" s="101">
        <v>10</v>
      </c>
      <c r="M10" s="101">
        <v>548258</v>
      </c>
      <c r="N10" s="101"/>
      <c r="O10" s="101">
        <v>10</v>
      </c>
      <c r="P10" s="101">
        <v>10</v>
      </c>
      <c r="Q10" s="101">
        <v>10</v>
      </c>
      <c r="R10" s="101">
        <v>10</v>
      </c>
      <c r="S10" s="101">
        <v>10</v>
      </c>
      <c r="T10" s="101">
        <v>10</v>
      </c>
      <c r="U10" s="101">
        <v>10</v>
      </c>
      <c r="V10" s="101">
        <v>10</v>
      </c>
      <c r="W10" s="101">
        <v>10</v>
      </c>
      <c r="X10" s="101"/>
      <c r="Y10" s="101">
        <v>533081</v>
      </c>
      <c r="Z10" s="101">
        <v>10</v>
      </c>
      <c r="AA10" s="101"/>
      <c r="AB10" s="101">
        <v>10</v>
      </c>
      <c r="AC10" s="101">
        <v>10</v>
      </c>
      <c r="AD10" s="101">
        <v>10</v>
      </c>
      <c r="AE10" s="101">
        <v>10</v>
      </c>
      <c r="AF10" s="101">
        <f>+M10-10</f>
        <v>548248</v>
      </c>
      <c r="AG10" s="101">
        <f>+AH10-AF10</f>
        <v>533281</v>
      </c>
      <c r="AH10" s="101">
        <f t="shared" ref="AH10:AH24" si="3">SUM(F10:AE10)</f>
        <v>1081529</v>
      </c>
      <c r="AI10" s="49"/>
    </row>
    <row r="11" spans="1:35" ht="22.55" customHeight="1" x14ac:dyDescent="0.35">
      <c r="A11" s="48"/>
      <c r="B11" s="100" t="s">
        <v>21</v>
      </c>
      <c r="C11" s="78"/>
      <c r="D11" s="80" t="s">
        <v>22</v>
      </c>
      <c r="E11" s="78"/>
      <c r="F11" s="101">
        <v>20463</v>
      </c>
      <c r="G11" s="101">
        <v>30521</v>
      </c>
      <c r="H11" s="101"/>
      <c r="I11" s="101">
        <v>17296</v>
      </c>
      <c r="J11" s="101"/>
      <c r="K11" s="101">
        <v>134030</v>
      </c>
      <c r="L11" s="101"/>
      <c r="M11" s="101"/>
      <c r="N11" s="101"/>
      <c r="O11" s="101">
        <v>11386</v>
      </c>
      <c r="P11" s="101"/>
      <c r="Q11" s="101">
        <v>8867</v>
      </c>
      <c r="R11" s="101"/>
      <c r="S11" s="101"/>
      <c r="T11" s="101">
        <v>1164</v>
      </c>
      <c r="U11" s="101">
        <v>2863</v>
      </c>
      <c r="V11" s="101"/>
      <c r="W11" s="101">
        <v>10411</v>
      </c>
      <c r="X11" s="101"/>
      <c r="Y11" s="101"/>
      <c r="Z11" s="101">
        <v>5480</v>
      </c>
      <c r="AA11" s="101"/>
      <c r="AB11" s="101"/>
      <c r="AC11" s="101"/>
      <c r="AD11" s="101">
        <v>4124</v>
      </c>
      <c r="AE11" s="101"/>
      <c r="AF11" s="101">
        <v>0</v>
      </c>
      <c r="AG11" s="101">
        <f>+AH11-AF11</f>
        <v>246605</v>
      </c>
      <c r="AH11" s="101">
        <f t="shared" si="3"/>
        <v>246605</v>
      </c>
      <c r="AI11" s="50"/>
    </row>
    <row r="12" spans="1:35" ht="22.55" customHeight="1" x14ac:dyDescent="0.35">
      <c r="A12" s="48"/>
      <c r="B12" s="100" t="s">
        <v>23</v>
      </c>
      <c r="C12" s="78"/>
      <c r="D12" s="80" t="s">
        <v>24</v>
      </c>
      <c r="E12" s="78"/>
      <c r="F12" s="101"/>
      <c r="G12" s="101"/>
      <c r="H12" s="101"/>
      <c r="I12" s="101">
        <v>9883</v>
      </c>
      <c r="J12" s="101"/>
      <c r="K12" s="101">
        <v>9784190</v>
      </c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>
        <v>41946194</v>
      </c>
      <c r="Z12" s="101"/>
      <c r="AA12" s="101"/>
      <c r="AB12" s="101"/>
      <c r="AC12" s="101"/>
      <c r="AD12" s="101">
        <v>857933</v>
      </c>
      <c r="AE12" s="101"/>
      <c r="AF12" s="101">
        <v>0</v>
      </c>
      <c r="AG12" s="101">
        <f>+AH12-AF12</f>
        <v>52598200</v>
      </c>
      <c r="AH12" s="101">
        <f t="shared" si="3"/>
        <v>52598200</v>
      </c>
      <c r="AI12" s="50"/>
    </row>
    <row r="13" spans="1:35" ht="22.55" customHeight="1" x14ac:dyDescent="0.35">
      <c r="A13" s="48"/>
      <c r="B13" s="100" t="s">
        <v>25</v>
      </c>
      <c r="C13" s="78"/>
      <c r="D13" s="80" t="s">
        <v>26</v>
      </c>
      <c r="E13" s="78"/>
      <c r="F13" s="101">
        <v>835114</v>
      </c>
      <c r="G13" s="101">
        <v>288433</v>
      </c>
      <c r="H13" s="101"/>
      <c r="I13" s="101">
        <v>381423</v>
      </c>
      <c r="J13" s="101">
        <v>0</v>
      </c>
      <c r="K13" s="101">
        <v>11197577</v>
      </c>
      <c r="L13" s="101">
        <v>10</v>
      </c>
      <c r="M13" s="101">
        <v>161568</v>
      </c>
      <c r="N13" s="101"/>
      <c r="O13" s="101">
        <v>378704</v>
      </c>
      <c r="P13" s="101">
        <v>10</v>
      </c>
      <c r="Q13" s="101">
        <v>181592</v>
      </c>
      <c r="R13" s="101">
        <v>10</v>
      </c>
      <c r="S13" s="101">
        <v>64255</v>
      </c>
      <c r="T13" s="101">
        <v>7693</v>
      </c>
      <c r="U13" s="101">
        <v>193715</v>
      </c>
      <c r="V13" s="101">
        <v>197385</v>
      </c>
      <c r="W13" s="101">
        <v>72274</v>
      </c>
      <c r="X13" s="101"/>
      <c r="Y13" s="101">
        <v>75984535</v>
      </c>
      <c r="Z13" s="101">
        <v>252127</v>
      </c>
      <c r="AA13" s="101">
        <v>0</v>
      </c>
      <c r="AB13" s="101">
        <v>10</v>
      </c>
      <c r="AC13" s="101">
        <v>10</v>
      </c>
      <c r="AD13" s="101">
        <v>14556</v>
      </c>
      <c r="AE13" s="101">
        <v>112097</v>
      </c>
      <c r="AF13" s="101">
        <v>0</v>
      </c>
      <c r="AG13" s="101">
        <f>+AH13-AF13</f>
        <v>90323098</v>
      </c>
      <c r="AH13" s="101">
        <f t="shared" si="3"/>
        <v>90323098</v>
      </c>
      <c r="AI13" s="50"/>
    </row>
    <row r="14" spans="1:35" ht="22.55" customHeight="1" x14ac:dyDescent="0.35">
      <c r="A14" s="48"/>
      <c r="B14" s="100" t="s">
        <v>44</v>
      </c>
      <c r="C14" s="78"/>
      <c r="D14" s="80" t="s">
        <v>2</v>
      </c>
      <c r="E14" s="78"/>
      <c r="F14" s="101">
        <f>SUM(F15,F18)</f>
        <v>33498503</v>
      </c>
      <c r="G14" s="101">
        <f t="shared" ref="G14:Z14" si="4">SUM(G15,G18)</f>
        <v>42772337</v>
      </c>
      <c r="H14" s="101">
        <f t="shared" ref="H14" si="5">SUM(H15,H18)</f>
        <v>20</v>
      </c>
      <c r="I14" s="101">
        <f t="shared" si="4"/>
        <v>242476040</v>
      </c>
      <c r="J14" s="101">
        <f t="shared" ref="J14" si="6">SUM(J15,J18)</f>
        <v>12114808</v>
      </c>
      <c r="K14" s="101">
        <f>SUM(K15,K18)</f>
        <v>1888287472</v>
      </c>
      <c r="L14" s="101">
        <f>SUM(L15,L18)</f>
        <v>16144806</v>
      </c>
      <c r="M14" s="101">
        <f>SUM(M15,M18)</f>
        <v>197302495</v>
      </c>
      <c r="N14" s="101">
        <f>SUM(N15,N18)</f>
        <v>0</v>
      </c>
      <c r="O14" s="101">
        <f t="shared" si="4"/>
        <v>123204735</v>
      </c>
      <c r="P14" s="101">
        <f t="shared" ref="P14" si="7">SUM(P15,P18)</f>
        <v>17565586</v>
      </c>
      <c r="Q14" s="101">
        <f t="shared" si="4"/>
        <v>149311287</v>
      </c>
      <c r="R14" s="101">
        <f t="shared" ref="R14" si="8">SUM(R15,R18)</f>
        <v>3447689</v>
      </c>
      <c r="S14" s="101">
        <f>SUM(S15,S18)</f>
        <v>19295601</v>
      </c>
      <c r="T14" s="101">
        <f>SUM(T15,T18)</f>
        <v>4488484</v>
      </c>
      <c r="U14" s="101">
        <f t="shared" si="4"/>
        <v>8789123</v>
      </c>
      <c r="V14" s="101">
        <f>SUM(V15,V18)</f>
        <v>261616713</v>
      </c>
      <c r="W14" s="101">
        <f>SUM(W15,W18)</f>
        <v>11703723</v>
      </c>
      <c r="X14" s="101">
        <f>SUM(X15,X18)</f>
        <v>337207677</v>
      </c>
      <c r="Y14" s="101">
        <f>SUM(Y15,Y18)</f>
        <v>174425133</v>
      </c>
      <c r="Z14" s="101">
        <f t="shared" si="4"/>
        <v>37491154</v>
      </c>
      <c r="AA14" s="101">
        <f t="shared" ref="AA14:AB14" si="9">SUM(AA15,AA18)</f>
        <v>3495895</v>
      </c>
      <c r="AB14" s="101">
        <f t="shared" si="9"/>
        <v>5525070</v>
      </c>
      <c r="AC14" s="101">
        <f t="shared" ref="AC14" si="10">SUM(AC15,AC18)</f>
        <v>6038299</v>
      </c>
      <c r="AD14" s="101">
        <f t="shared" ref="AD14" si="11">SUM(AD15,AD18)</f>
        <v>2251823</v>
      </c>
      <c r="AE14" s="101">
        <f>SUM(AE15,AE18)</f>
        <v>17130496</v>
      </c>
      <c r="AF14" s="101">
        <v>0</v>
      </c>
      <c r="AG14" s="101">
        <f>+AH14-AF14</f>
        <v>3615584969</v>
      </c>
      <c r="AH14" s="101">
        <f t="shared" si="3"/>
        <v>3615584969</v>
      </c>
      <c r="AI14" s="50"/>
    </row>
    <row r="15" spans="1:35" ht="22.55" customHeight="1" x14ac:dyDescent="0.35">
      <c r="A15" s="48"/>
      <c r="B15" s="100" t="s">
        <v>20</v>
      </c>
      <c r="C15" s="78"/>
      <c r="D15" s="80" t="s">
        <v>45</v>
      </c>
      <c r="E15" s="78"/>
      <c r="F15" s="101">
        <f>SUM(F16:F17)</f>
        <v>33498503</v>
      </c>
      <c r="G15" s="101">
        <f t="shared" ref="G15:Z15" si="12">SUM(G16:G17)</f>
        <v>42772337</v>
      </c>
      <c r="H15" s="101">
        <f t="shared" ref="H15" si="13">SUM(H16:H17)</f>
        <v>20</v>
      </c>
      <c r="I15" s="101">
        <f t="shared" si="12"/>
        <v>242476040</v>
      </c>
      <c r="J15" s="101">
        <f t="shared" ref="J15" si="14">SUM(J16:J17)</f>
        <v>12114808</v>
      </c>
      <c r="K15" s="101">
        <f>SUM(K16:K17)</f>
        <v>1888287472</v>
      </c>
      <c r="L15" s="101">
        <f>SUM(L16:L17)</f>
        <v>16144806</v>
      </c>
      <c r="M15" s="101">
        <f>SUM(M16:M17)</f>
        <v>197302495</v>
      </c>
      <c r="N15" s="101">
        <f>SUM(N16:N17)</f>
        <v>0</v>
      </c>
      <c r="O15" s="101">
        <f t="shared" si="12"/>
        <v>123204735</v>
      </c>
      <c r="P15" s="101">
        <f t="shared" ref="P15" si="15">SUM(P16:P17)</f>
        <v>17565586</v>
      </c>
      <c r="Q15" s="101">
        <f t="shared" si="12"/>
        <v>149311287</v>
      </c>
      <c r="R15" s="101">
        <f t="shared" ref="R15" si="16">SUM(R16:R17)</f>
        <v>3447689</v>
      </c>
      <c r="S15" s="101">
        <f>SUM(S16:S17)</f>
        <v>19295601</v>
      </c>
      <c r="T15" s="101">
        <f>SUM(T16:T17)</f>
        <v>4488484</v>
      </c>
      <c r="U15" s="101">
        <f t="shared" si="12"/>
        <v>8789123</v>
      </c>
      <c r="V15" s="101">
        <f t="shared" si="12"/>
        <v>258753568</v>
      </c>
      <c r="W15" s="101">
        <f>SUM(W16:W17)</f>
        <v>11703723</v>
      </c>
      <c r="X15" s="101">
        <f>SUM(X16:X17)</f>
        <v>337207677</v>
      </c>
      <c r="Y15" s="101">
        <f>SUM(Y16:Y17)</f>
        <v>174425133</v>
      </c>
      <c r="Z15" s="101">
        <f t="shared" si="12"/>
        <v>37491154</v>
      </c>
      <c r="AA15" s="101">
        <f t="shared" ref="AA15:AB15" si="17">SUM(AA16:AA17)</f>
        <v>3495895</v>
      </c>
      <c r="AB15" s="101">
        <f t="shared" si="17"/>
        <v>5525070</v>
      </c>
      <c r="AC15" s="101">
        <f t="shared" ref="AC15" si="18">SUM(AC16:AC17)</f>
        <v>6038299</v>
      </c>
      <c r="AD15" s="101">
        <f t="shared" ref="AD15" si="19">SUM(AD16:AD17)</f>
        <v>2251823</v>
      </c>
      <c r="AE15" s="101">
        <f>SUM(AE16:AE17)</f>
        <v>17130496</v>
      </c>
      <c r="AF15" s="101">
        <v>0</v>
      </c>
      <c r="AG15" s="101">
        <f>+AH15-AF15</f>
        <v>3612721824</v>
      </c>
      <c r="AH15" s="101">
        <f t="shared" si="3"/>
        <v>3612721824</v>
      </c>
      <c r="AI15" s="50"/>
    </row>
    <row r="16" spans="1:35" ht="22.55" customHeight="1" x14ac:dyDescent="0.35">
      <c r="A16" s="48"/>
      <c r="B16" s="100"/>
      <c r="C16" s="78"/>
      <c r="D16" s="80" t="s">
        <v>3</v>
      </c>
      <c r="E16" s="78"/>
      <c r="F16" s="101">
        <v>21669377</v>
      </c>
      <c r="G16" s="101">
        <v>14654908</v>
      </c>
      <c r="H16" s="101"/>
      <c r="I16" s="101">
        <v>23358355</v>
      </c>
      <c r="J16" s="101"/>
      <c r="K16" s="101">
        <v>97391985</v>
      </c>
      <c r="L16" s="101">
        <v>8250340</v>
      </c>
      <c r="M16" s="101">
        <v>40013818</v>
      </c>
      <c r="N16" s="101"/>
      <c r="O16" s="101">
        <v>11203595</v>
      </c>
      <c r="P16" s="101">
        <v>443752</v>
      </c>
      <c r="Q16" s="101">
        <v>8531433</v>
      </c>
      <c r="R16" s="101">
        <v>869831</v>
      </c>
      <c r="S16" s="101">
        <v>7749045</v>
      </c>
      <c r="T16" s="101">
        <v>4179440</v>
      </c>
      <c r="U16" s="101">
        <v>6484499</v>
      </c>
      <c r="V16" s="101">
        <v>15680092</v>
      </c>
      <c r="W16" s="101">
        <v>10731015</v>
      </c>
      <c r="X16" s="101">
        <v>303999</v>
      </c>
      <c r="Y16" s="101">
        <v>17785256</v>
      </c>
      <c r="Z16" s="101">
        <v>16686659</v>
      </c>
      <c r="AA16" s="101"/>
      <c r="AB16" s="101">
        <v>2374760</v>
      </c>
      <c r="AC16" s="101">
        <v>5663855</v>
      </c>
      <c r="AD16" s="101">
        <v>2222365</v>
      </c>
      <c r="AE16" s="101">
        <v>11243409</v>
      </c>
      <c r="AF16" s="101">
        <v>0</v>
      </c>
      <c r="AG16" s="101">
        <f>+AH16-AF16</f>
        <v>327491788</v>
      </c>
      <c r="AH16" s="101">
        <f t="shared" si="3"/>
        <v>327491788</v>
      </c>
      <c r="AI16" s="50"/>
    </row>
    <row r="17" spans="1:35" ht="22.55" customHeight="1" x14ac:dyDescent="0.35">
      <c r="A17" s="48"/>
      <c r="B17" s="100"/>
      <c r="C17" s="78"/>
      <c r="D17" s="80" t="s">
        <v>48</v>
      </c>
      <c r="E17" s="78"/>
      <c r="F17" s="101">
        <v>11829126</v>
      </c>
      <c r="G17" s="101">
        <v>28117429</v>
      </c>
      <c r="H17" s="101">
        <v>20</v>
      </c>
      <c r="I17" s="101">
        <v>219117685</v>
      </c>
      <c r="J17" s="101">
        <v>12114808</v>
      </c>
      <c r="K17" s="101">
        <v>1790895487</v>
      </c>
      <c r="L17" s="101">
        <v>7894466</v>
      </c>
      <c r="M17" s="101">
        <v>157288677</v>
      </c>
      <c r="N17" s="101"/>
      <c r="O17" s="101">
        <v>112001140</v>
      </c>
      <c r="P17" s="101">
        <v>17121834</v>
      </c>
      <c r="Q17" s="101">
        <v>140779854</v>
      </c>
      <c r="R17" s="101">
        <v>2577858</v>
      </c>
      <c r="S17" s="101">
        <v>11546556</v>
      </c>
      <c r="T17" s="101">
        <v>309044</v>
      </c>
      <c r="U17" s="101">
        <v>2304624</v>
      </c>
      <c r="V17" s="101">
        <v>243073476</v>
      </c>
      <c r="W17" s="101">
        <v>972708</v>
      </c>
      <c r="X17" s="101">
        <v>336903678</v>
      </c>
      <c r="Y17" s="101">
        <v>156639877</v>
      </c>
      <c r="Z17" s="101">
        <v>20804495</v>
      </c>
      <c r="AA17" s="101">
        <v>3495895</v>
      </c>
      <c r="AB17" s="101">
        <v>3150310</v>
      </c>
      <c r="AC17" s="101">
        <v>374444</v>
      </c>
      <c r="AD17" s="101">
        <v>29458</v>
      </c>
      <c r="AE17" s="101">
        <v>5887087</v>
      </c>
      <c r="AF17" s="101">
        <v>0</v>
      </c>
      <c r="AG17" s="101">
        <f>+AH17-AF17</f>
        <v>3285230036</v>
      </c>
      <c r="AH17" s="101">
        <f t="shared" si="3"/>
        <v>3285230036</v>
      </c>
      <c r="AI17" s="50"/>
    </row>
    <row r="18" spans="1:35" ht="22.55" customHeight="1" x14ac:dyDescent="0.35">
      <c r="A18" s="48"/>
      <c r="B18" s="100" t="s">
        <v>31</v>
      </c>
      <c r="C18" s="78"/>
      <c r="D18" s="80" t="s">
        <v>46</v>
      </c>
      <c r="E18" s="78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>
        <v>2863145</v>
      </c>
      <c r="W18" s="101"/>
      <c r="X18" s="101"/>
      <c r="Y18" s="101"/>
      <c r="Z18" s="101"/>
      <c r="AA18" s="101"/>
      <c r="AB18" s="101"/>
      <c r="AC18" s="101"/>
      <c r="AD18" s="101"/>
      <c r="AE18" s="101"/>
      <c r="AF18" s="101">
        <v>0</v>
      </c>
      <c r="AG18" s="101">
        <f>+AH18-AF18</f>
        <v>2863145</v>
      </c>
      <c r="AH18" s="101">
        <f t="shared" si="3"/>
        <v>2863145</v>
      </c>
      <c r="AI18" s="50"/>
    </row>
    <row r="19" spans="1:35" ht="22.55" customHeight="1" x14ac:dyDescent="0.35">
      <c r="A19" s="48"/>
      <c r="B19" s="100" t="s">
        <v>4</v>
      </c>
      <c r="C19" s="78"/>
      <c r="D19" s="80" t="s">
        <v>27</v>
      </c>
      <c r="E19" s="78"/>
      <c r="F19" s="101">
        <v>20</v>
      </c>
      <c r="G19" s="101"/>
      <c r="H19" s="101"/>
      <c r="I19" s="101">
        <v>2578</v>
      </c>
      <c r="J19" s="101"/>
      <c r="K19" s="101"/>
      <c r="L19" s="101"/>
      <c r="M19" s="101">
        <v>394048</v>
      </c>
      <c r="N19" s="101"/>
      <c r="O19" s="101"/>
      <c r="P19" s="101"/>
      <c r="Q19" s="101"/>
      <c r="R19" s="101"/>
      <c r="S19" s="101"/>
      <c r="T19" s="101"/>
      <c r="U19" s="101">
        <v>1753</v>
      </c>
      <c r="V19" s="101">
        <v>2062</v>
      </c>
      <c r="W19" s="101"/>
      <c r="X19" s="101"/>
      <c r="Y19" s="101"/>
      <c r="Z19" s="101">
        <v>12372</v>
      </c>
      <c r="AA19" s="101"/>
      <c r="AB19" s="101"/>
      <c r="AC19" s="101"/>
      <c r="AD19" s="101"/>
      <c r="AE19" s="101">
        <v>7217</v>
      </c>
      <c r="AF19" s="101">
        <v>0</v>
      </c>
      <c r="AG19" s="101">
        <f>+AH19-AF19</f>
        <v>420050</v>
      </c>
      <c r="AH19" s="101">
        <f t="shared" si="3"/>
        <v>420050</v>
      </c>
      <c r="AI19" s="50"/>
    </row>
    <row r="20" spans="1:35" ht="22.55" customHeight="1" x14ac:dyDescent="0.35">
      <c r="A20" s="48"/>
      <c r="B20" s="100" t="s">
        <v>59</v>
      </c>
      <c r="C20" s="78"/>
      <c r="D20" s="80" t="s">
        <v>28</v>
      </c>
      <c r="E20" s="78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>
        <v>0</v>
      </c>
      <c r="AG20" s="101">
        <f>+AH20-AF20</f>
        <v>0</v>
      </c>
      <c r="AH20" s="101">
        <f t="shared" si="3"/>
        <v>0</v>
      </c>
      <c r="AI20" s="50"/>
    </row>
    <row r="21" spans="1:35" ht="22.55" customHeight="1" x14ac:dyDescent="0.35">
      <c r="A21" s="48"/>
      <c r="B21" s="100" t="s">
        <v>60</v>
      </c>
      <c r="C21" s="78"/>
      <c r="D21" s="80" t="s">
        <v>29</v>
      </c>
      <c r="E21" s="78"/>
      <c r="F21" s="101">
        <v>10</v>
      </c>
      <c r="G21" s="101">
        <v>10</v>
      </c>
      <c r="H21" s="101"/>
      <c r="I21" s="101">
        <v>77977</v>
      </c>
      <c r="J21" s="101"/>
      <c r="K21" s="101">
        <v>3025552</v>
      </c>
      <c r="L21" s="101">
        <v>10</v>
      </c>
      <c r="M21" s="101">
        <v>10</v>
      </c>
      <c r="N21" s="101"/>
      <c r="O21" s="101">
        <v>65323</v>
      </c>
      <c r="P21" s="101">
        <v>0</v>
      </c>
      <c r="Q21" s="101">
        <v>64515</v>
      </c>
      <c r="R21" s="101">
        <v>10</v>
      </c>
      <c r="S21" s="101">
        <v>10</v>
      </c>
      <c r="T21" s="101">
        <v>10</v>
      </c>
      <c r="U21" s="101">
        <v>10</v>
      </c>
      <c r="V21" s="101">
        <v>225708</v>
      </c>
      <c r="W21" s="101">
        <v>10</v>
      </c>
      <c r="X21" s="101"/>
      <c r="Y21" s="101">
        <v>10</v>
      </c>
      <c r="Z21" s="101">
        <v>31058</v>
      </c>
      <c r="AA21" s="101">
        <v>0</v>
      </c>
      <c r="AB21" s="101">
        <v>20781</v>
      </c>
      <c r="AC21" s="101"/>
      <c r="AD21" s="101">
        <v>81423</v>
      </c>
      <c r="AE21" s="101">
        <v>10</v>
      </c>
      <c r="AF21" s="101">
        <v>0</v>
      </c>
      <c r="AG21" s="101">
        <f>+AH21-AF21</f>
        <v>3592447</v>
      </c>
      <c r="AH21" s="101">
        <f t="shared" si="3"/>
        <v>3592447</v>
      </c>
      <c r="AI21" s="50"/>
    </row>
    <row r="22" spans="1:35" ht="22.55" customHeight="1" x14ac:dyDescent="0.35">
      <c r="A22" s="48"/>
      <c r="B22" s="102" t="s">
        <v>61</v>
      </c>
      <c r="C22" s="103"/>
      <c r="D22" s="81" t="s">
        <v>51</v>
      </c>
      <c r="E22" s="103"/>
      <c r="F22" s="104">
        <f>+F23+F24</f>
        <v>0</v>
      </c>
      <c r="G22" s="104">
        <f t="shared" ref="G22:AF22" si="20">+G23+G24</f>
        <v>6572238</v>
      </c>
      <c r="H22" s="104">
        <f t="shared" ref="H22" si="21">+H23+H24</f>
        <v>23252200</v>
      </c>
      <c r="I22" s="104">
        <f t="shared" si="20"/>
        <v>12593390</v>
      </c>
      <c r="J22" s="104">
        <f t="shared" ref="J22" si="22">+J23+J24</f>
        <v>0</v>
      </c>
      <c r="K22" s="104">
        <f t="shared" si="20"/>
        <v>220307246</v>
      </c>
      <c r="L22" s="104">
        <f t="shared" ref="L22:N22" si="23">+L23+L24</f>
        <v>0</v>
      </c>
      <c r="M22" s="104">
        <f t="shared" si="23"/>
        <v>0</v>
      </c>
      <c r="N22" s="104">
        <f t="shared" si="23"/>
        <v>1000</v>
      </c>
      <c r="O22" s="104">
        <f t="shared" si="20"/>
        <v>6714226</v>
      </c>
      <c r="P22" s="104">
        <f t="shared" ref="P22" si="24">+P23+P24</f>
        <v>0</v>
      </c>
      <c r="Q22" s="104">
        <f t="shared" si="20"/>
        <v>3851000</v>
      </c>
      <c r="R22" s="104">
        <f t="shared" ref="R22" si="25">+R23+R24</f>
        <v>0</v>
      </c>
      <c r="S22" s="104">
        <f>+S23+S24</f>
        <v>0</v>
      </c>
      <c r="T22" s="104">
        <f>+T23+T24</f>
        <v>0</v>
      </c>
      <c r="U22" s="104">
        <f t="shared" si="20"/>
        <v>0</v>
      </c>
      <c r="V22" s="104">
        <f t="shared" si="20"/>
        <v>62071231</v>
      </c>
      <c r="W22" s="104">
        <f>+W23+W24</f>
        <v>0</v>
      </c>
      <c r="X22" s="104">
        <f t="shared" si="20"/>
        <v>0</v>
      </c>
      <c r="Y22" s="104">
        <f t="shared" si="20"/>
        <v>680754094</v>
      </c>
      <c r="Z22" s="104">
        <f t="shared" si="20"/>
        <v>0</v>
      </c>
      <c r="AA22" s="104">
        <f t="shared" ref="AA22:AB22" si="26">+AA23+AA24</f>
        <v>0</v>
      </c>
      <c r="AB22" s="104">
        <f t="shared" si="26"/>
        <v>0</v>
      </c>
      <c r="AC22" s="104">
        <f t="shared" ref="AC22" si="27">+AC23+AC24</f>
        <v>0</v>
      </c>
      <c r="AD22" s="104">
        <f t="shared" si="20"/>
        <v>0</v>
      </c>
      <c r="AE22" s="104">
        <f t="shared" si="20"/>
        <v>0</v>
      </c>
      <c r="AF22" s="104">
        <f t="shared" si="20"/>
        <v>309709331</v>
      </c>
      <c r="AG22" s="104">
        <f>+AH22-AF22</f>
        <v>706407294</v>
      </c>
      <c r="AH22" s="104">
        <f t="shared" si="3"/>
        <v>1016116625</v>
      </c>
      <c r="AI22" s="50"/>
    </row>
    <row r="23" spans="1:35" ht="22.55" customHeight="1" x14ac:dyDescent="0.35">
      <c r="A23" s="48"/>
      <c r="B23" s="106" t="s">
        <v>20</v>
      </c>
      <c r="C23" s="78"/>
      <c r="D23" s="80" t="s">
        <v>91</v>
      </c>
      <c r="E23" s="78"/>
      <c r="F23" s="101"/>
      <c r="G23" s="101"/>
      <c r="H23" s="101"/>
      <c r="I23" s="101"/>
      <c r="J23" s="101"/>
      <c r="K23" s="101">
        <v>2400000</v>
      </c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>
        <v>8907840</v>
      </c>
      <c r="Z23" s="101"/>
      <c r="AA23" s="101"/>
      <c r="AB23" s="101"/>
      <c r="AC23" s="101"/>
      <c r="AD23" s="101"/>
      <c r="AE23" s="101"/>
      <c r="AF23" s="101">
        <v>0</v>
      </c>
      <c r="AG23" s="101">
        <f>+AH23-AF23</f>
        <v>11307840</v>
      </c>
      <c r="AH23" s="101">
        <f t="shared" si="3"/>
        <v>11307840</v>
      </c>
      <c r="AI23" s="50"/>
    </row>
    <row r="24" spans="1:35" ht="22.55" customHeight="1" x14ac:dyDescent="0.35">
      <c r="A24" s="48"/>
      <c r="B24" s="106" t="s">
        <v>39</v>
      </c>
      <c r="C24" s="78"/>
      <c r="D24" s="80" t="s">
        <v>92</v>
      </c>
      <c r="E24" s="78"/>
      <c r="F24" s="101">
        <f t="shared" ref="F24:M24" si="28">+SUM(F25:F34)</f>
        <v>0</v>
      </c>
      <c r="G24" s="101">
        <f t="shared" si="28"/>
        <v>6572238</v>
      </c>
      <c r="H24" s="101">
        <f t="shared" si="28"/>
        <v>23252200</v>
      </c>
      <c r="I24" s="101">
        <f t="shared" si="28"/>
        <v>12593390</v>
      </c>
      <c r="J24" s="101">
        <f t="shared" si="28"/>
        <v>0</v>
      </c>
      <c r="K24" s="101">
        <f t="shared" si="28"/>
        <v>217907246</v>
      </c>
      <c r="L24" s="101">
        <f t="shared" si="28"/>
        <v>0</v>
      </c>
      <c r="M24" s="101">
        <f t="shared" si="28"/>
        <v>0</v>
      </c>
      <c r="N24" s="101">
        <f>+SUM(N25:N35)</f>
        <v>1000</v>
      </c>
      <c r="O24" s="101">
        <f t="shared" ref="O24:AF24" si="29">+SUM(O25:O34)</f>
        <v>6714226</v>
      </c>
      <c r="P24" s="101">
        <f t="shared" si="29"/>
        <v>0</v>
      </c>
      <c r="Q24" s="101">
        <f t="shared" si="29"/>
        <v>3851000</v>
      </c>
      <c r="R24" s="101">
        <f t="shared" si="29"/>
        <v>0</v>
      </c>
      <c r="S24" s="101">
        <f t="shared" si="29"/>
        <v>0</v>
      </c>
      <c r="T24" s="101">
        <f t="shared" si="29"/>
        <v>0</v>
      </c>
      <c r="U24" s="101">
        <f t="shared" si="29"/>
        <v>0</v>
      </c>
      <c r="V24" s="101">
        <f t="shared" si="29"/>
        <v>62071231</v>
      </c>
      <c r="W24" s="101">
        <f t="shared" si="29"/>
        <v>0</v>
      </c>
      <c r="X24" s="101">
        <f t="shared" si="29"/>
        <v>0</v>
      </c>
      <c r="Y24" s="101">
        <f t="shared" si="29"/>
        <v>671846254</v>
      </c>
      <c r="Z24" s="101">
        <f t="shared" si="29"/>
        <v>0</v>
      </c>
      <c r="AA24" s="101">
        <f t="shared" si="29"/>
        <v>0</v>
      </c>
      <c r="AB24" s="101">
        <f t="shared" si="29"/>
        <v>0</v>
      </c>
      <c r="AC24" s="101">
        <f t="shared" si="29"/>
        <v>0</v>
      </c>
      <c r="AD24" s="101">
        <f t="shared" si="29"/>
        <v>0</v>
      </c>
      <c r="AE24" s="101">
        <f t="shared" si="29"/>
        <v>0</v>
      </c>
      <c r="AF24" s="101">
        <f t="shared" si="29"/>
        <v>309709331</v>
      </c>
      <c r="AG24" s="101">
        <f>+AH24-AF24</f>
        <v>695099454</v>
      </c>
      <c r="AH24" s="101">
        <f t="shared" si="3"/>
        <v>1004808785</v>
      </c>
      <c r="AI24" s="50"/>
    </row>
    <row r="25" spans="1:35" ht="22.55" customHeight="1" x14ac:dyDescent="0.35">
      <c r="A25" s="48"/>
      <c r="B25" s="106"/>
      <c r="C25" s="78"/>
      <c r="D25" s="80" t="s">
        <v>95</v>
      </c>
      <c r="E25" s="78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>
        <v>551482891</v>
      </c>
      <c r="Z25" s="101"/>
      <c r="AA25" s="101"/>
      <c r="AB25" s="101"/>
      <c r="AC25" s="101"/>
      <c r="AD25" s="101"/>
      <c r="AE25" s="101"/>
      <c r="AF25" s="101">
        <v>0</v>
      </c>
      <c r="AG25" s="101">
        <f>+AH25-AF25</f>
        <v>551482891</v>
      </c>
      <c r="AH25" s="101">
        <f t="shared" ref="AH25:AH44" si="30">SUM(F25:AE25)</f>
        <v>551482891</v>
      </c>
      <c r="AI25" s="50"/>
    </row>
    <row r="26" spans="1:35" ht="22.55" customHeight="1" x14ac:dyDescent="0.35">
      <c r="A26" s="48"/>
      <c r="B26" s="106"/>
      <c r="C26" s="78"/>
      <c r="D26" s="80" t="s">
        <v>96</v>
      </c>
      <c r="E26" s="78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>
        <v>104596558</v>
      </c>
      <c r="Z26" s="101"/>
      <c r="AA26" s="101"/>
      <c r="AB26" s="101"/>
      <c r="AC26" s="101"/>
      <c r="AD26" s="101"/>
      <c r="AE26" s="101"/>
      <c r="AF26" s="101">
        <v>0</v>
      </c>
      <c r="AG26" s="101">
        <f>+AH26-AF26</f>
        <v>104596558</v>
      </c>
      <c r="AH26" s="101">
        <f t="shared" si="30"/>
        <v>104596558</v>
      </c>
      <c r="AI26" s="50"/>
    </row>
    <row r="27" spans="1:35" ht="22.55" customHeight="1" x14ac:dyDescent="0.35">
      <c r="A27" s="48"/>
      <c r="B27" s="106"/>
      <c r="C27" s="78"/>
      <c r="D27" s="80" t="s">
        <v>136</v>
      </c>
      <c r="E27" s="78"/>
      <c r="F27" s="101"/>
      <c r="G27" s="101"/>
      <c r="H27" s="101">
        <v>11908036</v>
      </c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>
        <v>0</v>
      </c>
      <c r="AG27" s="101">
        <f>+AH27-AF27</f>
        <v>11908036</v>
      </c>
      <c r="AH27" s="101">
        <f t="shared" ref="AH27" si="31">SUM(F27:AE27)</f>
        <v>11908036</v>
      </c>
      <c r="AI27" s="50"/>
    </row>
    <row r="28" spans="1:35" ht="22.55" customHeight="1" x14ac:dyDescent="0.35">
      <c r="A28" s="48"/>
      <c r="B28" s="106"/>
      <c r="C28" s="78"/>
      <c r="D28" s="80" t="s">
        <v>97</v>
      </c>
      <c r="E28" s="78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>
        <v>15766805</v>
      </c>
      <c r="Z28" s="101"/>
      <c r="AA28" s="101"/>
      <c r="AB28" s="101"/>
      <c r="AC28" s="101"/>
      <c r="AD28" s="101"/>
      <c r="AE28" s="101"/>
      <c r="AF28" s="101">
        <v>0</v>
      </c>
      <c r="AG28" s="101">
        <f>+AH28-AF28</f>
        <v>15766805</v>
      </c>
      <c r="AH28" s="101">
        <f t="shared" si="30"/>
        <v>15766805</v>
      </c>
      <c r="AI28" s="50"/>
    </row>
    <row r="29" spans="1:35" ht="22.55" customHeight="1" x14ac:dyDescent="0.35">
      <c r="A29" s="48"/>
      <c r="B29" s="106"/>
      <c r="C29" s="78"/>
      <c r="D29" s="80" t="s">
        <v>98</v>
      </c>
      <c r="E29" s="78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>
        <v>0</v>
      </c>
      <c r="AG29" s="101">
        <f>+AH29-AF29</f>
        <v>0</v>
      </c>
      <c r="AH29" s="101">
        <f t="shared" si="30"/>
        <v>0</v>
      </c>
      <c r="AI29" s="50"/>
    </row>
    <row r="30" spans="1:35" ht="22.55" customHeight="1" x14ac:dyDescent="0.35">
      <c r="A30" s="48"/>
      <c r="B30" s="106"/>
      <c r="C30" s="78"/>
      <c r="D30" s="80" t="s">
        <v>99</v>
      </c>
      <c r="E30" s="78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>
        <f>+SUM(G30:AE30)</f>
        <v>0</v>
      </c>
      <c r="AG30" s="101">
        <f>+AH30-AF30</f>
        <v>0</v>
      </c>
      <c r="AH30" s="101">
        <f t="shared" si="30"/>
        <v>0</v>
      </c>
      <c r="AI30" s="50"/>
    </row>
    <row r="31" spans="1:35" ht="36" customHeight="1" x14ac:dyDescent="0.35">
      <c r="A31" s="48"/>
      <c r="B31" s="106"/>
      <c r="C31" s="78"/>
      <c r="D31" s="80" t="s">
        <v>121</v>
      </c>
      <c r="E31" s="78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>
        <v>0</v>
      </c>
      <c r="AG31" s="101">
        <f>+AH31-AF31</f>
        <v>0</v>
      </c>
      <c r="AH31" s="101">
        <f t="shared" si="30"/>
        <v>0</v>
      </c>
      <c r="AI31" s="50"/>
    </row>
    <row r="32" spans="1:35" ht="22.55" customHeight="1" x14ac:dyDescent="0.35">
      <c r="A32" s="48"/>
      <c r="B32" s="106"/>
      <c r="C32" s="78"/>
      <c r="D32" s="80" t="s">
        <v>137</v>
      </c>
      <c r="E32" s="78"/>
      <c r="F32" s="101"/>
      <c r="G32" s="101"/>
      <c r="H32" s="101">
        <v>11344164</v>
      </c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>
        <v>0</v>
      </c>
      <c r="AG32" s="101">
        <f>+AH32-AF32</f>
        <v>11344164</v>
      </c>
      <c r="AH32" s="101">
        <f t="shared" ref="AH32" si="32">SUM(F32:AE32)</f>
        <v>11344164</v>
      </c>
      <c r="AI32" s="50"/>
    </row>
    <row r="33" spans="1:35" ht="34.450000000000003" customHeight="1" x14ac:dyDescent="0.35">
      <c r="A33" s="48"/>
      <c r="B33" s="106"/>
      <c r="C33" s="78"/>
      <c r="D33" s="80" t="s">
        <v>100</v>
      </c>
      <c r="E33" s="78"/>
      <c r="F33" s="101"/>
      <c r="G33" s="101">
        <v>6572238</v>
      </c>
      <c r="H33" s="101"/>
      <c r="I33" s="101">
        <v>12593390</v>
      </c>
      <c r="J33" s="101"/>
      <c r="K33" s="101">
        <v>217907246</v>
      </c>
      <c r="L33" s="101"/>
      <c r="M33" s="101"/>
      <c r="N33" s="101"/>
      <c r="O33" s="101">
        <v>6714226</v>
      </c>
      <c r="P33" s="101"/>
      <c r="Q33" s="101">
        <v>3851000</v>
      </c>
      <c r="R33" s="101"/>
      <c r="S33" s="101"/>
      <c r="T33" s="101"/>
      <c r="U33" s="101"/>
      <c r="V33" s="101">
        <v>62071231</v>
      </c>
      <c r="W33" s="101"/>
      <c r="X33" s="101"/>
      <c r="Y33" s="101"/>
      <c r="Z33" s="101"/>
      <c r="AA33" s="101"/>
      <c r="AB33" s="101"/>
      <c r="AC33" s="101"/>
      <c r="AD33" s="101"/>
      <c r="AE33" s="101"/>
      <c r="AF33" s="101">
        <f>+SUM(G33:AE33)</f>
        <v>309709331</v>
      </c>
      <c r="AG33" s="101">
        <f>+AH33-AF33</f>
        <v>0</v>
      </c>
      <c r="AH33" s="101">
        <f>SUM(F33:AE33)</f>
        <v>309709331</v>
      </c>
      <c r="AI33" s="50"/>
    </row>
    <row r="34" spans="1:35" ht="40.549999999999997" customHeight="1" x14ac:dyDescent="0.35">
      <c r="A34" s="48"/>
      <c r="B34" s="106"/>
      <c r="C34" s="78"/>
      <c r="D34" s="80" t="s">
        <v>101</v>
      </c>
      <c r="E34" s="78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>
        <f>+SUM(G34:AE34)</f>
        <v>0</v>
      </c>
      <c r="AG34" s="101">
        <f>+AH34-AF34</f>
        <v>0</v>
      </c>
      <c r="AH34" s="101">
        <f>SUM(F34:AE34)</f>
        <v>0</v>
      </c>
      <c r="AI34" s="50"/>
    </row>
    <row r="35" spans="1:35" ht="22.55" customHeight="1" x14ac:dyDescent="0.35">
      <c r="A35" s="48"/>
      <c r="B35" s="106"/>
      <c r="C35" s="78"/>
      <c r="D35" s="80" t="s">
        <v>146</v>
      </c>
      <c r="E35" s="78"/>
      <c r="F35" s="101"/>
      <c r="G35" s="101"/>
      <c r="H35" s="101"/>
      <c r="I35" s="101"/>
      <c r="J35" s="101"/>
      <c r="K35" s="101"/>
      <c r="L35" s="101"/>
      <c r="M35" s="101"/>
      <c r="N35" s="101">
        <v>1000</v>
      </c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50"/>
    </row>
    <row r="36" spans="1:35" ht="22.55" customHeight="1" x14ac:dyDescent="0.35">
      <c r="A36" s="48"/>
      <c r="B36" s="100">
        <v>14</v>
      </c>
      <c r="C36" s="78"/>
      <c r="D36" s="80" t="s">
        <v>82</v>
      </c>
      <c r="E36" s="78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>
        <v>0</v>
      </c>
      <c r="AG36" s="101">
        <f>+AH36-AF36</f>
        <v>0</v>
      </c>
      <c r="AH36" s="101">
        <f t="shared" si="30"/>
        <v>0</v>
      </c>
      <c r="AI36" s="50"/>
    </row>
    <row r="37" spans="1:35" ht="22.55" customHeight="1" x14ac:dyDescent="0.35">
      <c r="A37" s="48"/>
      <c r="B37" s="100" t="s">
        <v>62</v>
      </c>
      <c r="C37" s="78"/>
      <c r="D37" s="80" t="s">
        <v>5</v>
      </c>
      <c r="E37" s="78"/>
      <c r="F37" s="101">
        <v>10</v>
      </c>
      <c r="G37" s="101">
        <v>10</v>
      </c>
      <c r="H37" s="101"/>
      <c r="I37" s="101">
        <v>10</v>
      </c>
      <c r="J37" s="101">
        <v>10</v>
      </c>
      <c r="K37" s="101">
        <v>10</v>
      </c>
      <c r="L37" s="101">
        <v>10</v>
      </c>
      <c r="M37" s="101">
        <v>10</v>
      </c>
      <c r="N37" s="101"/>
      <c r="O37" s="101">
        <v>10</v>
      </c>
      <c r="P37" s="101">
        <v>10</v>
      </c>
      <c r="Q37" s="101">
        <v>10</v>
      </c>
      <c r="R37" s="101">
        <v>10</v>
      </c>
      <c r="S37" s="101">
        <v>10</v>
      </c>
      <c r="T37" s="101">
        <v>10</v>
      </c>
      <c r="U37" s="101">
        <v>10</v>
      </c>
      <c r="V37" s="101">
        <v>10</v>
      </c>
      <c r="W37" s="101">
        <v>10</v>
      </c>
      <c r="X37" s="101">
        <v>10</v>
      </c>
      <c r="Y37" s="101">
        <v>160911200</v>
      </c>
      <c r="Z37" s="101">
        <v>10</v>
      </c>
      <c r="AA37" s="101">
        <v>161882</v>
      </c>
      <c r="AB37" s="101">
        <v>551540</v>
      </c>
      <c r="AC37" s="101"/>
      <c r="AD37" s="101">
        <v>91915</v>
      </c>
      <c r="AE37" s="101">
        <v>1184500</v>
      </c>
      <c r="AF37" s="101">
        <v>0</v>
      </c>
      <c r="AG37" s="101">
        <f>+AH37-AF37</f>
        <v>162901217</v>
      </c>
      <c r="AH37" s="101">
        <f t="shared" si="30"/>
        <v>162901217</v>
      </c>
      <c r="AI37" s="50"/>
    </row>
    <row r="38" spans="1:35" s="47" customFormat="1" ht="25" customHeight="1" x14ac:dyDescent="0.2">
      <c r="A38" s="45"/>
      <c r="B38" s="107"/>
      <c r="C38" s="98"/>
      <c r="D38" s="79" t="s">
        <v>6</v>
      </c>
      <c r="E38" s="89"/>
      <c r="F38" s="99">
        <f>SUM(F39,F40,F41,F42,F48,F49,F50,F59,F60,F64,F65,F69,F70)</f>
        <v>34354130</v>
      </c>
      <c r="G38" s="99">
        <f t="shared" ref="G38:AE38" si="33">SUM(G39,G40,G41,G42,G48,G49,G50,G59,G60,G64,G65,G69,G70)</f>
        <v>49663559</v>
      </c>
      <c r="H38" s="99">
        <f t="shared" ref="H38" si="34">SUM(H39,H40,H41,H42,H48,H49,H50,H59,H60,H64,H65,H69,H70)</f>
        <v>23252220</v>
      </c>
      <c r="I38" s="99">
        <f t="shared" si="33"/>
        <v>255558607</v>
      </c>
      <c r="J38" s="99">
        <f t="shared" ref="J38" si="35">SUM(J39,J40,J41,J42,J48,J49,J50,J59,J60,J64,J65,J69,J70)</f>
        <v>12114818</v>
      </c>
      <c r="K38" s="99">
        <f t="shared" ref="K38:N38" si="36">SUM(K39,K40,K41,K42,K48,K49,K50,K59,K60,K64,K65,K69,K70)</f>
        <v>2132736087</v>
      </c>
      <c r="L38" s="99">
        <f t="shared" si="36"/>
        <v>16144846</v>
      </c>
      <c r="M38" s="99">
        <f t="shared" si="36"/>
        <v>198406389</v>
      </c>
      <c r="N38" s="99">
        <f t="shared" si="36"/>
        <v>1000</v>
      </c>
      <c r="O38" s="99">
        <f t="shared" si="33"/>
        <v>130374394</v>
      </c>
      <c r="P38" s="99">
        <f t="shared" ref="P38" si="37">SUM(P39,P40,P41,P42,P48,P49,P50,P59,P60,P64,P65,P69,P70)</f>
        <v>17565616</v>
      </c>
      <c r="Q38" s="99">
        <f t="shared" si="33"/>
        <v>153417281</v>
      </c>
      <c r="R38" s="99">
        <f t="shared" ref="R38" si="38">SUM(R39,R40,R41,R42,R48,R49,R50,R59,R60,R64,R65,R69,R70)</f>
        <v>3447729</v>
      </c>
      <c r="S38" s="99">
        <f>SUM(S39,S40,S41,S42,S48,S49,S50,S59,S60,S64,S65,S69,S70)</f>
        <v>19359886</v>
      </c>
      <c r="T38" s="99">
        <f>SUM(T39,T40,T41,T42,T48,T49,T50,T59,T60,T64,T65,T69,T70)</f>
        <v>4497371</v>
      </c>
      <c r="U38" s="99">
        <f t="shared" si="33"/>
        <v>8987484</v>
      </c>
      <c r="V38" s="99">
        <f t="shared" si="33"/>
        <v>324113119</v>
      </c>
      <c r="W38" s="99">
        <f>SUM(W39,W40,W41,W42,W48,W49,W50,W59,W60,W64,W65,W69,W70)</f>
        <v>11786438</v>
      </c>
      <c r="X38" s="99">
        <f t="shared" si="33"/>
        <v>337207687</v>
      </c>
      <c r="Y38" s="99">
        <f t="shared" si="33"/>
        <v>1134554247</v>
      </c>
      <c r="Z38" s="99">
        <f t="shared" si="33"/>
        <v>37792211</v>
      </c>
      <c r="AA38" s="99">
        <f t="shared" ref="AA38:AB38" si="39">SUM(AA39,AA40,AA41,AA42,AA48,AA49,AA50,AA59,AA60,AA64,AA65,AA69,AA70)</f>
        <v>3657777</v>
      </c>
      <c r="AB38" s="99">
        <f t="shared" si="39"/>
        <v>6097411</v>
      </c>
      <c r="AC38" s="99">
        <f t="shared" ref="AC38" si="40">SUM(AC39,AC40,AC41,AC42,AC48,AC49,AC50,AC59,AC60,AC64,AC65,AC69,AC70)</f>
        <v>6038319</v>
      </c>
      <c r="AD38" s="99">
        <f t="shared" si="33"/>
        <v>3301784</v>
      </c>
      <c r="AE38" s="99">
        <f t="shared" si="33"/>
        <v>18434330</v>
      </c>
      <c r="AF38" s="99">
        <f>SUM(AF39,AF40,AF41,AF42,AF48,AF49,AF50,AF59,AF60,AF64,AF65,AF69,AF70)</f>
        <v>310257579</v>
      </c>
      <c r="AG38" s="99">
        <f>SUM(AG39,AG40,AG41,AG42,AG48,AG49,AG50,AG59,AG60,AG64,AG65,AG69,AG70)</f>
        <v>4632607161</v>
      </c>
      <c r="AH38" s="99">
        <f>SUM(F38:AE38)</f>
        <v>4942864740</v>
      </c>
      <c r="AI38" s="51"/>
    </row>
    <row r="39" spans="1:35" s="72" customFormat="1" ht="22.55" customHeight="1" x14ac:dyDescent="0.35">
      <c r="A39" s="127"/>
      <c r="B39" s="128" t="s">
        <v>7</v>
      </c>
      <c r="C39" s="129"/>
      <c r="D39" s="130" t="s">
        <v>8</v>
      </c>
      <c r="E39" s="129"/>
      <c r="F39" s="121">
        <v>21669377</v>
      </c>
      <c r="G39" s="121">
        <v>14654908</v>
      </c>
      <c r="H39" s="121"/>
      <c r="I39" s="121">
        <v>23358355</v>
      </c>
      <c r="J39" s="121"/>
      <c r="K39" s="121">
        <v>97391985</v>
      </c>
      <c r="L39" s="121">
        <v>8250340</v>
      </c>
      <c r="M39" s="121">
        <v>40013818</v>
      </c>
      <c r="N39" s="121"/>
      <c r="O39" s="121">
        <v>11203595</v>
      </c>
      <c r="P39" s="121">
        <v>443752</v>
      </c>
      <c r="Q39" s="121">
        <v>8531433</v>
      </c>
      <c r="R39" s="121">
        <v>869831</v>
      </c>
      <c r="S39" s="121">
        <v>7749045</v>
      </c>
      <c r="T39" s="121">
        <v>4179440</v>
      </c>
      <c r="U39" s="121">
        <v>6484499</v>
      </c>
      <c r="V39" s="121">
        <v>15680092</v>
      </c>
      <c r="W39" s="121">
        <v>10731015</v>
      </c>
      <c r="X39" s="121">
        <v>303999</v>
      </c>
      <c r="Y39" s="121">
        <v>18318327</v>
      </c>
      <c r="Z39" s="121">
        <v>16686659</v>
      </c>
      <c r="AA39" s="121"/>
      <c r="AB39" s="121">
        <v>2374760</v>
      </c>
      <c r="AC39" s="121">
        <v>5663855</v>
      </c>
      <c r="AD39" s="121">
        <v>2216362</v>
      </c>
      <c r="AE39" s="121">
        <v>11243409</v>
      </c>
      <c r="AF39" s="121">
        <v>0</v>
      </c>
      <c r="AG39" s="121">
        <f>+AH39-AF39</f>
        <v>328018856</v>
      </c>
      <c r="AH39" s="121">
        <f t="shared" si="30"/>
        <v>328018856</v>
      </c>
      <c r="AI39" s="73"/>
    </row>
    <row r="40" spans="1:35" ht="22.55" customHeight="1" x14ac:dyDescent="0.35">
      <c r="A40" s="48"/>
      <c r="B40" s="100" t="s">
        <v>9</v>
      </c>
      <c r="C40" s="78"/>
      <c r="D40" s="80" t="s">
        <v>10</v>
      </c>
      <c r="E40" s="78"/>
      <c r="F40" s="101">
        <v>7263264</v>
      </c>
      <c r="G40" s="101">
        <v>995599</v>
      </c>
      <c r="H40" s="101"/>
      <c r="I40" s="101">
        <v>5019469</v>
      </c>
      <c r="J40" s="101">
        <v>10954062</v>
      </c>
      <c r="K40" s="101">
        <v>8292432</v>
      </c>
      <c r="L40" s="101">
        <v>3800453</v>
      </c>
      <c r="M40" s="101">
        <v>37782575</v>
      </c>
      <c r="N40" s="101"/>
      <c r="O40" s="101">
        <v>750423</v>
      </c>
      <c r="P40" s="101">
        <v>9796603</v>
      </c>
      <c r="Q40" s="101">
        <v>553613</v>
      </c>
      <c r="R40" s="101">
        <v>397169</v>
      </c>
      <c r="S40" s="101">
        <v>742284</v>
      </c>
      <c r="T40" s="101">
        <v>227225</v>
      </c>
      <c r="U40" s="101">
        <v>322152</v>
      </c>
      <c r="V40" s="101">
        <v>1957225</v>
      </c>
      <c r="W40" s="101">
        <v>568819</v>
      </c>
      <c r="X40" s="101">
        <v>21531</v>
      </c>
      <c r="Y40" s="101">
        <v>1254348</v>
      </c>
      <c r="Z40" s="101">
        <v>2299247</v>
      </c>
      <c r="AA40" s="101">
        <v>1596558</v>
      </c>
      <c r="AB40" s="101">
        <v>351771</v>
      </c>
      <c r="AC40" s="101">
        <v>188854</v>
      </c>
      <c r="AD40" s="101">
        <v>341697</v>
      </c>
      <c r="AE40" s="101">
        <v>5301270</v>
      </c>
      <c r="AF40" s="101">
        <v>0</v>
      </c>
      <c r="AG40" s="101">
        <f>+AH40-AF40</f>
        <v>100778643</v>
      </c>
      <c r="AH40" s="101">
        <f t="shared" si="30"/>
        <v>100778643</v>
      </c>
      <c r="AI40" s="50"/>
    </row>
    <row r="41" spans="1:35" ht="22.55" customHeight="1" x14ac:dyDescent="0.35">
      <c r="A41" s="48"/>
      <c r="B41" s="100" t="s">
        <v>11</v>
      </c>
      <c r="C41" s="78"/>
      <c r="D41" s="80" t="s">
        <v>52</v>
      </c>
      <c r="E41" s="78"/>
      <c r="F41" s="101">
        <v>12618</v>
      </c>
      <c r="G41" s="101">
        <v>152798</v>
      </c>
      <c r="H41" s="101"/>
      <c r="I41" s="101">
        <v>321942</v>
      </c>
      <c r="J41" s="101"/>
      <c r="K41" s="101">
        <v>556366</v>
      </c>
      <c r="L41" s="101">
        <v>22855</v>
      </c>
      <c r="M41" s="101">
        <v>330602</v>
      </c>
      <c r="N41" s="101"/>
      <c r="O41" s="101">
        <v>210865</v>
      </c>
      <c r="P41" s="101"/>
      <c r="Q41" s="101">
        <v>20</v>
      </c>
      <c r="R41" s="101">
        <v>20</v>
      </c>
      <c r="S41" s="101">
        <v>102380</v>
      </c>
      <c r="T41" s="101">
        <v>36349</v>
      </c>
      <c r="U41" s="101">
        <v>10</v>
      </c>
      <c r="V41" s="101">
        <v>20</v>
      </c>
      <c r="W41" s="101">
        <v>56013</v>
      </c>
      <c r="X41" s="101"/>
      <c r="Y41" s="101">
        <v>10</v>
      </c>
      <c r="Z41" s="101">
        <v>14352</v>
      </c>
      <c r="AA41" s="101"/>
      <c r="AB41" s="101"/>
      <c r="AC41" s="101"/>
      <c r="AD41" s="101">
        <v>35471</v>
      </c>
      <c r="AE41" s="101">
        <v>27333</v>
      </c>
      <c r="AF41" s="101">
        <v>0</v>
      </c>
      <c r="AG41" s="101">
        <f>+AH41-AF41</f>
        <v>1880024</v>
      </c>
      <c r="AH41" s="101">
        <f t="shared" si="30"/>
        <v>1880024</v>
      </c>
      <c r="AI41" s="50"/>
    </row>
    <row r="42" spans="1:35" ht="22.55" customHeight="1" x14ac:dyDescent="0.35">
      <c r="A42" s="48"/>
      <c r="B42" s="102" t="s">
        <v>12</v>
      </c>
      <c r="C42" s="103"/>
      <c r="D42" s="81" t="s">
        <v>14</v>
      </c>
      <c r="E42" s="103"/>
      <c r="F42" s="104">
        <f>+SUM(F43:F47)</f>
        <v>0</v>
      </c>
      <c r="G42" s="104">
        <f t="shared" ref="G42:AE42" si="41">+SUM(G43:G47)</f>
        <v>0</v>
      </c>
      <c r="H42" s="104">
        <f t="shared" ref="H42" si="42">+SUM(H43:H47)</f>
        <v>0</v>
      </c>
      <c r="I42" s="104">
        <f t="shared" si="41"/>
        <v>548248</v>
      </c>
      <c r="J42" s="104">
        <f t="shared" si="41"/>
        <v>0</v>
      </c>
      <c r="K42" s="104">
        <f t="shared" si="41"/>
        <v>1289671</v>
      </c>
      <c r="L42" s="104">
        <f t="shared" si="41"/>
        <v>0</v>
      </c>
      <c r="M42" s="104">
        <f t="shared" si="41"/>
        <v>0</v>
      </c>
      <c r="N42" s="104">
        <f t="shared" si="41"/>
        <v>0</v>
      </c>
      <c r="O42" s="104">
        <f t="shared" si="41"/>
        <v>2409629</v>
      </c>
      <c r="P42" s="104">
        <f t="shared" si="41"/>
        <v>0</v>
      </c>
      <c r="Q42" s="104">
        <f>+SUM(Q43:Q47)</f>
        <v>0</v>
      </c>
      <c r="R42" s="104">
        <f t="shared" si="41"/>
        <v>0</v>
      </c>
      <c r="S42" s="104">
        <f t="shared" si="41"/>
        <v>180790</v>
      </c>
      <c r="T42" s="104">
        <f t="shared" si="41"/>
        <v>0</v>
      </c>
      <c r="U42" s="104">
        <f t="shared" si="41"/>
        <v>0</v>
      </c>
      <c r="V42" s="104">
        <f t="shared" si="41"/>
        <v>5901963</v>
      </c>
      <c r="W42" s="104">
        <f t="shared" si="41"/>
        <v>0</v>
      </c>
      <c r="X42" s="104">
        <f t="shared" si="41"/>
        <v>0</v>
      </c>
      <c r="Y42" s="104">
        <f t="shared" si="41"/>
        <v>0</v>
      </c>
      <c r="Z42" s="104">
        <f t="shared" si="41"/>
        <v>170860</v>
      </c>
      <c r="AA42" s="104">
        <f t="shared" si="41"/>
        <v>0</v>
      </c>
      <c r="AB42" s="104">
        <f t="shared" si="41"/>
        <v>467785</v>
      </c>
      <c r="AC42" s="104">
        <f t="shared" ref="AC42" si="43">+SUM(AC43:AC47)</f>
        <v>0</v>
      </c>
      <c r="AD42" s="104">
        <f t="shared" si="41"/>
        <v>0</v>
      </c>
      <c r="AE42" s="104">
        <f t="shared" si="41"/>
        <v>0</v>
      </c>
      <c r="AF42" s="104">
        <f>+SUM(AF43:AF47)</f>
        <v>548248</v>
      </c>
      <c r="AG42" s="104">
        <f>+AH42-AF42</f>
        <v>10420698</v>
      </c>
      <c r="AH42" s="104">
        <f>SUM(F42:AE42)</f>
        <v>10968946</v>
      </c>
      <c r="AI42" s="50"/>
    </row>
    <row r="43" spans="1:35" ht="22.55" customHeight="1" x14ac:dyDescent="0.35">
      <c r="A43" s="48"/>
      <c r="B43" s="106" t="s">
        <v>20</v>
      </c>
      <c r="C43" s="78"/>
      <c r="D43" s="80" t="s">
        <v>91</v>
      </c>
      <c r="E43" s="78"/>
      <c r="F43" s="101"/>
      <c r="G43" s="101"/>
      <c r="H43" s="101"/>
      <c r="I43" s="101"/>
      <c r="J43" s="101"/>
      <c r="K43" s="101">
        <v>1289671</v>
      </c>
      <c r="L43" s="101"/>
      <c r="M43" s="101"/>
      <c r="N43" s="101"/>
      <c r="O43" s="101"/>
      <c r="P43" s="101"/>
      <c r="Q43" s="101"/>
      <c r="R43" s="101"/>
      <c r="S43" s="101">
        <v>96257</v>
      </c>
      <c r="T43" s="101"/>
      <c r="U43" s="101"/>
      <c r="V43" s="101"/>
      <c r="W43" s="101"/>
      <c r="X43" s="101"/>
      <c r="Y43" s="101"/>
      <c r="Z43" s="101">
        <v>170860</v>
      </c>
      <c r="AA43" s="101"/>
      <c r="AB43" s="101"/>
      <c r="AC43" s="101"/>
      <c r="AD43" s="101"/>
      <c r="AE43" s="101"/>
      <c r="AF43" s="101">
        <v>0</v>
      </c>
      <c r="AG43" s="101">
        <f>+AH43-AF43</f>
        <v>1556788</v>
      </c>
      <c r="AH43" s="101">
        <f t="shared" si="30"/>
        <v>1556788</v>
      </c>
      <c r="AI43" s="50"/>
    </row>
    <row r="44" spans="1:35" ht="22.55" customHeight="1" x14ac:dyDescent="0.35">
      <c r="A44" s="48"/>
      <c r="B44" s="106" t="s">
        <v>39</v>
      </c>
      <c r="C44" s="78"/>
      <c r="D44" s="80" t="s">
        <v>92</v>
      </c>
      <c r="E44" s="78"/>
      <c r="F44" s="101"/>
      <c r="G44" s="101"/>
      <c r="H44" s="101"/>
      <c r="I44" s="101">
        <v>548248</v>
      </c>
      <c r="J44" s="101"/>
      <c r="K44" s="101"/>
      <c r="L44" s="101"/>
      <c r="M44" s="101"/>
      <c r="N44" s="101"/>
      <c r="O44" s="101">
        <v>2409629</v>
      </c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>
        <f>+I44</f>
        <v>548248</v>
      </c>
      <c r="AG44" s="101">
        <f>+AH44-AF44</f>
        <v>2409629</v>
      </c>
      <c r="AH44" s="101">
        <f t="shared" si="30"/>
        <v>2957877</v>
      </c>
      <c r="AI44" s="50"/>
    </row>
    <row r="45" spans="1:35" ht="22.55" customHeight="1" x14ac:dyDescent="0.35">
      <c r="A45" s="48"/>
      <c r="B45" s="106" t="s">
        <v>31</v>
      </c>
      <c r="C45" s="78"/>
      <c r="D45" s="80" t="s">
        <v>93</v>
      </c>
      <c r="E45" s="78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>
        <v>2451857</v>
      </c>
      <c r="W45" s="101"/>
      <c r="X45" s="101"/>
      <c r="Y45" s="101"/>
      <c r="Z45" s="101"/>
      <c r="AA45" s="101"/>
      <c r="AB45" s="101">
        <v>300999</v>
      </c>
      <c r="AC45" s="101"/>
      <c r="AD45" s="101"/>
      <c r="AE45" s="101"/>
      <c r="AF45" s="101">
        <v>0</v>
      </c>
      <c r="AG45" s="101">
        <f>+AH45-AF45</f>
        <v>2752856</v>
      </c>
      <c r="AH45" s="101">
        <f t="shared" ref="AH45:AH70" si="44">SUM(F45:AE45)</f>
        <v>2752856</v>
      </c>
      <c r="AI45" s="50"/>
    </row>
    <row r="46" spans="1:35" ht="42" customHeight="1" x14ac:dyDescent="0.35">
      <c r="A46" s="48"/>
      <c r="B46" s="106" t="s">
        <v>23</v>
      </c>
      <c r="C46" s="78"/>
      <c r="D46" s="80" t="s">
        <v>119</v>
      </c>
      <c r="E46" s="78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>
        <v>84533</v>
      </c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>
        <v>0</v>
      </c>
      <c r="AG46" s="101">
        <f>+AH46-AF46</f>
        <v>84533</v>
      </c>
      <c r="AH46" s="101">
        <f t="shared" si="44"/>
        <v>84533</v>
      </c>
      <c r="AI46" s="50"/>
    </row>
    <row r="47" spans="1:35" ht="22.55" customHeight="1" x14ac:dyDescent="0.35">
      <c r="A47" s="48"/>
      <c r="B47" s="106" t="s">
        <v>25</v>
      </c>
      <c r="C47" s="78"/>
      <c r="D47" s="80" t="s">
        <v>138</v>
      </c>
      <c r="E47" s="78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>
        <v>3450106</v>
      </c>
      <c r="W47" s="101"/>
      <c r="X47" s="101"/>
      <c r="Y47" s="101"/>
      <c r="Z47" s="101"/>
      <c r="AA47" s="101"/>
      <c r="AB47" s="101">
        <v>166786</v>
      </c>
      <c r="AC47" s="101"/>
      <c r="AD47" s="101"/>
      <c r="AE47" s="101"/>
      <c r="AF47" s="101">
        <v>0</v>
      </c>
      <c r="AG47" s="101">
        <f>+AH47-AF47</f>
        <v>3616892</v>
      </c>
      <c r="AH47" s="101">
        <f t="shared" ref="AH47" si="45">SUM(F47:AE47)</f>
        <v>3616892</v>
      </c>
      <c r="AI47" s="50"/>
    </row>
    <row r="48" spans="1:35" ht="22.55" customHeight="1" x14ac:dyDescent="0.35">
      <c r="A48" s="48"/>
      <c r="B48" s="100" t="s">
        <v>13</v>
      </c>
      <c r="C48" s="78"/>
      <c r="D48" s="80" t="s">
        <v>30</v>
      </c>
      <c r="E48" s="78"/>
      <c r="F48" s="101">
        <v>268324</v>
      </c>
      <c r="G48" s="101">
        <v>308321</v>
      </c>
      <c r="H48" s="101"/>
      <c r="I48" s="101">
        <v>216987</v>
      </c>
      <c r="J48" s="101"/>
      <c r="K48" s="101">
        <v>798161</v>
      </c>
      <c r="L48" s="101">
        <v>2534</v>
      </c>
      <c r="M48" s="101">
        <v>66</v>
      </c>
      <c r="N48" s="101"/>
      <c r="O48" s="101">
        <v>192836</v>
      </c>
      <c r="P48" s="101">
        <v>20</v>
      </c>
      <c r="Q48" s="101">
        <v>37296</v>
      </c>
      <c r="R48" s="101">
        <v>20</v>
      </c>
      <c r="S48" s="101">
        <v>59279</v>
      </c>
      <c r="T48" s="101">
        <v>18199</v>
      </c>
      <c r="U48" s="101">
        <v>224876</v>
      </c>
      <c r="V48" s="101">
        <v>95292</v>
      </c>
      <c r="W48" s="101">
        <v>112698</v>
      </c>
      <c r="X48" s="101"/>
      <c r="Y48" s="101">
        <v>218903</v>
      </c>
      <c r="Z48" s="101">
        <v>287322</v>
      </c>
      <c r="AA48" s="101"/>
      <c r="AB48" s="101">
        <v>20</v>
      </c>
      <c r="AC48" s="101">
        <v>20</v>
      </c>
      <c r="AD48" s="101">
        <v>51560</v>
      </c>
      <c r="AE48" s="101">
        <v>87645</v>
      </c>
      <c r="AF48" s="101">
        <v>0</v>
      </c>
      <c r="AG48" s="101">
        <f>+AH48-AF48</f>
        <v>2980379</v>
      </c>
      <c r="AH48" s="101">
        <f t="shared" si="44"/>
        <v>2980379</v>
      </c>
      <c r="AI48" s="50"/>
    </row>
    <row r="49" spans="1:35" ht="22.55" customHeight="1" x14ac:dyDescent="0.35">
      <c r="A49" s="48"/>
      <c r="B49" s="100" t="s">
        <v>63</v>
      </c>
      <c r="C49" s="78"/>
      <c r="D49" s="80" t="s">
        <v>55</v>
      </c>
      <c r="E49" s="78"/>
      <c r="F49" s="101"/>
      <c r="G49" s="101"/>
      <c r="H49" s="101"/>
      <c r="I49" s="101">
        <v>0</v>
      </c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>
        <v>0</v>
      </c>
      <c r="W49" s="101"/>
      <c r="X49" s="101"/>
      <c r="Y49" s="101"/>
      <c r="Z49" s="101"/>
      <c r="AA49" s="101"/>
      <c r="AB49" s="101"/>
      <c r="AC49" s="101"/>
      <c r="AD49" s="101"/>
      <c r="AE49" s="101"/>
      <c r="AF49" s="101">
        <v>0</v>
      </c>
      <c r="AG49" s="101">
        <f>+AH49-AF49</f>
        <v>0</v>
      </c>
      <c r="AH49" s="101">
        <f t="shared" si="44"/>
        <v>0</v>
      </c>
      <c r="AI49" s="50"/>
    </row>
    <row r="50" spans="1:35" ht="22.55" customHeight="1" x14ac:dyDescent="0.35">
      <c r="A50" s="48"/>
      <c r="B50" s="100" t="s">
        <v>64</v>
      </c>
      <c r="C50" s="78"/>
      <c r="D50" s="82" t="s">
        <v>56</v>
      </c>
      <c r="E50" s="78"/>
      <c r="F50" s="101">
        <f>SUM(F51:F58)</f>
        <v>4195510</v>
      </c>
      <c r="G50" s="101">
        <f t="shared" ref="G50:O50" si="46">SUM(G51:G58)</f>
        <v>381145</v>
      </c>
      <c r="H50" s="101">
        <f t="shared" ref="H50" si="47">SUM(H51:H58)</f>
        <v>0</v>
      </c>
      <c r="I50" s="101">
        <f t="shared" si="46"/>
        <v>517480</v>
      </c>
      <c r="J50" s="101">
        <f t="shared" ref="J50" si="48">SUM(J51:J58)</f>
        <v>0</v>
      </c>
      <c r="K50" s="101">
        <f t="shared" si="46"/>
        <v>1551066</v>
      </c>
      <c r="L50" s="101">
        <f t="shared" ref="L50:N50" si="49">SUM(L51:L58)</f>
        <v>3299956</v>
      </c>
      <c r="M50" s="101">
        <f t="shared" si="49"/>
        <v>2055105</v>
      </c>
      <c r="N50" s="101">
        <f t="shared" si="49"/>
        <v>0</v>
      </c>
      <c r="O50" s="101">
        <f t="shared" si="46"/>
        <v>2071102</v>
      </c>
      <c r="P50" s="101">
        <f t="shared" ref="P50" si="50">SUM(P51:P58)</f>
        <v>7035159</v>
      </c>
      <c r="Q50" s="101">
        <f>SUM(Q51:Q58)</f>
        <v>292976</v>
      </c>
      <c r="R50" s="101">
        <f>SUM(R51:R58)</f>
        <v>562779</v>
      </c>
      <c r="S50" s="101">
        <f>SUM(S51:S58)</f>
        <v>204321</v>
      </c>
      <c r="T50" s="101">
        <f>SUM(T51:T58)</f>
        <v>34627</v>
      </c>
      <c r="U50" s="101">
        <f t="shared" ref="U50:AE50" si="51">SUM(U51:U58)</f>
        <v>286869</v>
      </c>
      <c r="V50" s="101">
        <f t="shared" si="51"/>
        <v>488932</v>
      </c>
      <c r="W50" s="101">
        <f>SUM(W51:W58)</f>
        <v>202892</v>
      </c>
      <c r="X50" s="101">
        <f t="shared" ref="X50" si="52">SUM(X51:X58)</f>
        <v>0</v>
      </c>
      <c r="Y50" s="101">
        <f t="shared" si="51"/>
        <v>940733</v>
      </c>
      <c r="Z50" s="101">
        <f t="shared" si="51"/>
        <v>1255073</v>
      </c>
      <c r="AA50" s="101">
        <f t="shared" ref="AA50:AB50" si="53">SUM(AA51:AA58)</f>
        <v>1761636</v>
      </c>
      <c r="AB50" s="101">
        <f t="shared" si="53"/>
        <v>0</v>
      </c>
      <c r="AC50" s="101">
        <f t="shared" ref="AC50" si="54">SUM(AC51:AC58)</f>
        <v>185580</v>
      </c>
      <c r="AD50" s="101">
        <f t="shared" si="51"/>
        <v>124558</v>
      </c>
      <c r="AE50" s="101">
        <f t="shared" si="51"/>
        <v>343060</v>
      </c>
      <c r="AF50" s="101">
        <v>0</v>
      </c>
      <c r="AG50" s="101">
        <f>+AH50-AF50</f>
        <v>27790559</v>
      </c>
      <c r="AH50" s="101">
        <f t="shared" si="44"/>
        <v>27790559</v>
      </c>
      <c r="AI50" s="50"/>
    </row>
    <row r="51" spans="1:35" ht="22.55" customHeight="1" x14ac:dyDescent="0.35">
      <c r="A51" s="48"/>
      <c r="B51" s="108" t="s">
        <v>20</v>
      </c>
      <c r="C51" s="109"/>
      <c r="D51" s="83" t="s">
        <v>38</v>
      </c>
      <c r="E51" s="78"/>
      <c r="F51" s="110"/>
      <c r="G51" s="110"/>
      <c r="H51" s="110"/>
      <c r="I51" s="110"/>
      <c r="J51" s="110"/>
      <c r="K51" s="110"/>
      <c r="L51" s="110"/>
      <c r="M51" s="110">
        <v>555000</v>
      </c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>
        <v>0</v>
      </c>
      <c r="AG51" s="110">
        <f>+AH51-AF51</f>
        <v>555000</v>
      </c>
      <c r="AH51" s="110">
        <f t="shared" si="44"/>
        <v>555000</v>
      </c>
      <c r="AI51" s="50"/>
    </row>
    <row r="52" spans="1:35" ht="22.55" customHeight="1" x14ac:dyDescent="0.35">
      <c r="A52" s="48"/>
      <c r="B52" s="106" t="s">
        <v>39</v>
      </c>
      <c r="C52" s="78"/>
      <c r="D52" s="80" t="s">
        <v>85</v>
      </c>
      <c r="E52" s="78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>
        <v>0</v>
      </c>
      <c r="AG52" s="101">
        <f>+AH52-AF52</f>
        <v>0</v>
      </c>
      <c r="AH52" s="101">
        <f t="shared" si="44"/>
        <v>0</v>
      </c>
      <c r="AI52" s="50"/>
    </row>
    <row r="53" spans="1:35" ht="22.55" customHeight="1" x14ac:dyDescent="0.35">
      <c r="A53" s="48"/>
      <c r="B53" s="106" t="s">
        <v>31</v>
      </c>
      <c r="C53" s="78"/>
      <c r="D53" s="80" t="s">
        <v>33</v>
      </c>
      <c r="E53" s="78"/>
      <c r="F53" s="101"/>
      <c r="G53" s="101"/>
      <c r="H53" s="101"/>
      <c r="I53" s="101"/>
      <c r="J53" s="101"/>
      <c r="K53" s="101"/>
      <c r="L53" s="101">
        <v>1104520</v>
      </c>
      <c r="M53" s="101"/>
      <c r="N53" s="101"/>
      <c r="O53" s="101"/>
      <c r="P53" s="101">
        <v>7028245</v>
      </c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>
        <v>0</v>
      </c>
      <c r="AF53" s="101">
        <v>0</v>
      </c>
      <c r="AG53" s="101">
        <f>+AH53-AF53</f>
        <v>8132765</v>
      </c>
      <c r="AH53" s="101">
        <f t="shared" si="44"/>
        <v>8132765</v>
      </c>
      <c r="AI53" s="50"/>
    </row>
    <row r="54" spans="1:35" ht="22.55" customHeight="1" x14ac:dyDescent="0.35">
      <c r="A54" s="48"/>
      <c r="B54" s="106" t="s">
        <v>32</v>
      </c>
      <c r="C54" s="78"/>
      <c r="D54" s="80" t="s">
        <v>34</v>
      </c>
      <c r="E54" s="78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>
        <v>0</v>
      </c>
      <c r="AE54" s="101">
        <v>0</v>
      </c>
      <c r="AF54" s="101">
        <v>0</v>
      </c>
      <c r="AG54" s="101">
        <f>+AH54-AF54</f>
        <v>0</v>
      </c>
      <c r="AH54" s="101">
        <f t="shared" si="44"/>
        <v>0</v>
      </c>
      <c r="AI54" s="50"/>
    </row>
    <row r="55" spans="1:35" ht="22.55" customHeight="1" x14ac:dyDescent="0.35">
      <c r="A55" s="48"/>
      <c r="B55" s="106" t="s">
        <v>37</v>
      </c>
      <c r="C55" s="78"/>
      <c r="D55" s="80" t="s">
        <v>47</v>
      </c>
      <c r="E55" s="78"/>
      <c r="F55" s="101">
        <v>475522</v>
      </c>
      <c r="G55" s="101"/>
      <c r="H55" s="101"/>
      <c r="I55" s="101"/>
      <c r="J55" s="101"/>
      <c r="K55" s="101">
        <v>520000</v>
      </c>
      <c r="L55" s="101">
        <v>1895124</v>
      </c>
      <c r="M55" s="101">
        <v>1500105</v>
      </c>
      <c r="N55" s="101"/>
      <c r="O55" s="101"/>
      <c r="P55" s="101"/>
      <c r="Q55" s="101"/>
      <c r="R55" s="101">
        <v>552469</v>
      </c>
      <c r="S55" s="101"/>
      <c r="T55" s="101"/>
      <c r="U55" s="101"/>
      <c r="V55" s="101"/>
      <c r="W55" s="101"/>
      <c r="X55" s="101"/>
      <c r="Y55" s="101"/>
      <c r="Z55" s="101"/>
      <c r="AA55" s="101">
        <v>1761636</v>
      </c>
      <c r="AB55" s="101"/>
      <c r="AC55" s="101"/>
      <c r="AD55" s="101"/>
      <c r="AE55" s="101">
        <v>0</v>
      </c>
      <c r="AF55" s="101">
        <v>0</v>
      </c>
      <c r="AG55" s="101">
        <f>+AH55-AF55</f>
        <v>6704856</v>
      </c>
      <c r="AH55" s="101">
        <f t="shared" si="44"/>
        <v>6704856</v>
      </c>
      <c r="AI55" s="50"/>
    </row>
    <row r="56" spans="1:35" ht="22.55" customHeight="1" x14ac:dyDescent="0.35">
      <c r="A56" s="48"/>
      <c r="B56" s="106" t="s">
        <v>21</v>
      </c>
      <c r="C56" s="78"/>
      <c r="D56" s="80" t="s">
        <v>36</v>
      </c>
      <c r="E56" s="78"/>
      <c r="F56" s="101">
        <v>916569</v>
      </c>
      <c r="G56" s="101">
        <v>149304</v>
      </c>
      <c r="H56" s="101"/>
      <c r="I56" s="101">
        <v>88309</v>
      </c>
      <c r="J56" s="101"/>
      <c r="K56" s="101">
        <v>548363</v>
      </c>
      <c r="L56" s="101">
        <v>171437</v>
      </c>
      <c r="M56" s="101"/>
      <c r="N56" s="101"/>
      <c r="O56" s="101">
        <v>74452</v>
      </c>
      <c r="P56" s="101">
        <v>6914</v>
      </c>
      <c r="Q56" s="101">
        <v>75531</v>
      </c>
      <c r="R56" s="101"/>
      <c r="S56" s="101">
        <v>43591</v>
      </c>
      <c r="T56" s="101">
        <v>30889</v>
      </c>
      <c r="U56" s="101">
        <v>49611</v>
      </c>
      <c r="V56" s="101">
        <v>59875</v>
      </c>
      <c r="W56" s="101">
        <v>45064</v>
      </c>
      <c r="X56" s="101"/>
      <c r="Y56" s="101">
        <v>161656</v>
      </c>
      <c r="Z56" s="101">
        <v>387606</v>
      </c>
      <c r="AA56" s="101"/>
      <c r="AB56" s="101"/>
      <c r="AC56" s="101"/>
      <c r="AD56" s="101">
        <v>54004</v>
      </c>
      <c r="AE56" s="101">
        <v>229283</v>
      </c>
      <c r="AF56" s="101">
        <v>0</v>
      </c>
      <c r="AG56" s="101">
        <f>+AH56-AF56</f>
        <v>3092458</v>
      </c>
      <c r="AH56" s="101">
        <f t="shared" si="44"/>
        <v>3092458</v>
      </c>
      <c r="AI56" s="50"/>
    </row>
    <row r="57" spans="1:35" ht="22.55" customHeight="1" x14ac:dyDescent="0.35">
      <c r="A57" s="48"/>
      <c r="B57" s="106" t="s">
        <v>23</v>
      </c>
      <c r="C57" s="78"/>
      <c r="D57" s="80" t="s">
        <v>35</v>
      </c>
      <c r="E57" s="78"/>
      <c r="F57" s="101">
        <v>2800491</v>
      </c>
      <c r="G57" s="101">
        <v>231841</v>
      </c>
      <c r="H57" s="101"/>
      <c r="I57" s="101">
        <v>429171</v>
      </c>
      <c r="J57" s="101"/>
      <c r="K57" s="101">
        <v>482703</v>
      </c>
      <c r="L57" s="101">
        <v>128875</v>
      </c>
      <c r="M57" s="101"/>
      <c r="N57" s="101"/>
      <c r="O57" s="101">
        <v>253406</v>
      </c>
      <c r="P57" s="101"/>
      <c r="Q57" s="101">
        <v>199918</v>
      </c>
      <c r="R57" s="101"/>
      <c r="S57" s="101">
        <v>160730</v>
      </c>
      <c r="T57" s="101">
        <v>3738</v>
      </c>
      <c r="U57" s="101">
        <v>237258</v>
      </c>
      <c r="V57" s="101">
        <v>364599</v>
      </c>
      <c r="W57" s="101">
        <v>157828</v>
      </c>
      <c r="X57" s="101"/>
      <c r="Y57" s="101">
        <v>779077</v>
      </c>
      <c r="Z57" s="101">
        <v>843342</v>
      </c>
      <c r="AA57" s="101"/>
      <c r="AB57" s="101"/>
      <c r="AC57" s="101">
        <v>185580</v>
      </c>
      <c r="AD57" s="101">
        <v>70554</v>
      </c>
      <c r="AE57" s="101">
        <v>113777</v>
      </c>
      <c r="AF57" s="101">
        <v>0</v>
      </c>
      <c r="AG57" s="101">
        <f>+AH57-AF57</f>
        <v>7442888</v>
      </c>
      <c r="AH57" s="101">
        <f t="shared" si="44"/>
        <v>7442888</v>
      </c>
      <c r="AI57" s="50"/>
    </row>
    <row r="58" spans="1:35" ht="22.55" customHeight="1" x14ac:dyDescent="0.35">
      <c r="A58" s="48"/>
      <c r="B58" s="106" t="s">
        <v>83</v>
      </c>
      <c r="C58" s="78"/>
      <c r="D58" s="80" t="s">
        <v>84</v>
      </c>
      <c r="E58" s="78"/>
      <c r="F58" s="101">
        <v>2928</v>
      </c>
      <c r="G58" s="101"/>
      <c r="H58" s="101"/>
      <c r="I58" s="101"/>
      <c r="J58" s="101"/>
      <c r="K58" s="101"/>
      <c r="L58" s="101"/>
      <c r="M58" s="101"/>
      <c r="N58" s="101"/>
      <c r="O58" s="101">
        <v>1743244</v>
      </c>
      <c r="P58" s="101"/>
      <c r="Q58" s="101">
        <v>17527</v>
      </c>
      <c r="R58" s="101">
        <v>10310</v>
      </c>
      <c r="S58" s="101"/>
      <c r="T58" s="101"/>
      <c r="U58" s="101"/>
      <c r="V58" s="101">
        <v>64458</v>
      </c>
      <c r="W58" s="101"/>
      <c r="X58" s="101"/>
      <c r="Y58" s="101"/>
      <c r="Z58" s="101">
        <v>24125</v>
      </c>
      <c r="AA58" s="101"/>
      <c r="AB58" s="101"/>
      <c r="AC58" s="101"/>
      <c r="AD58" s="101"/>
      <c r="AE58" s="101"/>
      <c r="AF58" s="101">
        <v>0</v>
      </c>
      <c r="AG58" s="101">
        <f>+AH58-AF58</f>
        <v>1862592</v>
      </c>
      <c r="AH58" s="101">
        <f t="shared" si="44"/>
        <v>1862592</v>
      </c>
      <c r="AI58" s="50"/>
    </row>
    <row r="59" spans="1:35" ht="22.55" customHeight="1" x14ac:dyDescent="0.35">
      <c r="A59" s="48"/>
      <c r="B59" s="102">
        <v>30</v>
      </c>
      <c r="C59" s="103"/>
      <c r="D59" s="81" t="s">
        <v>87</v>
      </c>
      <c r="E59" s="78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1">
        <v>0</v>
      </c>
      <c r="AG59" s="101">
        <f>+AH59-AF59</f>
        <v>0</v>
      </c>
      <c r="AH59" s="101">
        <f t="shared" si="44"/>
        <v>0</v>
      </c>
      <c r="AI59" s="50"/>
    </row>
    <row r="60" spans="1:35" ht="22.55" customHeight="1" x14ac:dyDescent="0.35">
      <c r="A60" s="48"/>
      <c r="B60" s="102" t="s">
        <v>65</v>
      </c>
      <c r="C60" s="103"/>
      <c r="D60" s="81" t="s">
        <v>15</v>
      </c>
      <c r="E60" s="78"/>
      <c r="F60" s="104">
        <f>SUM(F61,F62,F63)</f>
        <v>0</v>
      </c>
      <c r="G60" s="104">
        <f t="shared" ref="G60:V60" si="55">SUM(G61,G62,G63)</f>
        <v>29565163</v>
      </c>
      <c r="H60" s="104">
        <f t="shared" ref="H60" si="56">SUM(H61,H62,H63)</f>
        <v>19251920</v>
      </c>
      <c r="I60" s="104">
        <f t="shared" si="55"/>
        <v>202307917</v>
      </c>
      <c r="J60" s="104">
        <f t="shared" ref="J60" si="57">SUM(J61,J62,J63)</f>
        <v>0</v>
      </c>
      <c r="K60" s="104">
        <f t="shared" si="55"/>
        <v>1801311962</v>
      </c>
      <c r="L60" s="104">
        <f t="shared" ref="L60:N60" si="58">SUM(L61,L62,L63)</f>
        <v>0</v>
      </c>
      <c r="M60" s="104">
        <f t="shared" si="58"/>
        <v>110136040</v>
      </c>
      <c r="N60" s="104">
        <f t="shared" si="58"/>
        <v>1000</v>
      </c>
      <c r="O60" s="104">
        <f t="shared" si="55"/>
        <v>106612399</v>
      </c>
      <c r="P60" s="104">
        <f t="shared" ref="P60" si="59">SUM(P61,P62,P63)</f>
        <v>0</v>
      </c>
      <c r="Q60" s="104">
        <f t="shared" si="55"/>
        <v>124345173</v>
      </c>
      <c r="R60" s="104">
        <f t="shared" ref="R60" si="60">SUM(R61,R62,R63)</f>
        <v>1476926</v>
      </c>
      <c r="S60" s="104">
        <f>SUM(S61,S62,S63)</f>
        <v>0</v>
      </c>
      <c r="T60" s="104">
        <f>SUM(T61,T62,T63)</f>
        <v>0</v>
      </c>
      <c r="U60" s="104">
        <f t="shared" si="55"/>
        <v>1017907</v>
      </c>
      <c r="V60" s="104">
        <f t="shared" si="55"/>
        <v>273410383</v>
      </c>
      <c r="W60" s="104">
        <f>SUM(W61,W62,W63)</f>
        <v>0</v>
      </c>
      <c r="X60" s="104">
        <f t="shared" ref="X60" si="61">SUM(X61,X62,X63)</f>
        <v>0</v>
      </c>
      <c r="Y60" s="104">
        <f>SUM(Y61,Y62,Y63)</f>
        <v>412296435</v>
      </c>
      <c r="Z60" s="104">
        <f t="shared" ref="Z60:AE60" si="62">SUM(Z61,Z62,Z63)</f>
        <v>14496828</v>
      </c>
      <c r="AA60" s="104">
        <f t="shared" ref="AA60:AB60" si="63">SUM(AA61,AA62,AA63)</f>
        <v>0</v>
      </c>
      <c r="AB60" s="104">
        <f t="shared" si="63"/>
        <v>2380999</v>
      </c>
      <c r="AC60" s="104">
        <f t="shared" ref="AC60" si="64">SUM(AC61,AC62,AC63)</f>
        <v>0</v>
      </c>
      <c r="AD60" s="104">
        <f t="shared" si="62"/>
        <v>400028</v>
      </c>
      <c r="AE60" s="104">
        <f t="shared" si="62"/>
        <v>247103</v>
      </c>
      <c r="AF60" s="111">
        <v>0</v>
      </c>
      <c r="AG60" s="111">
        <f>+AH60-AF60</f>
        <v>3099258183</v>
      </c>
      <c r="AH60" s="111">
        <f t="shared" si="44"/>
        <v>3099258183</v>
      </c>
      <c r="AI60" s="50"/>
    </row>
    <row r="61" spans="1:35" ht="22.55" customHeight="1" x14ac:dyDescent="0.35">
      <c r="A61" s="48"/>
      <c r="B61" s="106" t="s">
        <v>20</v>
      </c>
      <c r="C61" s="78"/>
      <c r="D61" s="80" t="s">
        <v>42</v>
      </c>
      <c r="E61" s="78"/>
      <c r="F61" s="101"/>
      <c r="G61" s="101"/>
      <c r="H61" s="101">
        <v>718506</v>
      </c>
      <c r="I61" s="101">
        <v>1464611</v>
      </c>
      <c r="J61" s="101"/>
      <c r="K61" s="101">
        <v>10146603</v>
      </c>
      <c r="L61" s="101"/>
      <c r="M61" s="101"/>
      <c r="N61" s="101"/>
      <c r="O61" s="101">
        <v>1066833</v>
      </c>
      <c r="P61" s="101"/>
      <c r="Q61" s="101">
        <v>764105</v>
      </c>
      <c r="R61" s="101"/>
      <c r="S61" s="101"/>
      <c r="T61" s="101"/>
      <c r="U61" s="101">
        <v>1017907</v>
      </c>
      <c r="V61" s="101">
        <v>7816872</v>
      </c>
      <c r="W61" s="101"/>
      <c r="X61" s="101"/>
      <c r="Y61" s="101"/>
      <c r="Z61" s="101">
        <v>2005343</v>
      </c>
      <c r="AA61" s="101"/>
      <c r="AB61" s="101">
        <v>2380999</v>
      </c>
      <c r="AC61" s="101"/>
      <c r="AD61" s="101"/>
      <c r="AE61" s="101"/>
      <c r="AF61" s="101">
        <v>0</v>
      </c>
      <c r="AG61" s="101">
        <f>+AH61-AF61</f>
        <v>27381779</v>
      </c>
      <c r="AH61" s="101">
        <f t="shared" si="44"/>
        <v>27381779</v>
      </c>
      <c r="AI61" s="50"/>
    </row>
    <row r="62" spans="1:35" ht="22.55" customHeight="1" x14ac:dyDescent="0.35">
      <c r="A62" s="48"/>
      <c r="B62" s="106" t="s">
        <v>39</v>
      </c>
      <c r="C62" s="78"/>
      <c r="D62" s="80" t="s">
        <v>43</v>
      </c>
      <c r="E62" s="78"/>
      <c r="F62" s="101"/>
      <c r="G62" s="101">
        <v>29565163</v>
      </c>
      <c r="H62" s="101">
        <v>18533414</v>
      </c>
      <c r="I62" s="101">
        <f>184777306+16066000</f>
        <v>200843306</v>
      </c>
      <c r="J62" s="101"/>
      <c r="K62" s="101">
        <f>1807231359-16066000</f>
        <v>1791165359</v>
      </c>
      <c r="L62" s="101"/>
      <c r="M62" s="101">
        <v>110136040</v>
      </c>
      <c r="N62" s="101">
        <v>1000</v>
      </c>
      <c r="O62" s="101">
        <v>105545566</v>
      </c>
      <c r="P62" s="101"/>
      <c r="Q62" s="101">
        <v>123581068</v>
      </c>
      <c r="R62" s="101">
        <v>1476926</v>
      </c>
      <c r="S62" s="101"/>
      <c r="T62" s="101"/>
      <c r="U62" s="101"/>
      <c r="V62" s="101">
        <v>265593511</v>
      </c>
      <c r="W62" s="101"/>
      <c r="X62" s="101"/>
      <c r="Y62" s="101">
        <v>412296435</v>
      </c>
      <c r="Z62" s="101">
        <v>12491485</v>
      </c>
      <c r="AA62" s="101"/>
      <c r="AB62" s="101"/>
      <c r="AC62" s="101"/>
      <c r="AD62" s="101">
        <v>400028</v>
      </c>
      <c r="AE62" s="101">
        <v>247103</v>
      </c>
      <c r="AF62" s="101">
        <v>0</v>
      </c>
      <c r="AG62" s="101">
        <f>+AH62-AF62</f>
        <v>3071876404</v>
      </c>
      <c r="AH62" s="101">
        <f t="shared" si="44"/>
        <v>3071876404</v>
      </c>
      <c r="AI62" s="50"/>
    </row>
    <row r="63" spans="1:35" ht="22.55" customHeight="1" x14ac:dyDescent="0.35">
      <c r="A63" s="48"/>
      <c r="B63" s="106" t="s">
        <v>31</v>
      </c>
      <c r="C63" s="78"/>
      <c r="D63" s="80" t="s">
        <v>88</v>
      </c>
      <c r="E63" s="78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>
        <v>0</v>
      </c>
      <c r="AG63" s="101">
        <f>+AH63-AF63</f>
        <v>0</v>
      </c>
      <c r="AH63" s="101">
        <f t="shared" si="44"/>
        <v>0</v>
      </c>
      <c r="AI63" s="50"/>
    </row>
    <row r="64" spans="1:35" ht="22.55" customHeight="1" x14ac:dyDescent="0.35">
      <c r="A64" s="48"/>
      <c r="B64" s="100" t="s">
        <v>16</v>
      </c>
      <c r="C64" s="78"/>
      <c r="D64" s="80" t="s">
        <v>40</v>
      </c>
      <c r="E64" s="78"/>
      <c r="F64" s="101"/>
      <c r="G64" s="101">
        <v>10</v>
      </c>
      <c r="H64" s="101">
        <v>10</v>
      </c>
      <c r="I64" s="101">
        <v>10</v>
      </c>
      <c r="J64" s="101"/>
      <c r="K64" s="101">
        <v>10</v>
      </c>
      <c r="L64" s="101"/>
      <c r="M64" s="101"/>
      <c r="N64" s="101"/>
      <c r="O64" s="101">
        <v>10</v>
      </c>
      <c r="P64" s="101"/>
      <c r="Q64" s="101">
        <v>10</v>
      </c>
      <c r="R64" s="101"/>
      <c r="S64" s="101"/>
      <c r="T64" s="101"/>
      <c r="U64" s="101"/>
      <c r="V64" s="101">
        <v>10</v>
      </c>
      <c r="W64" s="101"/>
      <c r="X64" s="101"/>
      <c r="Y64" s="101"/>
      <c r="Z64" s="101">
        <v>10</v>
      </c>
      <c r="AA64" s="101"/>
      <c r="AB64" s="101"/>
      <c r="AC64" s="101"/>
      <c r="AD64" s="101"/>
      <c r="AE64" s="101"/>
      <c r="AF64" s="101">
        <v>0</v>
      </c>
      <c r="AG64" s="101">
        <f>+AH64-AF64</f>
        <v>80</v>
      </c>
      <c r="AH64" s="101">
        <f t="shared" si="44"/>
        <v>80</v>
      </c>
      <c r="AI64" s="50"/>
    </row>
    <row r="65" spans="1:35" ht="22.55" customHeight="1" x14ac:dyDescent="0.35">
      <c r="A65" s="48"/>
      <c r="B65" s="102" t="s">
        <v>17</v>
      </c>
      <c r="C65" s="103"/>
      <c r="D65" s="84" t="s">
        <v>18</v>
      </c>
      <c r="E65" s="103"/>
      <c r="F65" s="104">
        <f>+SUM(F66:F68)</f>
        <v>0</v>
      </c>
      <c r="G65" s="104">
        <f t="shared" ref="G65:AF65" si="65">+SUM(G66:G68)</f>
        <v>0</v>
      </c>
      <c r="H65" s="104">
        <f t="shared" ref="H65" si="66">+SUM(H66:H68)</f>
        <v>4000280</v>
      </c>
      <c r="I65" s="104">
        <f t="shared" si="65"/>
        <v>0</v>
      </c>
      <c r="J65" s="104">
        <f t="shared" ref="J65" si="67">+SUM(J66:J68)</f>
        <v>0</v>
      </c>
      <c r="K65" s="104">
        <f t="shared" si="65"/>
        <v>0</v>
      </c>
      <c r="L65" s="104">
        <f t="shared" ref="L65:N65" si="68">+SUM(L66:L68)</f>
        <v>0</v>
      </c>
      <c r="M65" s="104">
        <f t="shared" si="68"/>
        <v>0</v>
      </c>
      <c r="N65" s="104">
        <f t="shared" si="68"/>
        <v>0</v>
      </c>
      <c r="O65" s="104">
        <f t="shared" si="65"/>
        <v>0</v>
      </c>
      <c r="P65" s="104">
        <f t="shared" ref="P65" si="69">+SUM(P66:P68)</f>
        <v>0</v>
      </c>
      <c r="Q65" s="104">
        <f t="shared" si="65"/>
        <v>0</v>
      </c>
      <c r="R65" s="104">
        <f t="shared" ref="R65" si="70">+SUM(R66:R68)</f>
        <v>0</v>
      </c>
      <c r="S65" s="104">
        <f>+SUM(S66:S68)</f>
        <v>10302691</v>
      </c>
      <c r="T65" s="104">
        <f>+SUM(T66:T68)</f>
        <v>0</v>
      </c>
      <c r="U65" s="104">
        <f t="shared" si="65"/>
        <v>0</v>
      </c>
      <c r="V65" s="104">
        <f t="shared" si="65"/>
        <v>0</v>
      </c>
      <c r="W65" s="104">
        <f>+SUM(W66:W68)</f>
        <v>0</v>
      </c>
      <c r="X65" s="104">
        <f t="shared" si="65"/>
        <v>336825368</v>
      </c>
      <c r="Y65" s="104">
        <f t="shared" si="65"/>
        <v>567249696</v>
      </c>
      <c r="Z65" s="104">
        <f t="shared" si="65"/>
        <v>0</v>
      </c>
      <c r="AA65" s="104">
        <f t="shared" ref="AA65:AB65" si="71">+SUM(AA66:AA68)</f>
        <v>0</v>
      </c>
      <c r="AB65" s="104">
        <f t="shared" si="71"/>
        <v>0</v>
      </c>
      <c r="AC65" s="104">
        <f t="shared" ref="AC65" si="72">+SUM(AC66:AC68)</f>
        <v>0</v>
      </c>
      <c r="AD65" s="104">
        <f t="shared" si="65"/>
        <v>0</v>
      </c>
      <c r="AE65" s="104">
        <f t="shared" si="65"/>
        <v>0</v>
      </c>
      <c r="AF65" s="104">
        <f t="shared" si="65"/>
        <v>309709331</v>
      </c>
      <c r="AG65" s="104">
        <f>+AH65-AF65</f>
        <v>608668704</v>
      </c>
      <c r="AH65" s="104">
        <f t="shared" si="44"/>
        <v>918378035</v>
      </c>
      <c r="AI65" s="50"/>
    </row>
    <row r="66" spans="1:35" ht="24" customHeight="1" x14ac:dyDescent="0.35">
      <c r="A66" s="48"/>
      <c r="B66" s="106" t="s">
        <v>20</v>
      </c>
      <c r="C66" s="78"/>
      <c r="D66" s="80" t="s">
        <v>91</v>
      </c>
      <c r="E66" s="78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>
        <v>567249696</v>
      </c>
      <c r="Z66" s="101"/>
      <c r="AA66" s="101"/>
      <c r="AB66" s="101"/>
      <c r="AC66" s="101"/>
      <c r="AD66" s="101"/>
      <c r="AE66" s="101"/>
      <c r="AF66" s="101">
        <v>0</v>
      </c>
      <c r="AG66" s="101">
        <f>+AH66-AF66</f>
        <v>567249696</v>
      </c>
      <c r="AH66" s="101">
        <f t="shared" si="44"/>
        <v>567249696</v>
      </c>
      <c r="AI66" s="50"/>
    </row>
    <row r="67" spans="1:35" ht="24" customHeight="1" x14ac:dyDescent="0.35">
      <c r="A67" s="48"/>
      <c r="B67" s="106" t="s">
        <v>39</v>
      </c>
      <c r="C67" s="78"/>
      <c r="D67" s="80" t="s">
        <v>92</v>
      </c>
      <c r="E67" s="78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>
        <v>309709331</v>
      </c>
      <c r="Y67" s="101"/>
      <c r="Z67" s="101"/>
      <c r="AA67" s="101"/>
      <c r="AB67" s="101"/>
      <c r="AC67" s="101"/>
      <c r="AD67" s="101"/>
      <c r="AE67" s="101"/>
      <c r="AF67" s="101">
        <f>+SUM(G67:AE67)</f>
        <v>309709331</v>
      </c>
      <c r="AG67" s="101">
        <f>+AH67-AF67</f>
        <v>0</v>
      </c>
      <c r="AH67" s="101">
        <f t="shared" si="44"/>
        <v>309709331</v>
      </c>
      <c r="AI67" s="50"/>
    </row>
    <row r="68" spans="1:35" ht="24" customHeight="1" x14ac:dyDescent="0.35">
      <c r="A68" s="48"/>
      <c r="B68" s="106" t="s">
        <v>31</v>
      </c>
      <c r="C68" s="78"/>
      <c r="D68" s="80" t="s">
        <v>94</v>
      </c>
      <c r="E68" s="78"/>
      <c r="F68" s="101"/>
      <c r="G68" s="101"/>
      <c r="H68" s="101">
        <v>4000280</v>
      </c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>
        <v>10302691</v>
      </c>
      <c r="T68" s="101"/>
      <c r="U68" s="101"/>
      <c r="V68" s="101"/>
      <c r="W68" s="101"/>
      <c r="X68" s="101">
        <v>27116037</v>
      </c>
      <c r="Y68" s="101"/>
      <c r="Z68" s="101"/>
      <c r="AA68" s="101"/>
      <c r="AB68" s="101"/>
      <c r="AC68" s="101"/>
      <c r="AD68" s="101"/>
      <c r="AE68" s="101"/>
      <c r="AF68" s="101">
        <v>0</v>
      </c>
      <c r="AG68" s="101">
        <f>+AH68-AF68</f>
        <v>41419008</v>
      </c>
      <c r="AH68" s="101">
        <f t="shared" si="44"/>
        <v>41419008</v>
      </c>
      <c r="AI68" s="50"/>
    </row>
    <row r="69" spans="1:35" ht="24" customHeight="1" x14ac:dyDescent="0.35">
      <c r="A69" s="48"/>
      <c r="B69" s="100" t="s">
        <v>66</v>
      </c>
      <c r="C69" s="78"/>
      <c r="D69" s="80" t="s">
        <v>41</v>
      </c>
      <c r="E69" s="78"/>
      <c r="F69" s="101">
        <v>945027</v>
      </c>
      <c r="G69" s="101">
        <v>3605605</v>
      </c>
      <c r="H69" s="101"/>
      <c r="I69" s="101">
        <v>23268189</v>
      </c>
      <c r="J69" s="101">
        <v>1160746</v>
      </c>
      <c r="K69" s="101">
        <v>221544424</v>
      </c>
      <c r="L69" s="101">
        <v>768698</v>
      </c>
      <c r="M69" s="101">
        <v>8088173</v>
      </c>
      <c r="N69" s="101"/>
      <c r="O69" s="101">
        <v>6923525</v>
      </c>
      <c r="P69" s="101">
        <v>290072</v>
      </c>
      <c r="Q69" s="101">
        <v>19656750</v>
      </c>
      <c r="R69" s="101">
        <v>140974</v>
      </c>
      <c r="S69" s="101">
        <v>19086</v>
      </c>
      <c r="T69" s="101">
        <v>1521</v>
      </c>
      <c r="U69" s="101">
        <v>651161</v>
      </c>
      <c r="V69" s="101">
        <v>26579192</v>
      </c>
      <c r="W69" s="101">
        <v>114991</v>
      </c>
      <c r="X69" s="101">
        <v>56779</v>
      </c>
      <c r="Y69" s="101">
        <v>134275785</v>
      </c>
      <c r="Z69" s="101">
        <v>2581850</v>
      </c>
      <c r="AA69" s="101">
        <v>299573</v>
      </c>
      <c r="AB69" s="101">
        <v>522066</v>
      </c>
      <c r="AC69" s="101"/>
      <c r="AD69" s="101">
        <v>132098</v>
      </c>
      <c r="AE69" s="101">
        <v>1184500</v>
      </c>
      <c r="AF69" s="101">
        <v>0</v>
      </c>
      <c r="AG69" s="101">
        <f>+AH69-AF69</f>
        <v>452810785</v>
      </c>
      <c r="AH69" s="101">
        <f t="shared" si="44"/>
        <v>452810785</v>
      </c>
      <c r="AI69" s="50"/>
    </row>
    <row r="70" spans="1:35" ht="22.55" customHeight="1" x14ac:dyDescent="0.35">
      <c r="A70" s="48"/>
      <c r="B70" s="102" t="s">
        <v>67</v>
      </c>
      <c r="C70" s="103"/>
      <c r="D70" s="81" t="s">
        <v>19</v>
      </c>
      <c r="E70" s="78"/>
      <c r="F70" s="104">
        <v>10</v>
      </c>
      <c r="G70" s="104">
        <v>10</v>
      </c>
      <c r="H70" s="104">
        <v>10</v>
      </c>
      <c r="I70" s="104">
        <v>10</v>
      </c>
      <c r="J70" s="104">
        <v>10</v>
      </c>
      <c r="K70" s="104">
        <v>10</v>
      </c>
      <c r="L70" s="104">
        <v>10</v>
      </c>
      <c r="M70" s="104">
        <v>10</v>
      </c>
      <c r="N70" s="104"/>
      <c r="O70" s="104">
        <v>10</v>
      </c>
      <c r="P70" s="104">
        <v>10</v>
      </c>
      <c r="Q70" s="104">
        <v>10</v>
      </c>
      <c r="R70" s="104">
        <v>10</v>
      </c>
      <c r="S70" s="104">
        <v>10</v>
      </c>
      <c r="T70" s="104">
        <v>10</v>
      </c>
      <c r="U70" s="104">
        <v>10</v>
      </c>
      <c r="V70" s="104">
        <v>10</v>
      </c>
      <c r="W70" s="104">
        <v>10</v>
      </c>
      <c r="X70" s="104">
        <v>10</v>
      </c>
      <c r="Y70" s="104">
        <v>10</v>
      </c>
      <c r="Z70" s="104">
        <v>10</v>
      </c>
      <c r="AA70" s="104">
        <v>10</v>
      </c>
      <c r="AB70" s="104">
        <v>10</v>
      </c>
      <c r="AC70" s="104">
        <v>10</v>
      </c>
      <c r="AD70" s="104">
        <v>10</v>
      </c>
      <c r="AE70" s="104">
        <v>10</v>
      </c>
      <c r="AF70" s="104">
        <v>0</v>
      </c>
      <c r="AG70" s="104">
        <f>+AH70-AF70</f>
        <v>250</v>
      </c>
      <c r="AH70" s="104">
        <f t="shared" si="44"/>
        <v>250</v>
      </c>
      <c r="AI70" s="50"/>
    </row>
    <row r="71" spans="1:35" ht="25.55" customHeight="1" x14ac:dyDescent="0.35">
      <c r="B71" s="55" t="s">
        <v>149</v>
      </c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0"/>
    </row>
    <row r="72" spans="1:35" ht="18" hidden="1" customHeight="1" x14ac:dyDescent="0.35"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>
        <f>+AI9-AI38</f>
        <v>0</v>
      </c>
    </row>
    <row r="73" spans="1:35" ht="18" customHeight="1" x14ac:dyDescent="0.35"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 ht="18" customHeight="1" x14ac:dyDescent="0.35"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 ht="18" customHeight="1" x14ac:dyDescent="0.35"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 ht="18" customHeight="1" x14ac:dyDescent="0.35"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 ht="18" customHeight="1" x14ac:dyDescent="0.35"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 ht="18" customHeight="1" x14ac:dyDescent="0.35"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 ht="18" customHeight="1" x14ac:dyDescent="0.35"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 ht="18" customHeight="1" x14ac:dyDescent="0.35"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6:35" ht="18" customHeight="1" x14ac:dyDescent="0.35"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6:35" ht="18" customHeight="1" x14ac:dyDescent="0.35"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6:35" ht="18" customHeight="1" x14ac:dyDescent="0.35"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6:35" ht="18" customHeight="1" x14ac:dyDescent="0.35"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6:35" ht="18" customHeight="1" x14ac:dyDescent="0.35"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6:35" ht="18" customHeight="1" x14ac:dyDescent="0.35"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6:35" ht="18" customHeight="1" x14ac:dyDescent="0.35"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6:35" ht="18" customHeight="1" x14ac:dyDescent="0.35">
      <c r="AI88" s="50"/>
    </row>
    <row r="89" spans="6:35" ht="18" customHeight="1" x14ac:dyDescent="0.35">
      <c r="AI89" s="50"/>
    </row>
    <row r="90" spans="6:35" ht="18" customHeight="1" x14ac:dyDescent="0.35">
      <c r="AI90" s="50"/>
    </row>
    <row r="91" spans="6:35" ht="18" customHeight="1" x14ac:dyDescent="0.35">
      <c r="AI91" s="50"/>
    </row>
    <row r="92" spans="6:35" ht="18" customHeight="1" x14ac:dyDescent="0.35">
      <c r="AI92" s="50"/>
    </row>
    <row r="93" spans="6:35" ht="18" customHeight="1" x14ac:dyDescent="0.35">
      <c r="AI93" s="50"/>
    </row>
    <row r="94" spans="6:35" ht="18" customHeight="1" x14ac:dyDescent="0.35">
      <c r="AI94" s="50"/>
    </row>
    <row r="95" spans="6:35" ht="18" customHeight="1" x14ac:dyDescent="0.35">
      <c r="AI95" s="50"/>
    </row>
    <row r="96" spans="6:35" ht="18" customHeight="1" x14ac:dyDescent="0.35">
      <c r="AI96" s="50"/>
    </row>
    <row r="97" spans="35:35" ht="18" customHeight="1" x14ac:dyDescent="0.35">
      <c r="AI97" s="50"/>
    </row>
    <row r="98" spans="35:35" ht="18" customHeight="1" x14ac:dyDescent="0.35">
      <c r="AI98" s="50"/>
    </row>
    <row r="99" spans="35:35" ht="18" customHeight="1" x14ac:dyDescent="0.35">
      <c r="AI99" s="50"/>
    </row>
    <row r="100" spans="35:35" ht="18" customHeight="1" x14ac:dyDescent="0.35">
      <c r="AI100" s="50"/>
    </row>
    <row r="101" spans="35:35" ht="18" customHeight="1" x14ac:dyDescent="0.35">
      <c r="AI101" s="50"/>
    </row>
    <row r="102" spans="35:35" ht="18" customHeight="1" x14ac:dyDescent="0.35">
      <c r="AI102" s="50"/>
    </row>
    <row r="103" spans="35:35" ht="18" customHeight="1" x14ac:dyDescent="0.35">
      <c r="AI103" s="50"/>
    </row>
    <row r="104" spans="35:35" ht="18" customHeight="1" x14ac:dyDescent="0.35">
      <c r="AI104" s="50"/>
    </row>
    <row r="105" spans="35:35" ht="18" customHeight="1" x14ac:dyDescent="0.35">
      <c r="AI105" s="50"/>
    </row>
    <row r="106" spans="35:35" ht="18" customHeight="1" x14ac:dyDescent="0.35">
      <c r="AI106" s="50"/>
    </row>
    <row r="107" spans="35:35" ht="18" customHeight="1" x14ac:dyDescent="0.35">
      <c r="AI107" s="50"/>
    </row>
    <row r="108" spans="35:35" ht="18" customHeight="1" x14ac:dyDescent="0.35">
      <c r="AI108" s="50"/>
    </row>
    <row r="109" spans="35:35" ht="18" customHeight="1" x14ac:dyDescent="0.35">
      <c r="AI109" s="50"/>
    </row>
    <row r="110" spans="35:35" ht="18" customHeight="1" x14ac:dyDescent="0.35">
      <c r="AI110" s="50"/>
    </row>
    <row r="111" spans="35:35" ht="18" customHeight="1" x14ac:dyDescent="0.35">
      <c r="AI111" s="50"/>
    </row>
    <row r="112" spans="35:35" ht="18" customHeight="1" x14ac:dyDescent="0.35">
      <c r="AI112" s="50"/>
    </row>
    <row r="113" spans="35:35" ht="18" customHeight="1" x14ac:dyDescent="0.35">
      <c r="AI113" s="50"/>
    </row>
    <row r="114" spans="35:35" ht="18" customHeight="1" x14ac:dyDescent="0.35">
      <c r="AI114" s="50"/>
    </row>
    <row r="115" spans="35:35" ht="18" customHeight="1" x14ac:dyDescent="0.35">
      <c r="AI115" s="50"/>
    </row>
    <row r="116" spans="35:35" ht="18" customHeight="1" x14ac:dyDescent="0.35">
      <c r="AI116" s="50"/>
    </row>
    <row r="117" spans="35:35" ht="18" customHeight="1" x14ac:dyDescent="0.35">
      <c r="AI117" s="50"/>
    </row>
    <row r="118" spans="35:35" ht="18" customHeight="1" x14ac:dyDescent="0.35">
      <c r="AI118" s="50"/>
    </row>
    <row r="119" spans="35:35" ht="18" customHeight="1" x14ac:dyDescent="0.35">
      <c r="AI119" s="50"/>
    </row>
  </sheetData>
  <mergeCells count="2">
    <mergeCell ref="K2:T2"/>
    <mergeCell ref="K3:T3"/>
  </mergeCells>
  <pageMargins left="0.13" right="3.937007874015748E-2" top="0.74803149606299213" bottom="0.74803149606299213" header="0.31496062992125984" footer="0.31496062992125984"/>
  <pageSetup scale="24" fitToHeight="0" orientation="landscape" r:id="rId1"/>
  <colBreaks count="1" manualBreakCount="1">
    <brk id="3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132"/>
  <sheetViews>
    <sheetView zoomScale="80" zoomScaleNormal="80" workbookViewId="0">
      <pane xSplit="5" ySplit="9" topLeftCell="AC29" activePane="bottomRight" state="frozen"/>
      <selection pane="topRight" activeCell="F1" sqref="F1"/>
      <selection pane="bottomLeft" activeCell="A10" sqref="A10"/>
      <selection pane="bottomRight" activeCell="AJ38" sqref="AJ38"/>
    </sheetView>
  </sheetViews>
  <sheetFormatPr baseColWidth="10" defaultColWidth="9.6640625" defaultRowHeight="18" customHeight="1" x14ac:dyDescent="0.35"/>
  <cols>
    <col min="1" max="1" width="2.21875" style="1" customWidth="1"/>
    <col min="2" max="2" width="7.21875" style="1" customWidth="1"/>
    <col min="3" max="3" width="0.88671875" style="1" customWidth="1"/>
    <col min="4" max="4" width="16.88671875" style="1" customWidth="1"/>
    <col min="5" max="5" width="0.88671875" style="1" customWidth="1"/>
    <col min="6" max="8" width="19.88671875" style="1" bestFit="1" customWidth="1"/>
    <col min="9" max="10" width="22.33203125" style="1" bestFit="1" customWidth="1"/>
    <col min="11" max="14" width="26" style="1" customWidth="1"/>
    <col min="15" max="16" width="20.77734375" style="1" bestFit="1" customWidth="1"/>
    <col min="17" max="18" width="21.33203125" style="1" bestFit="1" customWidth="1"/>
    <col min="19" max="19" width="19.33203125" style="1" bestFit="1" customWidth="1"/>
    <col min="20" max="20" width="18.88671875" style="1" bestFit="1" customWidth="1"/>
    <col min="21" max="21" width="22.6640625" style="1" bestFit="1" customWidth="1"/>
    <col min="22" max="22" width="21.109375" style="1" customWidth="1"/>
    <col min="23" max="23" width="21.88671875" style="1" bestFit="1" customWidth="1"/>
    <col min="24" max="24" width="21.6640625" style="1" bestFit="1" customWidth="1"/>
    <col min="25" max="25" width="23" style="1" bestFit="1" customWidth="1"/>
    <col min="26" max="29" width="20.44140625" style="1" bestFit="1" customWidth="1"/>
    <col min="30" max="30" width="21.77734375" style="1" customWidth="1"/>
    <col min="31" max="31" width="22.21875" style="1" customWidth="1"/>
    <col min="32" max="32" width="28.88671875" style="1" customWidth="1"/>
    <col min="33" max="33" width="31.109375" style="1" bestFit="1" customWidth="1"/>
    <col min="34" max="34" width="27.109375" style="1" customWidth="1"/>
    <col min="35" max="35" width="2.44140625" style="1" customWidth="1"/>
    <col min="36" max="36" width="24.6640625" style="1" customWidth="1"/>
    <col min="37" max="37" width="1" style="1" customWidth="1"/>
    <col min="38" max="38" width="20.6640625" style="1" customWidth="1"/>
    <col min="39" max="39" width="12.33203125" style="1" customWidth="1"/>
    <col min="40" max="40" width="16.77734375" style="1" customWidth="1"/>
    <col min="41" max="44" width="9.6640625" style="1" customWidth="1"/>
    <col min="45" max="45" width="10.88671875" style="1" bestFit="1" customWidth="1"/>
    <col min="46" max="16384" width="9.6640625" style="1"/>
  </cols>
  <sheetData>
    <row r="1" spans="1:47" ht="18" customHeight="1" x14ac:dyDescent="0.35">
      <c r="F1" s="12"/>
      <c r="X1" s="12"/>
      <c r="Y1" s="12"/>
      <c r="Z1" s="12"/>
      <c r="AA1" s="12"/>
      <c r="AB1" s="12"/>
      <c r="AC1" s="12"/>
    </row>
    <row r="2" spans="1:47" ht="18" customHeight="1" x14ac:dyDescent="0.35">
      <c r="B2" s="21"/>
      <c r="K2" s="1" t="s">
        <v>147</v>
      </c>
      <c r="W2" s="12"/>
    </row>
    <row r="3" spans="1:47" ht="18" customHeight="1" x14ac:dyDescent="0.4">
      <c r="B3" s="21"/>
      <c r="F3" s="5"/>
      <c r="G3" s="5"/>
      <c r="H3" s="5"/>
      <c r="I3" s="5"/>
      <c r="J3" s="5"/>
      <c r="K3" s="40" t="s">
        <v>89</v>
      </c>
      <c r="L3" s="40"/>
      <c r="M3" s="40" t="s">
        <v>89</v>
      </c>
      <c r="N3" s="40"/>
      <c r="O3" s="40"/>
      <c r="P3" s="40"/>
      <c r="Q3" s="40"/>
      <c r="R3" s="40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41"/>
      <c r="AH3" s="5"/>
    </row>
    <row r="4" spans="1:47" ht="18" customHeight="1" x14ac:dyDescent="0.4">
      <c r="B4" s="22"/>
      <c r="AD4" s="12"/>
      <c r="AE4" s="12"/>
      <c r="AF4" s="12"/>
      <c r="AG4" s="41"/>
      <c r="AH4" s="12"/>
    </row>
    <row r="5" spans="1:47" ht="18" customHeight="1" x14ac:dyDescent="0.35">
      <c r="B5" s="22"/>
      <c r="AD5" s="12"/>
      <c r="AE5" s="12"/>
      <c r="AF5" s="12"/>
      <c r="AG5" s="39"/>
      <c r="AH5" s="12"/>
    </row>
    <row r="6" spans="1:47" ht="18" customHeight="1" x14ac:dyDescent="0.35">
      <c r="B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6"/>
      <c r="AE6" s="136"/>
      <c r="AH6" s="135"/>
    </row>
    <row r="7" spans="1:47" ht="18" customHeight="1" x14ac:dyDescent="0.35">
      <c r="B7" s="10"/>
      <c r="F7" s="38" t="s">
        <v>103</v>
      </c>
      <c r="G7" s="38" t="s">
        <v>107</v>
      </c>
      <c r="H7" s="38" t="s">
        <v>141</v>
      </c>
      <c r="I7" s="38" t="s">
        <v>108</v>
      </c>
      <c r="J7" s="38" t="s">
        <v>129</v>
      </c>
      <c r="K7" s="38" t="s">
        <v>109</v>
      </c>
      <c r="L7" s="38" t="s">
        <v>128</v>
      </c>
      <c r="M7" s="38" t="s">
        <v>127</v>
      </c>
      <c r="N7" s="38" t="s">
        <v>144</v>
      </c>
      <c r="O7" s="38" t="s">
        <v>110</v>
      </c>
      <c r="P7" s="38" t="s">
        <v>134</v>
      </c>
      <c r="Q7" s="38" t="s">
        <v>111</v>
      </c>
      <c r="R7" s="38" t="s">
        <v>126</v>
      </c>
      <c r="S7" s="38" t="s">
        <v>104</v>
      </c>
      <c r="T7" s="38" t="s">
        <v>105</v>
      </c>
      <c r="U7" s="38" t="s">
        <v>112</v>
      </c>
      <c r="V7" s="38" t="s">
        <v>113</v>
      </c>
      <c r="W7" s="38" t="s">
        <v>106</v>
      </c>
      <c r="X7" s="38" t="s">
        <v>114</v>
      </c>
      <c r="Y7" s="38" t="s">
        <v>115</v>
      </c>
      <c r="Z7" s="38" t="s">
        <v>116</v>
      </c>
      <c r="AA7" s="38" t="s">
        <v>131</v>
      </c>
      <c r="AB7" s="38" t="s">
        <v>135</v>
      </c>
      <c r="AC7" s="38" t="s">
        <v>145</v>
      </c>
      <c r="AD7" s="132" t="s">
        <v>53</v>
      </c>
      <c r="AE7" s="132" t="s">
        <v>49</v>
      </c>
      <c r="AF7" s="11" t="s">
        <v>102</v>
      </c>
      <c r="AG7" s="11" t="s">
        <v>50</v>
      </c>
      <c r="AH7" s="11" t="s">
        <v>50</v>
      </c>
      <c r="AJ7" s="1" t="s">
        <v>57</v>
      </c>
    </row>
    <row r="8" spans="1:47" ht="18" customHeight="1" x14ac:dyDescent="0.45">
      <c r="B8" s="13"/>
      <c r="F8" s="37" t="s">
        <v>78</v>
      </c>
      <c r="G8" s="37" t="s">
        <v>71</v>
      </c>
      <c r="H8" s="37" t="s">
        <v>140</v>
      </c>
      <c r="I8" s="37" t="s">
        <v>72</v>
      </c>
      <c r="J8" s="37" t="s">
        <v>122</v>
      </c>
      <c r="K8" s="37" t="s">
        <v>73</v>
      </c>
      <c r="L8" s="37" t="s">
        <v>123</v>
      </c>
      <c r="M8" s="37" t="s">
        <v>124</v>
      </c>
      <c r="N8" s="37" t="s">
        <v>143</v>
      </c>
      <c r="O8" s="37" t="s">
        <v>74</v>
      </c>
      <c r="P8" s="37" t="s">
        <v>132</v>
      </c>
      <c r="Q8" s="37" t="s">
        <v>75</v>
      </c>
      <c r="R8" s="37" t="s">
        <v>125</v>
      </c>
      <c r="S8" s="37" t="s">
        <v>68</v>
      </c>
      <c r="T8" s="37" t="s">
        <v>69</v>
      </c>
      <c r="U8" s="37" t="s">
        <v>76</v>
      </c>
      <c r="V8" s="37" t="s">
        <v>77</v>
      </c>
      <c r="W8" s="37" t="s">
        <v>70</v>
      </c>
      <c r="X8" s="37" t="s">
        <v>90</v>
      </c>
      <c r="Y8" s="37" t="s">
        <v>86</v>
      </c>
      <c r="Z8" s="37" t="s">
        <v>79</v>
      </c>
      <c r="AA8" s="37" t="s">
        <v>130</v>
      </c>
      <c r="AB8" s="37" t="s">
        <v>133</v>
      </c>
      <c r="AC8" s="37" t="s">
        <v>142</v>
      </c>
      <c r="AD8" s="133" t="s">
        <v>80</v>
      </c>
      <c r="AE8" s="133" t="s">
        <v>81</v>
      </c>
      <c r="AF8" s="14" t="s">
        <v>54</v>
      </c>
      <c r="AG8" s="14" t="s">
        <v>54</v>
      </c>
      <c r="AH8" s="14" t="s">
        <v>54</v>
      </c>
      <c r="AJ8" s="1" t="s">
        <v>58</v>
      </c>
    </row>
    <row r="9" spans="1:47" s="35" customFormat="1" ht="25" customHeight="1" x14ac:dyDescent="0.2">
      <c r="A9" s="27"/>
      <c r="B9" s="28" t="s">
        <v>0</v>
      </c>
      <c r="C9" s="29"/>
      <c r="D9" s="30" t="s">
        <v>1</v>
      </c>
      <c r="E9" s="31"/>
      <c r="F9" s="75">
        <f t="shared" ref="F9:M9" si="0">SUM(F11,F12,F13,F14,F19,F20,F21,F22,F36,F37,F10)</f>
        <v>16551869656</v>
      </c>
      <c r="G9" s="75">
        <f t="shared" si="0"/>
        <v>38863158519</v>
      </c>
      <c r="H9" s="75">
        <f t="shared" si="0"/>
        <v>6796782599</v>
      </c>
      <c r="I9" s="75">
        <f t="shared" si="0"/>
        <v>102398039429</v>
      </c>
      <c r="J9" s="75">
        <f t="shared" si="0"/>
        <v>6758416508</v>
      </c>
      <c r="K9" s="75">
        <f t="shared" si="0"/>
        <v>882131007013</v>
      </c>
      <c r="L9" s="75">
        <f t="shared" si="0"/>
        <v>9819991380</v>
      </c>
      <c r="M9" s="75">
        <f t="shared" si="0"/>
        <v>98381793156</v>
      </c>
      <c r="N9" s="75"/>
      <c r="O9" s="75">
        <f t="shared" ref="O9:AE9" si="1">SUM(O11,O12,O13,O14,O19,O20,O21,O22,O36,O37,O10)</f>
        <v>72789805678</v>
      </c>
      <c r="P9" s="75">
        <f t="shared" si="1"/>
        <v>8078936811</v>
      </c>
      <c r="Q9" s="75">
        <f t="shared" si="1"/>
        <v>89056265188</v>
      </c>
      <c r="R9" s="75">
        <f t="shared" si="1"/>
        <v>1570786104</v>
      </c>
      <c r="S9" s="75">
        <f t="shared" si="1"/>
        <v>9620236632</v>
      </c>
      <c r="T9" s="75">
        <f t="shared" si="1"/>
        <v>2890729503</v>
      </c>
      <c r="U9" s="75">
        <f t="shared" si="1"/>
        <v>6314975359</v>
      </c>
      <c r="V9" s="75">
        <f t="shared" si="1"/>
        <v>141223929379</v>
      </c>
      <c r="W9" s="75">
        <f t="shared" si="1"/>
        <v>8295926040</v>
      </c>
      <c r="X9" s="75">
        <f t="shared" si="1"/>
        <v>121107255510</v>
      </c>
      <c r="Y9" s="75">
        <f t="shared" si="1"/>
        <v>875135235613</v>
      </c>
      <c r="Z9" s="75">
        <f t="shared" si="1"/>
        <v>26480020709</v>
      </c>
      <c r="AA9" s="75">
        <f t="shared" si="1"/>
        <v>1607848913</v>
      </c>
      <c r="AB9" s="75">
        <f t="shared" si="1"/>
        <v>3853144113</v>
      </c>
      <c r="AC9" s="75">
        <f t="shared" si="1"/>
        <v>3689151118</v>
      </c>
      <c r="AD9" s="75">
        <f t="shared" si="1"/>
        <v>1551467000</v>
      </c>
      <c r="AE9" s="75">
        <f t="shared" si="1"/>
        <v>9353352000</v>
      </c>
      <c r="AF9" s="6">
        <f>+SUM(AF10:AF14,AF19:AF22)+AF36+AF37</f>
        <v>108110065351</v>
      </c>
      <c r="AG9" s="6">
        <f>+SUM(AG10:AG14,AG19:AG22)+AG36+AG37</f>
        <v>2436210058579</v>
      </c>
      <c r="AH9" s="32">
        <f>SUM(AH11,AH12,AH13,AH14,AH19,AH20,AH21,AH22,AH36,AH37,AH10)</f>
        <v>2544320123930</v>
      </c>
      <c r="AI9" s="33"/>
      <c r="AJ9" s="140">
        <f>SUM(AJ11,AJ10,AJ12,AJ13,AJ14,AJ19,AJ20,AJ21,AJ22,AJ37,AJ36)</f>
        <v>2425305239579</v>
      </c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</row>
    <row r="10" spans="1:47" ht="22.55" customHeight="1" x14ac:dyDescent="0.4">
      <c r="A10" s="3"/>
      <c r="B10" s="15" t="s">
        <v>37</v>
      </c>
      <c r="D10" s="16" t="s">
        <v>14</v>
      </c>
      <c r="F10" s="7">
        <v>180037910</v>
      </c>
      <c r="G10" s="7">
        <v>55025210</v>
      </c>
      <c r="H10" s="7"/>
      <c r="I10" s="7">
        <v>147216605</v>
      </c>
      <c r="J10" s="7"/>
      <c r="K10" s="7">
        <v>987839061</v>
      </c>
      <c r="L10" s="7">
        <v>125974860</v>
      </c>
      <c r="M10" s="7">
        <v>184781471</v>
      </c>
      <c r="N10" s="7"/>
      <c r="O10" s="7">
        <v>63785293</v>
      </c>
      <c r="P10" s="7">
        <v>0</v>
      </c>
      <c r="Q10" s="7">
        <v>36269893</v>
      </c>
      <c r="R10" s="7">
        <v>0</v>
      </c>
      <c r="S10" s="7">
        <v>88540801</v>
      </c>
      <c r="T10" s="7">
        <v>5921626</v>
      </c>
      <c r="U10" s="7">
        <v>33286980</v>
      </c>
      <c r="V10" s="7">
        <v>49910408</v>
      </c>
      <c r="W10" s="7">
        <v>124251055</v>
      </c>
      <c r="X10" s="7"/>
      <c r="Y10" s="7">
        <v>21643072</v>
      </c>
      <c r="Z10" s="7">
        <v>145043979</v>
      </c>
      <c r="AA10" s="7"/>
      <c r="AB10" s="7">
        <v>10221745</v>
      </c>
      <c r="AC10" s="7">
        <v>28601801</v>
      </c>
      <c r="AD10" s="7">
        <v>2866000</v>
      </c>
      <c r="AE10" s="7">
        <v>1279000</v>
      </c>
      <c r="AF10" s="7">
        <f>+X10</f>
        <v>0</v>
      </c>
      <c r="AG10" s="7">
        <f>+AH10-AF10</f>
        <v>2292496770</v>
      </c>
      <c r="AH10" s="7">
        <f t="shared" ref="AH10:AH44" si="2">SUM(F10:AE10)</f>
        <v>2292496770</v>
      </c>
      <c r="AI10" s="2"/>
      <c r="AJ10" s="139">
        <f t="shared" ref="AJ10:AJ34" si="3">+AG10-AE10-AD10</f>
        <v>2288351770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22.55" customHeight="1" x14ac:dyDescent="0.4">
      <c r="A11" s="3"/>
      <c r="B11" s="15" t="s">
        <v>21</v>
      </c>
      <c r="D11" s="16" t="s">
        <v>22</v>
      </c>
      <c r="F11" s="7">
        <v>12630750</v>
      </c>
      <c r="G11" s="7">
        <v>17151809</v>
      </c>
      <c r="H11" s="7"/>
      <c r="I11" s="7">
        <v>10048957</v>
      </c>
      <c r="J11" s="7"/>
      <c r="K11" s="7">
        <v>91691092</v>
      </c>
      <c r="L11" s="7"/>
      <c r="M11" s="7">
        <v>3136265</v>
      </c>
      <c r="N11" s="7"/>
      <c r="O11" s="7">
        <v>6873568</v>
      </c>
      <c r="P11" s="7"/>
      <c r="Q11" s="7">
        <v>4651577</v>
      </c>
      <c r="R11" s="7">
        <v>398553</v>
      </c>
      <c r="S11" s="7"/>
      <c r="T11" s="7">
        <v>647861</v>
      </c>
      <c r="U11" s="7">
        <v>1664782</v>
      </c>
      <c r="V11" s="7">
        <v>2367778</v>
      </c>
      <c r="W11" s="7">
        <v>5886857</v>
      </c>
      <c r="X11" s="7"/>
      <c r="Y11" s="7"/>
      <c r="Z11" s="7">
        <v>2764874</v>
      </c>
      <c r="AA11" s="7"/>
      <c r="AB11" s="7"/>
      <c r="AC11" s="7"/>
      <c r="AD11" s="7">
        <v>1980000</v>
      </c>
      <c r="AE11" s="7"/>
      <c r="AF11" s="7">
        <v>0</v>
      </c>
      <c r="AG11" s="7">
        <f t="shared" ref="AG11:AG70" si="4">+AH11-AF11</f>
        <v>161894723</v>
      </c>
      <c r="AH11" s="7">
        <f t="shared" si="2"/>
        <v>161894723</v>
      </c>
      <c r="AI11" s="2"/>
      <c r="AJ11" s="139">
        <f t="shared" si="3"/>
        <v>159914723</v>
      </c>
      <c r="AK11" s="2"/>
      <c r="AL11" s="2" t="s">
        <v>120</v>
      </c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22.55" customHeight="1" x14ac:dyDescent="0.4">
      <c r="A12" s="3"/>
      <c r="B12" s="15" t="s">
        <v>23</v>
      </c>
      <c r="D12" s="16" t="s">
        <v>24</v>
      </c>
      <c r="F12" s="7"/>
      <c r="G12" s="7"/>
      <c r="H12" s="7"/>
      <c r="I12" s="7">
        <v>394413552</v>
      </c>
      <c r="J12" s="7"/>
      <c r="K12" s="7">
        <v>3995456050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>
        <v>36494486012</v>
      </c>
      <c r="Z12" s="7"/>
      <c r="AA12" s="7"/>
      <c r="AB12" s="7"/>
      <c r="AC12" s="7"/>
      <c r="AD12" s="7">
        <v>122911000</v>
      </c>
      <c r="AE12" s="7"/>
      <c r="AF12" s="7">
        <v>0</v>
      </c>
      <c r="AG12" s="7">
        <f t="shared" si="4"/>
        <v>41007266614</v>
      </c>
      <c r="AH12" s="7">
        <f t="shared" si="2"/>
        <v>41007266614</v>
      </c>
      <c r="AI12" s="2"/>
      <c r="AJ12" s="139">
        <f t="shared" si="3"/>
        <v>40884355614</v>
      </c>
      <c r="AK12" s="2"/>
      <c r="AL12" s="2" t="s">
        <v>120</v>
      </c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22.55" customHeight="1" x14ac:dyDescent="0.4">
      <c r="A13" s="3"/>
      <c r="B13" s="15" t="s">
        <v>25</v>
      </c>
      <c r="D13" s="16" t="s">
        <v>26</v>
      </c>
      <c r="F13" s="7">
        <v>291569654</v>
      </c>
      <c r="G13" s="7">
        <v>232616633</v>
      </c>
      <c r="H13" s="7">
        <v>61502320</v>
      </c>
      <c r="I13" s="7">
        <v>913699479</v>
      </c>
      <c r="J13" s="7">
        <v>417253</v>
      </c>
      <c r="K13" s="7">
        <v>8704475653</v>
      </c>
      <c r="L13" s="7">
        <v>37742423</v>
      </c>
      <c r="M13" s="7">
        <v>312381694</v>
      </c>
      <c r="N13" s="7"/>
      <c r="O13" s="7">
        <v>239238237</v>
      </c>
      <c r="P13" s="7">
        <v>12499</v>
      </c>
      <c r="Q13" s="7">
        <v>197484753</v>
      </c>
      <c r="R13" s="7">
        <v>2862067</v>
      </c>
      <c r="S13" s="7">
        <v>141046024</v>
      </c>
      <c r="T13" s="7">
        <v>108458994</v>
      </c>
      <c r="U13" s="7">
        <v>89733166</v>
      </c>
      <c r="V13" s="7">
        <v>1137052784</v>
      </c>
      <c r="W13" s="7">
        <v>109958008</v>
      </c>
      <c r="X13" s="7"/>
      <c r="Y13" s="7">
        <v>74936963148</v>
      </c>
      <c r="Z13" s="7">
        <v>248212822</v>
      </c>
      <c r="AA13" s="7">
        <v>2190000</v>
      </c>
      <c r="AB13" s="7">
        <v>15585472</v>
      </c>
      <c r="AC13" s="7">
        <v>19195317</v>
      </c>
      <c r="AD13" s="7">
        <v>17233000</v>
      </c>
      <c r="AE13" s="7">
        <v>114885000</v>
      </c>
      <c r="AF13" s="7">
        <v>0</v>
      </c>
      <c r="AG13" s="7">
        <f t="shared" si="4"/>
        <v>87934516400</v>
      </c>
      <c r="AH13" s="7">
        <f>SUM(F13:AE13)</f>
        <v>87934516400</v>
      </c>
      <c r="AI13" s="2"/>
      <c r="AJ13" s="139">
        <f t="shared" si="3"/>
        <v>87802398400</v>
      </c>
      <c r="AK13" s="2"/>
      <c r="AL13" s="2" t="s">
        <v>120</v>
      </c>
      <c r="AM13" s="2"/>
      <c r="AN13" s="2"/>
      <c r="AO13" s="2"/>
      <c r="AP13" s="2"/>
      <c r="AQ13" s="2"/>
      <c r="AR13" s="2"/>
      <c r="AS13" s="2"/>
      <c r="AT13" s="2"/>
      <c r="AU13" s="2"/>
    </row>
    <row r="14" spans="1:47" s="60" customFormat="1" ht="22.55" customHeight="1" x14ac:dyDescent="0.4">
      <c r="A14" s="58"/>
      <c r="B14" s="59" t="s">
        <v>44</v>
      </c>
      <c r="D14" s="61" t="s">
        <v>2</v>
      </c>
      <c r="F14" s="62">
        <f>SUM(F15,F18)</f>
        <v>16643546000</v>
      </c>
      <c r="G14" s="62">
        <f t="shared" ref="G14:Z14" si="5">SUM(G15,G18)</f>
        <v>15995826000</v>
      </c>
      <c r="H14" s="62">
        <f t="shared" ref="H14" si="6">SUM(H15,H18)</f>
        <v>0</v>
      </c>
      <c r="I14" s="62">
        <f t="shared" si="5"/>
        <v>89839000000</v>
      </c>
      <c r="J14" s="62">
        <f t="shared" ref="J14" si="7">SUM(J15,J18)</f>
        <v>5397000000</v>
      </c>
      <c r="K14" s="62">
        <f>SUM(K15,K18)</f>
        <v>869884428907</v>
      </c>
      <c r="L14" s="62">
        <f>SUM(L15,L18)</f>
        <v>8522871000</v>
      </c>
      <c r="M14" s="62">
        <f>SUM(M15,M18)</f>
        <v>101891374000</v>
      </c>
      <c r="N14" s="62">
        <f>SUM(N15,N18)</f>
        <v>0</v>
      </c>
      <c r="O14" s="62">
        <f t="shared" si="5"/>
        <v>52809862000</v>
      </c>
      <c r="P14" s="62">
        <f t="shared" ref="P14" si="8">SUM(P15,P18)</f>
        <v>6469850000</v>
      </c>
      <c r="Q14" s="62">
        <f t="shared" si="5"/>
        <v>64749700000</v>
      </c>
      <c r="R14" s="62">
        <f t="shared" ref="R14" si="9">SUM(R15,R18)</f>
        <v>1405500000</v>
      </c>
      <c r="S14" s="62">
        <f>SUM(S15,S18)</f>
        <v>7897510000</v>
      </c>
      <c r="T14" s="62">
        <f>SUM(T15,T18)</f>
        <v>2525989000</v>
      </c>
      <c r="U14" s="62">
        <f t="shared" si="5"/>
        <v>4865685000</v>
      </c>
      <c r="V14" s="62">
        <f>SUM(V15,V18)</f>
        <v>86367425994</v>
      </c>
      <c r="W14" s="62">
        <f>SUM(W15,W18)</f>
        <v>6592897000</v>
      </c>
      <c r="X14" s="62">
        <f>SUM(X15,X18)</f>
        <v>121049911000</v>
      </c>
      <c r="Y14" s="62">
        <f>SUM(Y15,Y18)</f>
        <v>144506833000</v>
      </c>
      <c r="Z14" s="62">
        <f t="shared" si="5"/>
        <v>25148810000</v>
      </c>
      <c r="AA14" s="62">
        <f t="shared" ref="AA14:AB14" si="10">SUM(AA15,AA18)</f>
        <v>1443391000</v>
      </c>
      <c r="AB14" s="62">
        <f t="shared" si="10"/>
        <v>2884000000</v>
      </c>
      <c r="AC14" s="62">
        <f t="shared" ref="AC14" si="11">SUM(AC15,AC18)</f>
        <v>3641354000</v>
      </c>
      <c r="AD14" s="62">
        <f>SUM(AD15,AD18)</f>
        <v>1173094000</v>
      </c>
      <c r="AE14" s="62">
        <f>SUM(AE15,AE18)</f>
        <v>9237188000</v>
      </c>
      <c r="AF14" s="62">
        <v>0</v>
      </c>
      <c r="AG14" s="62">
        <f t="shared" si="4"/>
        <v>1650943045901</v>
      </c>
      <c r="AH14" s="62">
        <f t="shared" si="2"/>
        <v>1650943045901</v>
      </c>
      <c r="AI14" s="63"/>
      <c r="AJ14" s="74">
        <f t="shared" si="3"/>
        <v>1640532763901</v>
      </c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</row>
    <row r="15" spans="1:47" s="60" customFormat="1" ht="22.55" customHeight="1" x14ac:dyDescent="0.4">
      <c r="A15" s="58"/>
      <c r="B15" s="59" t="s">
        <v>20</v>
      </c>
      <c r="D15" s="61" t="s">
        <v>45</v>
      </c>
      <c r="F15" s="62">
        <f>SUM(F16:F17)</f>
        <v>16643546000</v>
      </c>
      <c r="G15" s="62">
        <f t="shared" ref="G15:Z15" si="12">SUM(G16:G17)</f>
        <v>15995826000</v>
      </c>
      <c r="H15" s="62">
        <f t="shared" ref="H15" si="13">SUM(H16:H17)</f>
        <v>0</v>
      </c>
      <c r="I15" s="62">
        <f t="shared" si="12"/>
        <v>89839000000</v>
      </c>
      <c r="J15" s="62">
        <f t="shared" ref="J15" si="14">SUM(J16:J17)</f>
        <v>5397000000</v>
      </c>
      <c r="K15" s="62">
        <f>SUM(K16:K17)</f>
        <v>869884428907</v>
      </c>
      <c r="L15" s="62">
        <f>SUM(L16:L17)</f>
        <v>8522871000</v>
      </c>
      <c r="M15" s="62">
        <f>SUM(M16:M17)</f>
        <v>101891374000</v>
      </c>
      <c r="N15" s="62">
        <f>SUM(N16:N17)</f>
        <v>0</v>
      </c>
      <c r="O15" s="62">
        <f t="shared" si="12"/>
        <v>52809862000</v>
      </c>
      <c r="P15" s="62">
        <f t="shared" ref="P15" si="15">SUM(P16:P17)</f>
        <v>6469850000</v>
      </c>
      <c r="Q15" s="62">
        <f t="shared" si="12"/>
        <v>64749700000</v>
      </c>
      <c r="R15" s="62">
        <f t="shared" ref="R15" si="16">SUM(R16:R17)</f>
        <v>1405500000</v>
      </c>
      <c r="S15" s="62">
        <f>SUM(S16:S17)</f>
        <v>7897510000</v>
      </c>
      <c r="T15" s="62">
        <f>SUM(T16:T17)</f>
        <v>2525989000</v>
      </c>
      <c r="U15" s="62">
        <f t="shared" si="12"/>
        <v>4865685000</v>
      </c>
      <c r="V15" s="62">
        <f>SUM(V16:V17)</f>
        <v>85020000000</v>
      </c>
      <c r="W15" s="62">
        <f t="shared" si="12"/>
        <v>6592897000</v>
      </c>
      <c r="X15" s="62">
        <f>SUM(X16:X17)</f>
        <v>121049911000</v>
      </c>
      <c r="Y15" s="62">
        <f>SUM(Y16:Y17)</f>
        <v>144506833000</v>
      </c>
      <c r="Z15" s="62">
        <f t="shared" si="12"/>
        <v>25148810000</v>
      </c>
      <c r="AA15" s="62">
        <f t="shared" ref="AA15:AB15" si="17">SUM(AA16:AA17)</f>
        <v>1443391000</v>
      </c>
      <c r="AB15" s="62">
        <f t="shared" si="17"/>
        <v>2884000000</v>
      </c>
      <c r="AC15" s="62">
        <f t="shared" ref="AC15" si="18">SUM(AC16:AC17)</f>
        <v>3641354000</v>
      </c>
      <c r="AD15" s="62">
        <f>SUM(AD16:AD17)</f>
        <v>1173094000</v>
      </c>
      <c r="AE15" s="62">
        <f>SUM(AE16:AE17)</f>
        <v>9237188000</v>
      </c>
      <c r="AF15" s="62">
        <v>0</v>
      </c>
      <c r="AG15" s="62">
        <f t="shared" si="4"/>
        <v>1649595619907</v>
      </c>
      <c r="AH15" s="62">
        <f t="shared" si="2"/>
        <v>1649595619907</v>
      </c>
      <c r="AI15" s="63"/>
      <c r="AJ15" s="74">
        <f t="shared" si="3"/>
        <v>1639185337907</v>
      </c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</row>
    <row r="16" spans="1:47" ht="22.55" customHeight="1" x14ac:dyDescent="0.4">
      <c r="A16" s="3"/>
      <c r="B16" s="15"/>
      <c r="D16" s="16" t="s">
        <v>3</v>
      </c>
      <c r="F16" s="7">
        <v>12278859000</v>
      </c>
      <c r="G16" s="7">
        <v>8445826000</v>
      </c>
      <c r="H16" s="7"/>
      <c r="I16" s="7">
        <v>13019000000</v>
      </c>
      <c r="J16" s="7"/>
      <c r="K16" s="7">
        <v>58414523107</v>
      </c>
      <c r="L16" s="7">
        <v>4950871000</v>
      </c>
      <c r="M16" s="7">
        <v>27088374000</v>
      </c>
      <c r="N16" s="7"/>
      <c r="O16" s="7">
        <v>6439862000</v>
      </c>
      <c r="P16" s="7">
        <v>233850000</v>
      </c>
      <c r="Q16" s="7">
        <v>5158700000</v>
      </c>
      <c r="R16" s="7">
        <v>532500000</v>
      </c>
      <c r="S16" s="7">
        <v>4722510000</v>
      </c>
      <c r="T16" s="7">
        <v>2435989000</v>
      </c>
      <c r="U16" s="7">
        <v>3733685000</v>
      </c>
      <c r="V16" s="7">
        <v>8130000000</v>
      </c>
      <c r="W16" s="7">
        <v>6326897000</v>
      </c>
      <c r="X16" s="7">
        <v>105911000</v>
      </c>
      <c r="Y16" s="7">
        <v>10066511000</v>
      </c>
      <c r="Z16" s="7">
        <v>10043607000</v>
      </c>
      <c r="AA16" s="7"/>
      <c r="AB16" s="7">
        <v>1384000000</v>
      </c>
      <c r="AC16" s="7">
        <v>3380900000</v>
      </c>
      <c r="AD16" s="7">
        <v>1173094000</v>
      </c>
      <c r="AE16" s="7">
        <v>5938579000</v>
      </c>
      <c r="AF16" s="7">
        <v>0</v>
      </c>
      <c r="AG16" s="7">
        <f t="shared" si="4"/>
        <v>194004048107</v>
      </c>
      <c r="AH16" s="7">
        <f t="shared" si="2"/>
        <v>194004048107</v>
      </c>
      <c r="AI16" s="2"/>
      <c r="AJ16" s="74">
        <f t="shared" si="3"/>
        <v>186892375107</v>
      </c>
      <c r="AK16" s="2"/>
      <c r="AL16" s="2" t="s">
        <v>120</v>
      </c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22.55" customHeight="1" x14ac:dyDescent="0.4">
      <c r="A17" s="3"/>
      <c r="B17" s="15"/>
      <c r="D17" s="16" t="s">
        <v>48</v>
      </c>
      <c r="F17" s="7">
        <v>4364687000</v>
      </c>
      <c r="G17" s="7">
        <v>7550000000</v>
      </c>
      <c r="H17" s="7">
        <v>0</v>
      </c>
      <c r="I17" s="7">
        <v>76820000000</v>
      </c>
      <c r="J17" s="7">
        <v>5397000000</v>
      </c>
      <c r="K17" s="7">
        <v>811469905800</v>
      </c>
      <c r="L17" s="7">
        <v>3572000000</v>
      </c>
      <c r="M17" s="7">
        <v>74803000000</v>
      </c>
      <c r="N17" s="7"/>
      <c r="O17" s="7">
        <v>46370000000</v>
      </c>
      <c r="P17" s="7">
        <v>6236000000</v>
      </c>
      <c r="Q17" s="7">
        <v>59591000000</v>
      </c>
      <c r="R17" s="7">
        <v>873000000</v>
      </c>
      <c r="S17" s="7">
        <v>3175000000</v>
      </c>
      <c r="T17" s="7">
        <v>90000000</v>
      </c>
      <c r="U17" s="7">
        <v>1132000000</v>
      </c>
      <c r="V17" s="7">
        <v>76890000000</v>
      </c>
      <c r="W17" s="7">
        <v>266000000</v>
      </c>
      <c r="X17" s="7">
        <v>120944000000</v>
      </c>
      <c r="Y17" s="7">
        <v>134440322000</v>
      </c>
      <c r="Z17" s="7">
        <v>15105203000</v>
      </c>
      <c r="AA17" s="7">
        <v>1443391000</v>
      </c>
      <c r="AB17" s="7">
        <v>1500000000</v>
      </c>
      <c r="AC17" s="7">
        <v>260454000</v>
      </c>
      <c r="AD17" s="7"/>
      <c r="AE17" s="7">
        <v>3298609000</v>
      </c>
      <c r="AF17" s="7">
        <v>0</v>
      </c>
      <c r="AG17" s="7">
        <f t="shared" si="4"/>
        <v>1455591571800</v>
      </c>
      <c r="AH17" s="7">
        <f t="shared" si="2"/>
        <v>1455591571800</v>
      </c>
      <c r="AI17" s="2"/>
      <c r="AJ17" s="74">
        <f t="shared" si="3"/>
        <v>1452292962800</v>
      </c>
      <c r="AK17" s="2"/>
      <c r="AL17" s="2" t="s">
        <v>120</v>
      </c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22.55" customHeight="1" x14ac:dyDescent="0.4">
      <c r="A18" s="3"/>
      <c r="B18" s="15" t="s">
        <v>31</v>
      </c>
      <c r="D18" s="16" t="s">
        <v>46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>
        <v>1347425994</v>
      </c>
      <c r="W18" s="7"/>
      <c r="X18" s="7"/>
      <c r="Y18" s="7"/>
      <c r="Z18" s="7"/>
      <c r="AA18" s="7"/>
      <c r="AB18" s="7"/>
      <c r="AC18" s="7"/>
      <c r="AD18" s="7"/>
      <c r="AE18" s="7"/>
      <c r="AF18" s="7">
        <v>0</v>
      </c>
      <c r="AG18" s="7">
        <f t="shared" si="4"/>
        <v>1347425994</v>
      </c>
      <c r="AH18" s="7">
        <f t="shared" si="2"/>
        <v>1347425994</v>
      </c>
      <c r="AI18" s="2"/>
      <c r="AJ18" s="139">
        <f t="shared" si="3"/>
        <v>1347425994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22.55" customHeight="1" x14ac:dyDescent="0.4">
      <c r="A19" s="3"/>
      <c r="B19" s="15" t="s">
        <v>4</v>
      </c>
      <c r="D19" s="16" t="s">
        <v>27</v>
      </c>
      <c r="F19" s="7">
        <v>0</v>
      </c>
      <c r="G19" s="7"/>
      <c r="H19" s="7"/>
      <c r="I19" s="7">
        <v>35240000</v>
      </c>
      <c r="J19" s="7"/>
      <c r="K19" s="7">
        <v>819230000</v>
      </c>
      <c r="L19" s="7"/>
      <c r="M19" s="7">
        <v>0</v>
      </c>
      <c r="N19" s="7"/>
      <c r="O19" s="7">
        <v>8000000</v>
      </c>
      <c r="P19" s="7"/>
      <c r="Q19" s="7"/>
      <c r="R19" s="7"/>
      <c r="S19" s="7"/>
      <c r="T19" s="7"/>
      <c r="U19" s="7">
        <v>0</v>
      </c>
      <c r="V19" s="7">
        <v>0</v>
      </c>
      <c r="W19" s="7"/>
      <c r="X19" s="7"/>
      <c r="Y19" s="7"/>
      <c r="Z19" s="7">
        <v>0</v>
      </c>
      <c r="AA19" s="7"/>
      <c r="AB19" s="7"/>
      <c r="AC19" s="7"/>
      <c r="AD19" s="7"/>
      <c r="AE19" s="7"/>
      <c r="AF19" s="7">
        <v>0</v>
      </c>
      <c r="AG19" s="7">
        <f t="shared" si="4"/>
        <v>862470000</v>
      </c>
      <c r="AH19" s="7">
        <f t="shared" si="2"/>
        <v>862470000</v>
      </c>
      <c r="AI19" s="2"/>
      <c r="AJ19" s="139">
        <f t="shared" si="3"/>
        <v>862470000</v>
      </c>
      <c r="AK19" s="2"/>
      <c r="AL19" s="2" t="s">
        <v>120</v>
      </c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22.55" customHeight="1" x14ac:dyDescent="0.4">
      <c r="A20" s="3"/>
      <c r="B20" s="15" t="s">
        <v>59</v>
      </c>
      <c r="D20" s="16" t="s">
        <v>28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0</v>
      </c>
      <c r="AG20" s="7">
        <f t="shared" si="4"/>
        <v>0</v>
      </c>
      <c r="AH20" s="7">
        <f t="shared" si="2"/>
        <v>0</v>
      </c>
      <c r="AI20" s="2"/>
      <c r="AJ20" s="74">
        <f t="shared" si="3"/>
        <v>0</v>
      </c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22.55" customHeight="1" x14ac:dyDescent="0.4">
      <c r="A21" s="3"/>
      <c r="B21" s="15" t="s">
        <v>60</v>
      </c>
      <c r="D21" s="16" t="s">
        <v>29</v>
      </c>
      <c r="F21" s="7">
        <v>1680165452</v>
      </c>
      <c r="G21" s="7">
        <v>1316999125</v>
      </c>
      <c r="H21" s="7">
        <v>585280279</v>
      </c>
      <c r="I21" s="7">
        <v>3301928561</v>
      </c>
      <c r="J21" s="7"/>
      <c r="K21" s="7">
        <v>40716079522</v>
      </c>
      <c r="L21" s="7">
        <v>130503552</v>
      </c>
      <c r="M21" s="7">
        <v>429514002</v>
      </c>
      <c r="N21" s="7"/>
      <c r="O21" s="7">
        <v>3525881408</v>
      </c>
      <c r="P21" s="7">
        <v>562066</v>
      </c>
      <c r="Q21" s="7">
        <v>1405653280</v>
      </c>
      <c r="R21" s="7">
        <v>1258970</v>
      </c>
      <c r="S21" s="7">
        <v>583514941</v>
      </c>
      <c r="T21" s="7">
        <v>154462891</v>
      </c>
      <c r="U21" s="7">
        <v>342198816</v>
      </c>
      <c r="V21" s="7">
        <v>2734203256</v>
      </c>
      <c r="W21" s="7">
        <v>995370853</v>
      </c>
      <c r="X21" s="7"/>
      <c r="Y21" s="7">
        <v>268645471</v>
      </c>
      <c r="Z21" s="7">
        <v>1283072425</v>
      </c>
      <c r="AA21" s="7">
        <v>385528</v>
      </c>
      <c r="AB21" s="7">
        <v>41892028</v>
      </c>
      <c r="AC21" s="7"/>
      <c r="AD21" s="7">
        <v>139770000</v>
      </c>
      <c r="AE21" s="7"/>
      <c r="AF21" s="7">
        <v>0</v>
      </c>
      <c r="AG21" s="7">
        <f t="shared" si="4"/>
        <v>59637342426</v>
      </c>
      <c r="AH21" s="7">
        <f t="shared" si="2"/>
        <v>59637342426</v>
      </c>
      <c r="AI21" s="2"/>
      <c r="AJ21" s="139">
        <f t="shared" si="3"/>
        <v>59497572426</v>
      </c>
      <c r="AK21" s="2"/>
      <c r="AL21" s="2" t="s">
        <v>120</v>
      </c>
      <c r="AM21" s="2"/>
      <c r="AN21" s="2"/>
      <c r="AO21" s="2"/>
      <c r="AP21" s="2"/>
      <c r="AQ21" s="2"/>
      <c r="AR21" s="2"/>
      <c r="AS21" s="2"/>
      <c r="AT21" s="2"/>
      <c r="AU21" s="2"/>
    </row>
    <row r="22" spans="1:47" s="60" customFormat="1" ht="22.55" customHeight="1" x14ac:dyDescent="0.4">
      <c r="A22" s="58"/>
      <c r="B22" s="64" t="s">
        <v>61</v>
      </c>
      <c r="C22" s="65"/>
      <c r="D22" s="66" t="s">
        <v>51</v>
      </c>
      <c r="E22" s="65"/>
      <c r="F22" s="67">
        <f>+F23+F24</f>
        <v>0</v>
      </c>
      <c r="G22" s="67">
        <f t="shared" ref="G22:AF22" si="19">+G23+G24</f>
        <v>4204256131</v>
      </c>
      <c r="H22" s="67">
        <f t="shared" ref="H22" si="20">+H23+H24</f>
        <v>6150000000</v>
      </c>
      <c r="I22" s="67">
        <f t="shared" si="19"/>
        <v>4348124085</v>
      </c>
      <c r="J22" s="67">
        <f t="shared" ref="J22" si="21">+J23+J24</f>
        <v>0</v>
      </c>
      <c r="K22" s="67">
        <f t="shared" si="19"/>
        <v>75233440087</v>
      </c>
      <c r="L22" s="67">
        <f t="shared" ref="L22:N22" si="22">+L23+L24</f>
        <v>0</v>
      </c>
      <c r="M22" s="67">
        <f t="shared" si="22"/>
        <v>0</v>
      </c>
      <c r="N22" s="67">
        <f t="shared" si="22"/>
        <v>0</v>
      </c>
      <c r="O22" s="67">
        <f t="shared" si="19"/>
        <v>3962852039</v>
      </c>
      <c r="P22" s="67">
        <f t="shared" ref="P22" si="23">+P23+P24</f>
        <v>0</v>
      </c>
      <c r="Q22" s="67">
        <f t="shared" si="19"/>
        <v>196552854</v>
      </c>
      <c r="R22" s="67">
        <f t="shared" ref="R22" si="24">+R23+R24</f>
        <v>0</v>
      </c>
      <c r="S22" s="67">
        <f>+S23+S24</f>
        <v>0</v>
      </c>
      <c r="T22" s="67">
        <f>+T23+T24</f>
        <v>0</v>
      </c>
      <c r="U22" s="67">
        <f t="shared" si="19"/>
        <v>0</v>
      </c>
      <c r="V22" s="67">
        <f>+V23+V24</f>
        <v>22864840155</v>
      </c>
      <c r="W22" s="67">
        <f t="shared" si="19"/>
        <v>0</v>
      </c>
      <c r="X22" s="67">
        <f t="shared" si="19"/>
        <v>0</v>
      </c>
      <c r="Y22" s="67">
        <f t="shared" si="19"/>
        <v>452927976120</v>
      </c>
      <c r="Z22" s="67">
        <f t="shared" si="19"/>
        <v>0</v>
      </c>
      <c r="AA22" s="67">
        <f t="shared" ref="AA22:AB22" si="25">+AA23+AA24</f>
        <v>0</v>
      </c>
      <c r="AB22" s="67">
        <f t="shared" si="25"/>
        <v>0</v>
      </c>
      <c r="AC22" s="67">
        <f t="shared" ref="AC22" si="26">+AC23+AC24</f>
        <v>0</v>
      </c>
      <c r="AD22" s="67">
        <f t="shared" si="19"/>
        <v>0</v>
      </c>
      <c r="AE22" s="67">
        <f t="shared" si="19"/>
        <v>0</v>
      </c>
      <c r="AF22" s="67">
        <f t="shared" si="19"/>
        <v>108110065351</v>
      </c>
      <c r="AG22" s="67">
        <f>+AH22-AF22</f>
        <v>461777976120</v>
      </c>
      <c r="AH22" s="67">
        <f t="shared" si="2"/>
        <v>569888041471</v>
      </c>
      <c r="AI22" s="68"/>
      <c r="AJ22" s="139">
        <f t="shared" si="3"/>
        <v>461777976120</v>
      </c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</row>
    <row r="23" spans="1:47" ht="22.55" customHeight="1" x14ac:dyDescent="0.4">
      <c r="A23" s="3"/>
      <c r="B23" s="17" t="s">
        <v>20</v>
      </c>
      <c r="D23" s="16" t="s">
        <v>91</v>
      </c>
      <c r="F23" s="7">
        <v>0</v>
      </c>
      <c r="G23" s="7"/>
      <c r="H23" s="7"/>
      <c r="I23" s="7"/>
      <c r="J23" s="7"/>
      <c r="K23" s="7">
        <v>2200000000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>
        <v>101855976120</v>
      </c>
      <c r="Z23" s="7"/>
      <c r="AA23" s="7"/>
      <c r="AB23" s="7"/>
      <c r="AC23" s="7"/>
      <c r="AD23" s="7"/>
      <c r="AE23" s="7"/>
      <c r="AF23" s="7">
        <v>0</v>
      </c>
      <c r="AG23" s="7">
        <f t="shared" si="4"/>
        <v>104055976120</v>
      </c>
      <c r="AH23" s="7">
        <f t="shared" si="2"/>
        <v>104055976120</v>
      </c>
      <c r="AI23" s="2"/>
      <c r="AJ23" s="74">
        <f t="shared" si="3"/>
        <v>104055976120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s="60" customFormat="1" ht="22.55" customHeight="1" x14ac:dyDescent="0.4">
      <c r="A24" s="58"/>
      <c r="B24" s="69" t="s">
        <v>39</v>
      </c>
      <c r="D24" s="61" t="s">
        <v>92</v>
      </c>
      <c r="F24" s="62">
        <f>+SUM(F25:F34)</f>
        <v>0</v>
      </c>
      <c r="G24" s="62">
        <f t="shared" ref="G24:AE24" si="27">+SUM(G25:G34)</f>
        <v>4204256131</v>
      </c>
      <c r="H24" s="62">
        <f t="shared" ref="H24" si="28">+SUM(H25:H34)</f>
        <v>6150000000</v>
      </c>
      <c r="I24" s="62">
        <f t="shared" si="27"/>
        <v>4348124085</v>
      </c>
      <c r="J24" s="62">
        <f t="shared" si="27"/>
        <v>0</v>
      </c>
      <c r="K24" s="62">
        <f t="shared" si="27"/>
        <v>73033440087</v>
      </c>
      <c r="L24" s="62">
        <f t="shared" si="27"/>
        <v>0</v>
      </c>
      <c r="M24" s="62">
        <f t="shared" si="27"/>
        <v>0</v>
      </c>
      <c r="N24" s="62">
        <f t="shared" si="27"/>
        <v>0</v>
      </c>
      <c r="O24" s="62">
        <f t="shared" si="27"/>
        <v>3962852039</v>
      </c>
      <c r="P24" s="62">
        <f t="shared" ref="P24" si="29">+SUM(P25:P34)</f>
        <v>0</v>
      </c>
      <c r="Q24" s="62">
        <f t="shared" si="27"/>
        <v>196552854</v>
      </c>
      <c r="R24" s="62">
        <f t="shared" si="27"/>
        <v>0</v>
      </c>
      <c r="S24" s="62">
        <f t="shared" si="27"/>
        <v>0</v>
      </c>
      <c r="T24" s="62">
        <f t="shared" si="27"/>
        <v>0</v>
      </c>
      <c r="U24" s="62">
        <f t="shared" si="27"/>
        <v>0</v>
      </c>
      <c r="V24" s="62">
        <f t="shared" si="27"/>
        <v>22864840155</v>
      </c>
      <c r="W24" s="62">
        <f t="shared" si="27"/>
        <v>0</v>
      </c>
      <c r="X24" s="62">
        <f t="shared" si="27"/>
        <v>0</v>
      </c>
      <c r="Y24" s="62">
        <f t="shared" si="27"/>
        <v>351072000000</v>
      </c>
      <c r="Z24" s="62">
        <f t="shared" si="27"/>
        <v>0</v>
      </c>
      <c r="AA24" s="62">
        <f t="shared" si="27"/>
        <v>0</v>
      </c>
      <c r="AB24" s="62">
        <f>+SUM(AB25:AB34)</f>
        <v>0</v>
      </c>
      <c r="AC24" s="62">
        <f>+SUM(AC25:AC34)</f>
        <v>0</v>
      </c>
      <c r="AD24" s="62">
        <f t="shared" si="27"/>
        <v>0</v>
      </c>
      <c r="AE24" s="62">
        <f t="shared" si="27"/>
        <v>0</v>
      </c>
      <c r="AF24" s="62">
        <f>+SUM(AF25:AF34)</f>
        <v>108110065351</v>
      </c>
      <c r="AG24" s="62">
        <f t="shared" si="4"/>
        <v>357722000000</v>
      </c>
      <c r="AH24" s="62">
        <f t="shared" si="2"/>
        <v>465832065351</v>
      </c>
      <c r="AI24" s="63"/>
      <c r="AJ24" s="74">
        <f t="shared" si="3"/>
        <v>357722000000</v>
      </c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</row>
    <row r="25" spans="1:47" ht="22.55" customHeight="1" x14ac:dyDescent="0.4">
      <c r="A25" s="3"/>
      <c r="B25" s="17"/>
      <c r="D25" s="16" t="s">
        <v>95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>
        <v>333783000000</v>
      </c>
      <c r="Z25" s="7"/>
      <c r="AA25" s="7"/>
      <c r="AB25" s="7"/>
      <c r="AC25" s="7"/>
      <c r="AD25" s="7"/>
      <c r="AE25" s="7"/>
      <c r="AF25" s="7">
        <v>0</v>
      </c>
      <c r="AG25" s="7">
        <f t="shared" si="4"/>
        <v>333783000000</v>
      </c>
      <c r="AH25" s="7">
        <f t="shared" si="2"/>
        <v>333783000000</v>
      </c>
      <c r="AI25" s="2"/>
      <c r="AJ25" s="74">
        <f t="shared" si="3"/>
        <v>333783000000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ht="22.55" customHeight="1" x14ac:dyDescent="0.4">
      <c r="A26" s="3"/>
      <c r="B26" s="17"/>
      <c r="D26" s="16" t="s">
        <v>96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17289000000</v>
      </c>
      <c r="Z26" s="7"/>
      <c r="AA26" s="7"/>
      <c r="AB26" s="7"/>
      <c r="AC26" s="7"/>
      <c r="AD26" s="7"/>
      <c r="AE26" s="7"/>
      <c r="AF26" s="7">
        <v>0</v>
      </c>
      <c r="AG26" s="7">
        <f t="shared" si="4"/>
        <v>17289000000</v>
      </c>
      <c r="AH26" s="7">
        <f t="shared" si="2"/>
        <v>17289000000</v>
      </c>
      <c r="AI26" s="2"/>
      <c r="AJ26" s="74">
        <f t="shared" si="3"/>
        <v>17289000000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ht="22.55" customHeight="1" x14ac:dyDescent="0.4">
      <c r="A27" s="3"/>
      <c r="B27" s="17"/>
      <c r="D27" s="16" t="s">
        <v>136</v>
      </c>
      <c r="F27" s="7"/>
      <c r="G27" s="7">
        <v>500000000</v>
      </c>
      <c r="H27" s="7">
        <v>5000000000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>
        <v>0</v>
      </c>
      <c r="AG27" s="7">
        <f t="shared" ref="AG27" si="30">+AH27-AF27</f>
        <v>5500000000</v>
      </c>
      <c r="AH27" s="7">
        <f t="shared" ref="AH27" si="31">SUM(F27:AE27)</f>
        <v>5500000000</v>
      </c>
      <c r="AI27" s="2"/>
      <c r="AJ27" s="74">
        <f t="shared" si="3"/>
        <v>5500000000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ht="22.55" customHeight="1" x14ac:dyDescent="0.4">
      <c r="A28" s="3"/>
      <c r="B28" s="17"/>
      <c r="D28" s="16" t="s">
        <v>97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>
        <v>0</v>
      </c>
      <c r="Z28" s="7"/>
      <c r="AA28" s="7"/>
      <c r="AB28" s="7"/>
      <c r="AC28" s="7"/>
      <c r="AD28" s="7"/>
      <c r="AE28" s="7"/>
      <c r="AF28" s="7">
        <v>0</v>
      </c>
      <c r="AG28" s="7">
        <f t="shared" si="4"/>
        <v>0</v>
      </c>
      <c r="AH28" s="7">
        <f t="shared" si="2"/>
        <v>0</v>
      </c>
      <c r="AI28" s="2"/>
      <c r="AJ28" s="74">
        <f t="shared" si="3"/>
        <v>0</v>
      </c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ht="22.55" customHeight="1" x14ac:dyDescent="0.4">
      <c r="A29" s="3"/>
      <c r="B29" s="17"/>
      <c r="D29" s="16" t="s">
        <v>98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>
        <v>0</v>
      </c>
      <c r="AG29" s="7">
        <f t="shared" si="4"/>
        <v>0</v>
      </c>
      <c r="AH29" s="7">
        <f t="shared" si="2"/>
        <v>0</v>
      </c>
      <c r="AI29" s="2"/>
      <c r="AJ29" s="74">
        <f t="shared" si="3"/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ht="22.55" customHeight="1" x14ac:dyDescent="0.4">
      <c r="A30" s="3"/>
      <c r="B30" s="17"/>
      <c r="D30" s="16" t="s">
        <v>99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>
        <v>0</v>
      </c>
      <c r="AG30" s="7">
        <f>+AH30-AF30</f>
        <v>0</v>
      </c>
      <c r="AH30" s="7">
        <f t="shared" si="2"/>
        <v>0</v>
      </c>
      <c r="AI30" s="2"/>
      <c r="AJ30" s="74">
        <f t="shared" si="3"/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22.55" customHeight="1" x14ac:dyDescent="0.4">
      <c r="A31" s="3"/>
      <c r="B31" s="17"/>
      <c r="D31" s="16" t="s">
        <v>121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>
        <v>0</v>
      </c>
      <c r="AG31" s="7">
        <f>+AH31-AF31</f>
        <v>0</v>
      </c>
      <c r="AH31" s="7">
        <f t="shared" si="2"/>
        <v>0</v>
      </c>
      <c r="AI31" s="2"/>
      <c r="AJ31" s="74">
        <f t="shared" si="3"/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22.55" customHeight="1" x14ac:dyDescent="0.4">
      <c r="A32" s="3"/>
      <c r="B32" s="17"/>
      <c r="D32" s="16" t="s">
        <v>137</v>
      </c>
      <c r="F32" s="7"/>
      <c r="G32" s="7"/>
      <c r="H32" s="7">
        <v>1150000000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>
        <v>0</v>
      </c>
      <c r="AG32" s="7">
        <f>+AH32-AF32</f>
        <v>1150000000</v>
      </c>
      <c r="AH32" s="7">
        <f t="shared" ref="AH32" si="32">SUM(F32:AE32)</f>
        <v>1150000000</v>
      </c>
      <c r="AI32" s="2"/>
      <c r="AJ32" s="74">
        <f t="shared" si="3"/>
        <v>1150000000</v>
      </c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22.55" customHeight="1" x14ac:dyDescent="0.4">
      <c r="A33" s="3"/>
      <c r="B33" s="17"/>
      <c r="D33" s="16" t="s">
        <v>100</v>
      </c>
      <c r="F33" s="7"/>
      <c r="G33" s="7">
        <v>3704256131</v>
      </c>
      <c r="H33" s="7"/>
      <c r="I33" s="7">
        <v>4348124085</v>
      </c>
      <c r="J33" s="7"/>
      <c r="K33" s="7">
        <v>73033440087</v>
      </c>
      <c r="L33" s="7"/>
      <c r="M33" s="7"/>
      <c r="N33" s="7"/>
      <c r="O33" s="7">
        <v>3962852039</v>
      </c>
      <c r="P33" s="7"/>
      <c r="Q33" s="7">
        <v>196552854</v>
      </c>
      <c r="R33" s="7"/>
      <c r="S33" s="7"/>
      <c r="T33" s="7"/>
      <c r="U33" s="7"/>
      <c r="V33" s="7">
        <v>22864840155</v>
      </c>
      <c r="W33" s="7"/>
      <c r="X33" s="7"/>
      <c r="Y33" s="7"/>
      <c r="Z33" s="7"/>
      <c r="AA33" s="7"/>
      <c r="AB33" s="7"/>
      <c r="AC33" s="7"/>
      <c r="AD33" s="7"/>
      <c r="AE33" s="7"/>
      <c r="AF33" s="7">
        <f>+SUM(G33:AE33)</f>
        <v>108110065351</v>
      </c>
      <c r="AG33" s="7">
        <f t="shared" si="4"/>
        <v>0</v>
      </c>
      <c r="AH33" s="7">
        <f t="shared" si="2"/>
        <v>108110065351</v>
      </c>
      <c r="AI33" s="2"/>
      <c r="AJ33" s="74">
        <f t="shared" si="3"/>
        <v>0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22.55" customHeight="1" x14ac:dyDescent="0.4">
      <c r="A34" s="3"/>
      <c r="B34" s="17"/>
      <c r="D34" s="16" t="s">
        <v>101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>
        <f>+SUM(G34:AE34)</f>
        <v>0</v>
      </c>
      <c r="AG34" s="7">
        <f t="shared" si="4"/>
        <v>0</v>
      </c>
      <c r="AH34" s="7">
        <f t="shared" si="2"/>
        <v>0</v>
      </c>
      <c r="AI34" s="2"/>
      <c r="AJ34" s="74">
        <f t="shared" si="3"/>
        <v>0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22.55" customHeight="1" x14ac:dyDescent="0.4">
      <c r="A35" s="3"/>
      <c r="B35" s="17"/>
      <c r="D35" s="16" t="s">
        <v>146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2"/>
      <c r="AJ35" s="74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22.55" customHeight="1" x14ac:dyDescent="0.4">
      <c r="A36" s="3"/>
      <c r="B36" s="15">
        <v>14</v>
      </c>
      <c r="D36" s="16" t="s">
        <v>82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>
        <v>0</v>
      </c>
      <c r="AG36" s="7">
        <f t="shared" si="4"/>
        <v>0</v>
      </c>
      <c r="AH36" s="7">
        <f t="shared" si="2"/>
        <v>0</v>
      </c>
      <c r="AI36" s="2"/>
      <c r="AJ36" s="74">
        <f>+AG36-AE36-AD36</f>
        <v>0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22.55" customHeight="1" x14ac:dyDescent="0.4">
      <c r="A37" s="3"/>
      <c r="B37" s="15" t="s">
        <v>62</v>
      </c>
      <c r="D37" s="16" t="s">
        <v>5</v>
      </c>
      <c r="F37" s="7">
        <v>-2256080110</v>
      </c>
      <c r="G37" s="7">
        <v>17041283611</v>
      </c>
      <c r="H37" s="7"/>
      <c r="I37" s="7">
        <v>3408368190</v>
      </c>
      <c r="J37" s="7">
        <v>1360999255</v>
      </c>
      <c r="K37" s="7">
        <v>-118301633359</v>
      </c>
      <c r="L37" s="7">
        <v>1002899545</v>
      </c>
      <c r="M37" s="7">
        <v>-4439394276</v>
      </c>
      <c r="N37" s="7"/>
      <c r="O37" s="7">
        <v>12173313133</v>
      </c>
      <c r="P37" s="7">
        <v>1608512246</v>
      </c>
      <c r="Q37" s="7">
        <v>22465952831</v>
      </c>
      <c r="R37" s="7">
        <v>160766514</v>
      </c>
      <c r="S37" s="7">
        <v>909624866</v>
      </c>
      <c r="T37" s="7">
        <v>95249131</v>
      </c>
      <c r="U37" s="7">
        <v>982406615</v>
      </c>
      <c r="V37" s="7">
        <v>28068129004</v>
      </c>
      <c r="W37" s="7">
        <v>467562267</v>
      </c>
      <c r="X37" s="7">
        <v>57344510</v>
      </c>
      <c r="Y37" s="7">
        <v>165978688790</v>
      </c>
      <c r="Z37" s="7">
        <v>-347883391</v>
      </c>
      <c r="AA37" s="7">
        <v>161882385</v>
      </c>
      <c r="AB37" s="7">
        <v>901444868</v>
      </c>
      <c r="AC37" s="7"/>
      <c r="AD37" s="7">
        <v>93613000</v>
      </c>
      <c r="AE37" s="7"/>
      <c r="AF37" s="7">
        <v>0</v>
      </c>
      <c r="AG37" s="7">
        <f t="shared" si="4"/>
        <v>131593049625</v>
      </c>
      <c r="AH37" s="7">
        <f t="shared" si="2"/>
        <v>131593049625</v>
      </c>
      <c r="AI37" s="2"/>
      <c r="AJ37" s="139">
        <f>+AG37-AE37-AD37</f>
        <v>131499436625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s="35" customFormat="1" ht="25" customHeight="1" x14ac:dyDescent="0.2">
      <c r="A38" s="27"/>
      <c r="B38" s="36"/>
      <c r="C38" s="29"/>
      <c r="D38" s="30" t="s">
        <v>6</v>
      </c>
      <c r="E38" s="31"/>
      <c r="F38" s="75">
        <f>SUM(F39,F40,F41,F42,F48,F49,F50,F59,F60,F64,F65,F69,F70)</f>
        <v>18041614519</v>
      </c>
      <c r="G38" s="75">
        <f t="shared" ref="G38:Z38" si="33">SUM(G39,G40,G41,G42,G48,G49,G50,G59,G60,G64,G65,G69,G70)</f>
        <v>30601303961</v>
      </c>
      <c r="H38" s="75">
        <f t="shared" ref="H38:I38" si="34">SUM(H39,H40,H41,H42,H48,H49,H50,H59,H60,H64,H65,H69,H70)</f>
        <v>5473407402</v>
      </c>
      <c r="I38" s="75">
        <f t="shared" si="34"/>
        <v>114321281727</v>
      </c>
      <c r="J38" s="75">
        <f t="shared" ref="J38" si="35">SUM(J39,J40,J41,J42,J48,J49,J50,J59,J60,J64,J65,J69,J70)</f>
        <v>6696550148</v>
      </c>
      <c r="K38" s="75">
        <f t="shared" si="33"/>
        <v>1195402268962</v>
      </c>
      <c r="L38" s="75">
        <f t="shared" ref="L38:N38" si="36">SUM(L39,L40,L41,L42,L48,L49,L50,L59,L60,L64,L65,L69,L70)</f>
        <v>8181483687</v>
      </c>
      <c r="M38" s="75">
        <f t="shared" si="36"/>
        <v>95450444464</v>
      </c>
      <c r="N38" s="75">
        <f t="shared" si="36"/>
        <v>0</v>
      </c>
      <c r="O38" s="75">
        <f t="shared" si="33"/>
        <v>79429889022</v>
      </c>
      <c r="P38" s="75">
        <f t="shared" ref="P38" si="37">SUM(P39,P40,P41,P42,P48,P49,P50,P59,P60,P64,P65,P69,P70)</f>
        <v>5682723028</v>
      </c>
      <c r="Q38" s="75">
        <f t="shared" si="33"/>
        <v>80639525974</v>
      </c>
      <c r="R38" s="75">
        <f t="shared" ref="R38" si="38">SUM(R39,R40,R41,R42,R48,R49,R50,R59,R60,R64,R65,R69,R70)</f>
        <v>1477319671</v>
      </c>
      <c r="S38" s="75">
        <f>SUM(S39,S40,S41,S42,S48,S49,S50,S59,S60,S64,S65,S69,S70)</f>
        <v>5474306291</v>
      </c>
      <c r="T38" s="75">
        <f>SUM(T39,T40,T41,T42,T48,T49,T50,T59,T60,T64,T65,T69,T70)</f>
        <v>2877197486</v>
      </c>
      <c r="U38" s="75">
        <f t="shared" si="33"/>
        <v>5135570160</v>
      </c>
      <c r="V38" s="75">
        <f>SUM(V39,V40,V41,V42,V48,V49,V50,V59,V60,V64,V65,V69,V70)</f>
        <v>155846496847</v>
      </c>
      <c r="W38" s="75">
        <f t="shared" si="33"/>
        <v>7334323652</v>
      </c>
      <c r="X38" s="75">
        <f t="shared" si="33"/>
        <v>110956407237</v>
      </c>
      <c r="Y38" s="75">
        <f t="shared" si="33"/>
        <v>558341041411</v>
      </c>
      <c r="Z38" s="75">
        <f t="shared" si="33"/>
        <v>16229516202</v>
      </c>
      <c r="AA38" s="75">
        <f t="shared" ref="AA38:AB38" si="39">SUM(AA39,AA40,AA41,AA42,AA48,AA49,AA50,AA59,AA60,AA64,AA65,AA69,AA70)</f>
        <v>1422674647</v>
      </c>
      <c r="AB38" s="75">
        <f t="shared" si="39"/>
        <v>2451160247</v>
      </c>
      <c r="AC38" s="75">
        <f t="shared" ref="AC38" si="40">SUM(AC39,AC40,AC41,AC42,AC48,AC49,AC50,AC59,AC60,AC64,AC65,AC69,AC70)</f>
        <v>3512916439</v>
      </c>
      <c r="AD38" s="75">
        <f t="shared" ref="AD38" si="41">SUM(AD39,AD40,AD41,AD42,AD48,AD49,AD50,AD59,AD60,AD64,AD65,AD69,AD70)</f>
        <v>1463803000</v>
      </c>
      <c r="AE38" s="75">
        <f t="shared" ref="AE38:AG38" si="42">SUM(AE39,AE40,AE41,AE42,AE48,AE49,AE50,AE59,AE60,AE64,AE65,AE69,AE70)</f>
        <v>10994726000</v>
      </c>
      <c r="AF38" s="6">
        <f t="shared" si="42"/>
        <v>108110065351</v>
      </c>
      <c r="AG38" s="6">
        <f t="shared" si="42"/>
        <v>2415327886833</v>
      </c>
      <c r="AH38" s="32">
        <f t="shared" si="2"/>
        <v>2523437952184</v>
      </c>
      <c r="AI38" s="34"/>
      <c r="AJ38" s="140">
        <f>SUM(AJ39,AJ40,AJ41,AJ42,AJ48,AJ49,AJ50,AJ59,AJ60,AJ64,AJ65,AJ69,AJ70)</f>
        <v>2402869357833</v>
      </c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</row>
    <row r="39" spans="1:47" ht="22.55" customHeight="1" x14ac:dyDescent="0.4">
      <c r="A39" s="3"/>
      <c r="B39" s="15" t="s">
        <v>7</v>
      </c>
      <c r="D39" s="16" t="s">
        <v>8</v>
      </c>
      <c r="F39" s="7">
        <v>12137473450</v>
      </c>
      <c r="G39" s="7">
        <v>8433954910</v>
      </c>
      <c r="H39" s="7"/>
      <c r="I39" s="7">
        <v>13883328574</v>
      </c>
      <c r="J39" s="7"/>
      <c r="K39" s="7">
        <v>57845070684</v>
      </c>
      <c r="L39" s="7">
        <v>5192234478</v>
      </c>
      <c r="M39" s="7">
        <v>25524497093</v>
      </c>
      <c r="N39" s="7"/>
      <c r="O39" s="7">
        <v>6439154934</v>
      </c>
      <c r="P39" s="7">
        <v>239776800</v>
      </c>
      <c r="Q39" s="7">
        <v>5010799104</v>
      </c>
      <c r="R39" s="7">
        <v>519775582</v>
      </c>
      <c r="S39" s="7">
        <v>4615592164</v>
      </c>
      <c r="T39" s="7">
        <v>2469713554</v>
      </c>
      <c r="U39" s="7">
        <v>3809870331</v>
      </c>
      <c r="V39" s="7">
        <v>9252102963</v>
      </c>
      <c r="W39" s="7">
        <v>6369490918</v>
      </c>
      <c r="X39" s="7">
        <v>106336896</v>
      </c>
      <c r="Y39" s="7">
        <v>10657221536</v>
      </c>
      <c r="Z39" s="7">
        <v>9870090041</v>
      </c>
      <c r="AA39" s="7"/>
      <c r="AB39" s="7">
        <v>1325747171</v>
      </c>
      <c r="AC39" s="7">
        <v>3462858476</v>
      </c>
      <c r="AD39" s="7">
        <v>1156740000</v>
      </c>
      <c r="AE39" s="7">
        <v>7065065000</v>
      </c>
      <c r="AF39" s="7">
        <v>0</v>
      </c>
      <c r="AG39" s="7">
        <f t="shared" si="4"/>
        <v>195386894659</v>
      </c>
      <c r="AH39" s="7">
        <f t="shared" si="2"/>
        <v>195386894659</v>
      </c>
      <c r="AI39" s="2"/>
      <c r="AJ39" s="139">
        <f>+AG39-AE39-AD39</f>
        <v>187165089659</v>
      </c>
      <c r="AK39" s="2"/>
      <c r="AL39" s="2" t="s">
        <v>120</v>
      </c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22.55" customHeight="1" x14ac:dyDescent="0.4">
      <c r="A40" s="3"/>
      <c r="B40" s="15" t="s">
        <v>9</v>
      </c>
      <c r="D40" s="16" t="s">
        <v>10</v>
      </c>
      <c r="F40" s="7">
        <v>3590903876</v>
      </c>
      <c r="G40" s="7">
        <v>423718171</v>
      </c>
      <c r="H40" s="7"/>
      <c r="I40" s="7">
        <v>2255972845</v>
      </c>
      <c r="J40" s="7">
        <v>5535804444</v>
      </c>
      <c r="K40" s="7">
        <v>3773608546</v>
      </c>
      <c r="L40" s="7">
        <v>1946107090</v>
      </c>
      <c r="M40" s="7">
        <v>21134198096</v>
      </c>
      <c r="N40" s="7"/>
      <c r="O40" s="7">
        <v>332790590</v>
      </c>
      <c r="P40" s="7">
        <v>1786019521</v>
      </c>
      <c r="Q40" s="7">
        <v>250563234</v>
      </c>
      <c r="R40" s="7">
        <v>110578156</v>
      </c>
      <c r="S40" s="7">
        <v>352043676</v>
      </c>
      <c r="T40" s="7">
        <v>121967505</v>
      </c>
      <c r="U40" s="7">
        <v>162894354</v>
      </c>
      <c r="V40" s="7">
        <v>819002692</v>
      </c>
      <c r="W40" s="7">
        <v>297430435</v>
      </c>
      <c r="X40" s="7">
        <v>411596</v>
      </c>
      <c r="Y40" s="7">
        <v>629372285</v>
      </c>
      <c r="Z40" s="7">
        <v>1000746563</v>
      </c>
      <c r="AA40" s="7">
        <v>483532056</v>
      </c>
      <c r="AB40" s="7">
        <v>12169225</v>
      </c>
      <c r="AC40" s="7">
        <v>38646093</v>
      </c>
      <c r="AD40" s="7">
        <v>113700000</v>
      </c>
      <c r="AE40" s="7">
        <v>2712207000</v>
      </c>
      <c r="AF40" s="7">
        <v>0</v>
      </c>
      <c r="AG40" s="7">
        <f t="shared" si="4"/>
        <v>47884388049</v>
      </c>
      <c r="AH40" s="7">
        <f t="shared" si="2"/>
        <v>47884388049</v>
      </c>
      <c r="AI40" s="2"/>
      <c r="AJ40" s="139">
        <f>+AG40-AE40-AD40</f>
        <v>45058481049</v>
      </c>
      <c r="AK40" s="2"/>
      <c r="AL40" s="2" t="s">
        <v>120</v>
      </c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22.55" customHeight="1" x14ac:dyDescent="0.4">
      <c r="A41" s="3"/>
      <c r="B41" s="15" t="s">
        <v>11</v>
      </c>
      <c r="D41" s="16" t="s">
        <v>52</v>
      </c>
      <c r="F41" s="7">
        <v>127847782</v>
      </c>
      <c r="G41" s="7">
        <v>265803515</v>
      </c>
      <c r="H41" s="7"/>
      <c r="I41" s="7">
        <v>381720340</v>
      </c>
      <c r="J41" s="7"/>
      <c r="K41" s="7">
        <v>802828905</v>
      </c>
      <c r="L41" s="7">
        <v>125931266</v>
      </c>
      <c r="M41" s="7">
        <v>744442399</v>
      </c>
      <c r="N41" s="7"/>
      <c r="O41" s="7">
        <v>230436150</v>
      </c>
      <c r="P41" s="7"/>
      <c r="Q41" s="7">
        <v>65661160</v>
      </c>
      <c r="R41" s="7">
        <v>715269</v>
      </c>
      <c r="S41" s="7">
        <v>148248981</v>
      </c>
      <c r="T41" s="7">
        <v>143470968</v>
      </c>
      <c r="U41" s="7">
        <v>59912717</v>
      </c>
      <c r="V41" s="7">
        <v>33333095</v>
      </c>
      <c r="W41" s="7">
        <v>195081847</v>
      </c>
      <c r="X41" s="7"/>
      <c r="Y41" s="7">
        <v>62037733</v>
      </c>
      <c r="Z41" s="7">
        <v>87645316</v>
      </c>
      <c r="AA41" s="7"/>
      <c r="AB41" s="7"/>
      <c r="AC41" s="7"/>
      <c r="AD41" s="7">
        <v>35461000</v>
      </c>
      <c r="AE41" s="7">
        <v>27323000</v>
      </c>
      <c r="AF41" s="7">
        <v>0</v>
      </c>
      <c r="AG41" s="7">
        <f t="shared" si="4"/>
        <v>3537901443</v>
      </c>
      <c r="AH41" s="7">
        <f t="shared" si="2"/>
        <v>3537901443</v>
      </c>
      <c r="AI41" s="2"/>
      <c r="AJ41" s="139">
        <f>+AG41-AE41-AD41</f>
        <v>3475117443</v>
      </c>
      <c r="AK41" s="2"/>
      <c r="AL41" s="2" t="s">
        <v>120</v>
      </c>
      <c r="AM41" s="2"/>
      <c r="AN41" s="2"/>
      <c r="AO41" s="2"/>
      <c r="AP41" s="2"/>
      <c r="AQ41" s="2"/>
      <c r="AR41" s="2"/>
      <c r="AS41" s="2"/>
      <c r="AT41" s="2"/>
      <c r="AU41" s="2"/>
    </row>
    <row r="42" spans="1:47" s="60" customFormat="1" ht="22.55" customHeight="1" x14ac:dyDescent="0.4">
      <c r="A42" s="58"/>
      <c r="B42" s="64" t="s">
        <v>12</v>
      </c>
      <c r="C42" s="65"/>
      <c r="D42" s="66" t="s">
        <v>14</v>
      </c>
      <c r="E42" s="65"/>
      <c r="F42" s="67">
        <f>+SUM(F43:F47)</f>
        <v>0</v>
      </c>
      <c r="G42" s="67">
        <f t="shared" ref="G42:AD42" si="43">+SUM(G43:G47)</f>
        <v>0</v>
      </c>
      <c r="H42" s="67">
        <f t="shared" ref="H42" si="44">+SUM(H43:H47)</f>
        <v>0</v>
      </c>
      <c r="I42" s="67">
        <f t="shared" si="43"/>
        <v>0</v>
      </c>
      <c r="J42" s="67">
        <f t="shared" si="43"/>
        <v>0</v>
      </c>
      <c r="K42" s="67">
        <f t="shared" si="43"/>
        <v>0</v>
      </c>
      <c r="L42" s="67">
        <f t="shared" si="43"/>
        <v>0</v>
      </c>
      <c r="M42" s="67">
        <f t="shared" si="43"/>
        <v>0</v>
      </c>
      <c r="N42" s="67">
        <f t="shared" si="43"/>
        <v>0</v>
      </c>
      <c r="O42" s="67">
        <f t="shared" si="43"/>
        <v>0</v>
      </c>
      <c r="P42" s="67">
        <f t="shared" si="43"/>
        <v>0</v>
      </c>
      <c r="Q42" s="67">
        <f t="shared" si="43"/>
        <v>0</v>
      </c>
      <c r="R42" s="67">
        <f t="shared" si="43"/>
        <v>0</v>
      </c>
      <c r="S42" s="67">
        <f t="shared" si="43"/>
        <v>180788628</v>
      </c>
      <c r="T42" s="67">
        <f t="shared" si="43"/>
        <v>0</v>
      </c>
      <c r="U42" s="67">
        <f t="shared" si="43"/>
        <v>0</v>
      </c>
      <c r="V42" s="67">
        <f t="shared" si="43"/>
        <v>210482081</v>
      </c>
      <c r="W42" s="67">
        <f t="shared" si="43"/>
        <v>0</v>
      </c>
      <c r="X42" s="67">
        <f t="shared" si="43"/>
        <v>0</v>
      </c>
      <c r="Y42" s="67">
        <f t="shared" si="43"/>
        <v>0</v>
      </c>
      <c r="Z42" s="67">
        <f t="shared" si="43"/>
        <v>170860000</v>
      </c>
      <c r="AA42" s="67">
        <f t="shared" si="43"/>
        <v>0</v>
      </c>
      <c r="AB42" s="67">
        <f t="shared" si="43"/>
        <v>300999000</v>
      </c>
      <c r="AC42" s="67">
        <f t="shared" ref="AC42" si="45">+SUM(AC43:AC47)</f>
        <v>0</v>
      </c>
      <c r="AD42" s="67">
        <f t="shared" si="43"/>
        <v>0</v>
      </c>
      <c r="AE42" s="67">
        <f>+SUM(AE43:AE47)</f>
        <v>0</v>
      </c>
      <c r="AF42" s="67">
        <f>+SUM(AF43:AF47)</f>
        <v>0</v>
      </c>
      <c r="AG42" s="67">
        <f>+AH42-AF42</f>
        <v>863129709</v>
      </c>
      <c r="AH42" s="67">
        <f>SUM(F42:AE42)</f>
        <v>863129709</v>
      </c>
      <c r="AI42" s="67">
        <f t="shared" ref="AI42" si="46">+SUM(AI43:AI45)</f>
        <v>0</v>
      </c>
      <c r="AJ42" s="139">
        <f>+AG42-AE42-AD42</f>
        <v>863129709</v>
      </c>
      <c r="AK42" s="63"/>
      <c r="AL42" s="63" t="s">
        <v>120</v>
      </c>
      <c r="AM42" s="63"/>
      <c r="AN42" s="63"/>
      <c r="AO42" s="63"/>
      <c r="AP42" s="63"/>
      <c r="AQ42" s="63"/>
      <c r="AR42" s="63"/>
      <c r="AS42" s="63"/>
      <c r="AT42" s="63"/>
      <c r="AU42" s="63"/>
    </row>
    <row r="43" spans="1:47" ht="22.55" customHeight="1" x14ac:dyDescent="0.4">
      <c r="A43" s="3"/>
      <c r="B43" s="17" t="s">
        <v>20</v>
      </c>
      <c r="D43" s="16" t="s">
        <v>91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>
        <v>96256380</v>
      </c>
      <c r="T43" s="7"/>
      <c r="U43" s="7"/>
      <c r="V43" s="7"/>
      <c r="W43" s="7"/>
      <c r="X43" s="7"/>
      <c r="Y43" s="7"/>
      <c r="Z43" s="7">
        <v>170860000</v>
      </c>
      <c r="AA43" s="7"/>
      <c r="AB43" s="7"/>
      <c r="AC43" s="7"/>
      <c r="AD43" s="7"/>
      <c r="AE43" s="7"/>
      <c r="AF43" s="7">
        <v>0</v>
      </c>
      <c r="AG43" s="7">
        <f t="shared" si="4"/>
        <v>267116380</v>
      </c>
      <c r="AH43" s="7">
        <f t="shared" si="2"/>
        <v>267116380</v>
      </c>
      <c r="AI43" s="2"/>
      <c r="AJ43" s="74">
        <f>+AG43-AE43-AD43</f>
        <v>267116380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22.55" customHeight="1" x14ac:dyDescent="0.4">
      <c r="A44" s="3"/>
      <c r="B44" s="17" t="s">
        <v>39</v>
      </c>
      <c r="D44" s="16" t="s">
        <v>92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>
        <v>0</v>
      </c>
      <c r="AG44" s="7">
        <f t="shared" si="4"/>
        <v>0</v>
      </c>
      <c r="AH44" s="7">
        <f t="shared" si="2"/>
        <v>0</v>
      </c>
      <c r="AI44" s="2"/>
      <c r="AJ44" s="74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22.55" customHeight="1" x14ac:dyDescent="0.4">
      <c r="A45" s="3"/>
      <c r="B45" s="17" t="s">
        <v>31</v>
      </c>
      <c r="D45" s="16" t="s">
        <v>93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>
        <v>91061238</v>
      </c>
      <c r="W45" s="7"/>
      <c r="X45" s="7"/>
      <c r="Y45" s="7"/>
      <c r="Z45" s="7"/>
      <c r="AA45" s="7"/>
      <c r="AB45" s="7">
        <v>300999000</v>
      </c>
      <c r="AC45" s="7"/>
      <c r="AD45" s="7"/>
      <c r="AE45" s="7"/>
      <c r="AF45" s="7">
        <v>0</v>
      </c>
      <c r="AG45" s="7">
        <f t="shared" si="4"/>
        <v>392060238</v>
      </c>
      <c r="AH45" s="7">
        <f t="shared" ref="AH45:AH70" si="47">SUM(F45:AE45)</f>
        <v>392060238</v>
      </c>
      <c r="AI45" s="2"/>
      <c r="AJ45" s="74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22.55" customHeight="1" x14ac:dyDescent="0.4">
      <c r="A46" s="3"/>
      <c r="B46" s="17" t="s">
        <v>23</v>
      </c>
      <c r="D46" s="16" t="s">
        <v>119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>
        <v>84532248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>
        <v>0</v>
      </c>
      <c r="AG46" s="7">
        <f t="shared" ref="AG46" si="48">+AH46-AF46</f>
        <v>84532248</v>
      </c>
      <c r="AH46" s="7">
        <f t="shared" si="47"/>
        <v>84532248</v>
      </c>
      <c r="AI46" s="2"/>
      <c r="AJ46" s="74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22.55" customHeight="1" x14ac:dyDescent="0.4">
      <c r="A47" s="3"/>
      <c r="B47" s="17" t="s">
        <v>25</v>
      </c>
      <c r="D47" s="16" t="s">
        <v>138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>
        <v>119420843</v>
      </c>
      <c r="W47" s="7"/>
      <c r="X47" s="7"/>
      <c r="Y47" s="7"/>
      <c r="Z47" s="7"/>
      <c r="AA47" s="7"/>
      <c r="AB47" s="7"/>
      <c r="AC47" s="7"/>
      <c r="AD47" s="7"/>
      <c r="AE47" s="7"/>
      <c r="AF47" s="7">
        <v>0</v>
      </c>
      <c r="AG47" s="7">
        <f t="shared" ref="AG47" si="49">+AH47-AF47</f>
        <v>119420843</v>
      </c>
      <c r="AH47" s="7">
        <f t="shared" ref="AH47" si="50">SUM(F47:AE47)</f>
        <v>119420843</v>
      </c>
      <c r="AI47" s="2"/>
      <c r="AJ47" s="74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22.55" customHeight="1" x14ac:dyDescent="0.4">
      <c r="A48" s="3"/>
      <c r="B48" s="15" t="s">
        <v>13</v>
      </c>
      <c r="D48" s="16" t="s">
        <v>30</v>
      </c>
      <c r="F48" s="7">
        <v>347241924</v>
      </c>
      <c r="G48" s="7">
        <v>4241078606</v>
      </c>
      <c r="H48" s="7"/>
      <c r="I48" s="7">
        <v>370304580</v>
      </c>
      <c r="J48" s="7"/>
      <c r="K48" s="7">
        <v>1567284850</v>
      </c>
      <c r="L48" s="7">
        <v>41228980</v>
      </c>
      <c r="M48" s="7">
        <v>106810978</v>
      </c>
      <c r="N48" s="7"/>
      <c r="O48" s="7">
        <v>121667272</v>
      </c>
      <c r="P48" s="7">
        <v>0</v>
      </c>
      <c r="Q48" s="7">
        <v>171555169</v>
      </c>
      <c r="R48" s="7">
        <v>2491957</v>
      </c>
      <c r="S48" s="7">
        <v>117802176</v>
      </c>
      <c r="T48" s="7">
        <v>140525425</v>
      </c>
      <c r="U48" s="7">
        <v>101401666</v>
      </c>
      <c r="V48" s="7">
        <v>251983977</v>
      </c>
      <c r="W48" s="7">
        <v>184791040</v>
      </c>
      <c r="X48" s="7"/>
      <c r="Y48" s="7">
        <v>274833108</v>
      </c>
      <c r="Z48" s="7">
        <v>280055781</v>
      </c>
      <c r="AA48" s="7"/>
      <c r="AB48" s="7">
        <v>14852019</v>
      </c>
      <c r="AC48" s="7">
        <v>11411870</v>
      </c>
      <c r="AD48" s="7">
        <v>8207000</v>
      </c>
      <c r="AE48" s="7"/>
      <c r="AF48" s="7">
        <v>0</v>
      </c>
      <c r="AG48" s="7">
        <f t="shared" si="4"/>
        <v>8355528378</v>
      </c>
      <c r="AH48" s="7">
        <f t="shared" si="47"/>
        <v>8355528378</v>
      </c>
      <c r="AI48" s="2"/>
      <c r="AJ48" s="139">
        <f t="shared" ref="AJ48:AJ57" si="51">+AG48-AE48-AD48</f>
        <v>8347321378</v>
      </c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22.55" customHeight="1" x14ac:dyDescent="0.4">
      <c r="A49" s="3"/>
      <c r="B49" s="15" t="s">
        <v>63</v>
      </c>
      <c r="D49" s="16" t="s">
        <v>55</v>
      </c>
      <c r="F49" s="7"/>
      <c r="G49" s="7"/>
      <c r="H49" s="7"/>
      <c r="I49" s="7">
        <v>58137699</v>
      </c>
      <c r="J49" s="7"/>
      <c r="K49" s="7">
        <v>377214063</v>
      </c>
      <c r="L49" s="7"/>
      <c r="M49" s="7">
        <v>4530264</v>
      </c>
      <c r="N49" s="7"/>
      <c r="O49" s="7"/>
      <c r="P49" s="7"/>
      <c r="Q49" s="7"/>
      <c r="R49" s="7"/>
      <c r="S49" s="7"/>
      <c r="T49" s="7"/>
      <c r="U49" s="7"/>
      <c r="V49" s="7">
        <v>48402239</v>
      </c>
      <c r="W49" s="7"/>
      <c r="X49" s="7"/>
      <c r="Y49" s="7">
        <v>818558215</v>
      </c>
      <c r="Z49" s="7"/>
      <c r="AA49" s="7"/>
      <c r="AB49" s="7"/>
      <c r="AC49" s="7"/>
      <c r="AD49" s="7"/>
      <c r="AE49" s="7"/>
      <c r="AF49" s="7">
        <v>0</v>
      </c>
      <c r="AG49" s="7">
        <f t="shared" si="4"/>
        <v>1306842480</v>
      </c>
      <c r="AH49" s="7">
        <f t="shared" si="47"/>
        <v>1306842480</v>
      </c>
      <c r="AI49" s="2"/>
      <c r="AJ49" s="139">
        <f t="shared" si="51"/>
        <v>1306842480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s="60" customFormat="1" ht="22.55" customHeight="1" x14ac:dyDescent="0.4">
      <c r="A50" s="58"/>
      <c r="B50" s="59" t="s">
        <v>64</v>
      </c>
      <c r="D50" s="70" t="s">
        <v>56</v>
      </c>
      <c r="F50" s="62">
        <f>SUM(F51:F58)</f>
        <v>893120953</v>
      </c>
      <c r="G50" s="62">
        <f t="shared" ref="G50:AE50" si="52">SUM(G51:G58)</f>
        <v>87337007</v>
      </c>
      <c r="H50" s="62">
        <f t="shared" si="52"/>
        <v>0</v>
      </c>
      <c r="I50" s="62">
        <f t="shared" si="52"/>
        <v>452927988</v>
      </c>
      <c r="J50" s="62">
        <f t="shared" si="52"/>
        <v>0</v>
      </c>
      <c r="K50" s="62">
        <f t="shared" si="52"/>
        <v>4001375</v>
      </c>
      <c r="L50" s="62">
        <f t="shared" si="52"/>
        <v>107284560</v>
      </c>
      <c r="M50" s="62">
        <f t="shared" si="52"/>
        <v>3887074</v>
      </c>
      <c r="N50" s="62">
        <f t="shared" si="52"/>
        <v>0</v>
      </c>
      <c r="O50" s="62">
        <f t="shared" si="52"/>
        <v>161162811</v>
      </c>
      <c r="P50" s="62">
        <f t="shared" si="52"/>
        <v>3366855530</v>
      </c>
      <c r="Q50" s="62">
        <f t="shared" si="52"/>
        <v>127453657</v>
      </c>
      <c r="R50" s="62">
        <f t="shared" si="52"/>
        <v>307555697</v>
      </c>
      <c r="S50" s="62">
        <f t="shared" si="52"/>
        <v>40745186</v>
      </c>
      <c r="T50" s="62">
        <f t="shared" si="52"/>
        <v>0</v>
      </c>
      <c r="U50" s="62">
        <f t="shared" si="52"/>
        <v>51485697</v>
      </c>
      <c r="V50" s="62">
        <f t="shared" si="52"/>
        <v>409006748</v>
      </c>
      <c r="W50" s="62">
        <f t="shared" si="52"/>
        <v>172538948</v>
      </c>
      <c r="X50" s="62">
        <f t="shared" si="52"/>
        <v>0</v>
      </c>
      <c r="Y50" s="62">
        <f t="shared" si="52"/>
        <v>256884686</v>
      </c>
      <c r="Z50" s="62">
        <f t="shared" si="52"/>
        <v>222062420</v>
      </c>
      <c r="AA50" s="62">
        <f t="shared" si="52"/>
        <v>639570473</v>
      </c>
      <c r="AB50" s="62">
        <f t="shared" si="52"/>
        <v>0</v>
      </c>
      <c r="AC50" s="62">
        <f t="shared" si="52"/>
        <v>0</v>
      </c>
      <c r="AD50" s="62">
        <f t="shared" si="52"/>
        <v>17597000</v>
      </c>
      <c r="AE50" s="62">
        <f t="shared" si="52"/>
        <v>5632000</v>
      </c>
      <c r="AF50" s="62">
        <v>0</v>
      </c>
      <c r="AG50" s="62">
        <f t="shared" si="4"/>
        <v>7327109810</v>
      </c>
      <c r="AH50" s="62">
        <f t="shared" si="47"/>
        <v>7327109810</v>
      </c>
      <c r="AI50" s="63"/>
      <c r="AJ50" s="139">
        <f t="shared" si="51"/>
        <v>7303880810</v>
      </c>
      <c r="AK50" s="63"/>
      <c r="AL50" s="63" t="s">
        <v>120</v>
      </c>
      <c r="AM50" s="63"/>
      <c r="AN50" s="63"/>
      <c r="AO50" s="63"/>
      <c r="AP50" s="63"/>
      <c r="AQ50" s="63"/>
      <c r="AR50" s="63"/>
      <c r="AS50" s="63"/>
      <c r="AT50" s="63"/>
      <c r="AU50" s="63"/>
    </row>
    <row r="51" spans="1:47" ht="22.55" customHeight="1" x14ac:dyDescent="0.4">
      <c r="A51" s="3"/>
      <c r="B51" s="25" t="s">
        <v>20</v>
      </c>
      <c r="C51" s="23"/>
      <c r="D51" s="26" t="s">
        <v>38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>
        <v>0</v>
      </c>
      <c r="AG51" s="8">
        <f t="shared" si="4"/>
        <v>0</v>
      </c>
      <c r="AH51" s="8">
        <f t="shared" si="47"/>
        <v>0</v>
      </c>
      <c r="AI51" s="2"/>
      <c r="AJ51" s="74">
        <f t="shared" si="51"/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22.55" customHeight="1" x14ac:dyDescent="0.4">
      <c r="A52" s="3"/>
      <c r="B52" s="17" t="s">
        <v>39</v>
      </c>
      <c r="D52" s="16" t="s">
        <v>85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>
        <v>0</v>
      </c>
      <c r="AG52" s="7">
        <f t="shared" si="4"/>
        <v>0</v>
      </c>
      <c r="AH52" s="7">
        <f t="shared" si="47"/>
        <v>0</v>
      </c>
      <c r="AI52" s="2"/>
      <c r="AJ52" s="74">
        <f t="shared" si="51"/>
        <v>0</v>
      </c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22.55" customHeight="1" x14ac:dyDescent="0.4">
      <c r="A53" s="3"/>
      <c r="B53" s="17" t="s">
        <v>31</v>
      </c>
      <c r="D53" s="16" t="s">
        <v>33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>
        <v>3364459076</v>
      </c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>
        <v>0</v>
      </c>
      <c r="AG53" s="7">
        <f t="shared" si="4"/>
        <v>3364459076</v>
      </c>
      <c r="AH53" s="7">
        <f t="shared" si="47"/>
        <v>3364459076</v>
      </c>
      <c r="AI53" s="2"/>
      <c r="AJ53" s="74">
        <f t="shared" si="51"/>
        <v>3364459076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22.55" customHeight="1" x14ac:dyDescent="0.4">
      <c r="A54" s="3"/>
      <c r="B54" s="17" t="s">
        <v>32</v>
      </c>
      <c r="D54" s="16" t="s">
        <v>34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>
        <v>0</v>
      </c>
      <c r="AG54" s="7">
        <f t="shared" si="4"/>
        <v>0</v>
      </c>
      <c r="AH54" s="7">
        <f t="shared" si="47"/>
        <v>0</v>
      </c>
      <c r="AI54" s="2"/>
      <c r="AJ54" s="74">
        <f t="shared" si="51"/>
        <v>0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22.55" customHeight="1" x14ac:dyDescent="0.4">
      <c r="A55" s="3"/>
      <c r="B55" s="17" t="s">
        <v>37</v>
      </c>
      <c r="D55" s="16" t="s">
        <v>47</v>
      </c>
      <c r="F55" s="7">
        <v>2713240</v>
      </c>
      <c r="G55" s="7">
        <v>0</v>
      </c>
      <c r="H55" s="7">
        <v>0</v>
      </c>
      <c r="I55" s="7">
        <v>0</v>
      </c>
      <c r="J55" s="7">
        <v>0</v>
      </c>
      <c r="K55" s="7">
        <v>2454375</v>
      </c>
      <c r="L55" s="7">
        <v>2884560</v>
      </c>
      <c r="M55" s="7">
        <v>3887074</v>
      </c>
      <c r="N55" s="7">
        <v>0</v>
      </c>
      <c r="O55" s="7">
        <v>0</v>
      </c>
      <c r="P55" s="7">
        <v>0</v>
      </c>
      <c r="Q55" s="7">
        <v>0</v>
      </c>
      <c r="R55" s="7">
        <v>307555697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639570473</v>
      </c>
      <c r="AB55" s="7"/>
      <c r="AC55" s="7"/>
      <c r="AD55" s="7"/>
      <c r="AE55" s="7"/>
      <c r="AF55" s="7">
        <v>0</v>
      </c>
      <c r="AG55" s="7">
        <f t="shared" si="4"/>
        <v>959065419</v>
      </c>
      <c r="AH55" s="7">
        <f t="shared" si="47"/>
        <v>959065419</v>
      </c>
      <c r="AI55" s="2"/>
      <c r="AJ55" s="74">
        <f t="shared" si="51"/>
        <v>959065419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22.55" customHeight="1" x14ac:dyDescent="0.4">
      <c r="A56" s="3"/>
      <c r="B56" s="17" t="s">
        <v>21</v>
      </c>
      <c r="D56" s="16" t="s">
        <v>36</v>
      </c>
      <c r="F56" s="7">
        <v>149989449</v>
      </c>
      <c r="G56" s="7">
        <v>64655231</v>
      </c>
      <c r="H56" s="7">
        <v>0</v>
      </c>
      <c r="I56" s="7">
        <v>45982321</v>
      </c>
      <c r="J56" s="7">
        <v>0</v>
      </c>
      <c r="K56" s="7">
        <v>1547000</v>
      </c>
      <c r="L56" s="7">
        <v>0</v>
      </c>
      <c r="M56" s="7">
        <v>0</v>
      </c>
      <c r="N56" s="7">
        <v>0</v>
      </c>
      <c r="O56" s="7">
        <v>48059608</v>
      </c>
      <c r="P56" s="7">
        <v>2396454</v>
      </c>
      <c r="Q56" s="7">
        <v>0</v>
      </c>
      <c r="R56" s="7">
        <v>0</v>
      </c>
      <c r="S56" s="7">
        <v>37109736</v>
      </c>
      <c r="T56" s="7">
        <v>0</v>
      </c>
      <c r="U56" s="7">
        <v>15128995</v>
      </c>
      <c r="V56" s="7">
        <v>45990608</v>
      </c>
      <c r="W56" s="7">
        <v>45063747</v>
      </c>
      <c r="X56" s="7">
        <v>0</v>
      </c>
      <c r="Y56" s="7">
        <v>11536795</v>
      </c>
      <c r="Z56" s="7">
        <v>10792365</v>
      </c>
      <c r="AA56" s="7">
        <v>0</v>
      </c>
      <c r="AB56" s="7"/>
      <c r="AC56" s="7">
        <v>0</v>
      </c>
      <c r="AD56" s="7"/>
      <c r="AE56" s="7">
        <v>1101000</v>
      </c>
      <c r="AF56" s="7">
        <v>0</v>
      </c>
      <c r="AG56" s="7">
        <f t="shared" si="4"/>
        <v>479353309</v>
      </c>
      <c r="AH56" s="7">
        <f t="shared" si="47"/>
        <v>479353309</v>
      </c>
      <c r="AI56" s="2"/>
      <c r="AJ56" s="74">
        <f t="shared" si="51"/>
        <v>478252309</v>
      </c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ht="22.55" customHeight="1" x14ac:dyDescent="0.4">
      <c r="A57" s="3"/>
      <c r="B57" s="17" t="s">
        <v>23</v>
      </c>
      <c r="D57" s="16" t="s">
        <v>35</v>
      </c>
      <c r="F57" s="7">
        <v>740174433</v>
      </c>
      <c r="G57" s="7">
        <v>22681776</v>
      </c>
      <c r="H57" s="7">
        <v>0</v>
      </c>
      <c r="I57" s="7">
        <v>406945667</v>
      </c>
      <c r="J57" s="7">
        <v>0</v>
      </c>
      <c r="K57" s="7">
        <v>0</v>
      </c>
      <c r="L57" s="7">
        <v>104400000</v>
      </c>
      <c r="M57" s="7">
        <v>0</v>
      </c>
      <c r="N57" s="7">
        <v>0</v>
      </c>
      <c r="O57" s="7">
        <v>113103203</v>
      </c>
      <c r="P57" s="7">
        <v>0</v>
      </c>
      <c r="Q57" s="7">
        <v>127453657</v>
      </c>
      <c r="R57" s="7">
        <v>0</v>
      </c>
      <c r="S57" s="7">
        <v>3635450</v>
      </c>
      <c r="T57" s="7">
        <v>0</v>
      </c>
      <c r="U57" s="7">
        <v>36356702</v>
      </c>
      <c r="V57" s="7">
        <v>363016140</v>
      </c>
      <c r="W57" s="7">
        <v>127475201</v>
      </c>
      <c r="X57" s="7">
        <v>0</v>
      </c>
      <c r="Y57" s="7">
        <v>245347891</v>
      </c>
      <c r="Z57" s="7">
        <v>211026105</v>
      </c>
      <c r="AA57" s="7">
        <v>0</v>
      </c>
      <c r="AB57" s="7"/>
      <c r="AC57" s="7">
        <v>0</v>
      </c>
      <c r="AD57" s="7">
        <v>17597000</v>
      </c>
      <c r="AE57" s="7">
        <v>4531000</v>
      </c>
      <c r="AF57" s="7">
        <v>0</v>
      </c>
      <c r="AG57" s="7">
        <f t="shared" si="4"/>
        <v>2523744225</v>
      </c>
      <c r="AH57" s="7">
        <f t="shared" si="47"/>
        <v>2523744225</v>
      </c>
      <c r="AI57" s="2"/>
      <c r="AJ57" s="74">
        <f t="shared" si="51"/>
        <v>2501616225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ht="22.55" customHeight="1" x14ac:dyDescent="0.4">
      <c r="A58" s="3"/>
      <c r="B58" s="17" t="s">
        <v>83</v>
      </c>
      <c r="D58" s="16" t="s">
        <v>84</v>
      </c>
      <c r="F58" s="9">
        <v>243831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>
        <v>243950</v>
      </c>
      <c r="AA58" s="7"/>
      <c r="AB58" s="7"/>
      <c r="AC58" s="7"/>
      <c r="AD58" s="7"/>
      <c r="AE58" s="7"/>
      <c r="AF58" s="7">
        <v>0</v>
      </c>
      <c r="AG58" s="7">
        <f t="shared" si="4"/>
        <v>487781</v>
      </c>
      <c r="AH58" s="7">
        <f t="shared" si="47"/>
        <v>487781</v>
      </c>
      <c r="AI58" s="2"/>
      <c r="AJ58" s="74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ht="22.55" customHeight="1" x14ac:dyDescent="0.4">
      <c r="A59" s="3"/>
      <c r="B59" s="18">
        <v>30</v>
      </c>
      <c r="C59" s="19"/>
      <c r="D59" s="20" t="s">
        <v>87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7">
        <v>0</v>
      </c>
      <c r="AG59" s="7">
        <f t="shared" si="4"/>
        <v>0</v>
      </c>
      <c r="AH59" s="7">
        <f t="shared" si="47"/>
        <v>0</v>
      </c>
      <c r="AI59" s="2"/>
      <c r="AJ59" s="74">
        <f t="shared" ref="AJ59:AJ65" si="53">+AG59-AE59-AD59</f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s="60" customFormat="1" ht="22.55" customHeight="1" x14ac:dyDescent="0.4">
      <c r="A60" s="58"/>
      <c r="B60" s="64" t="s">
        <v>65</v>
      </c>
      <c r="C60" s="65"/>
      <c r="D60" s="66" t="s">
        <v>15</v>
      </c>
      <c r="F60" s="67">
        <f>SUM(F61:F63)</f>
        <v>0</v>
      </c>
      <c r="G60" s="67">
        <f t="shared" ref="G60:AE60" si="54">SUM(G61:G63)</f>
        <v>13543807038</v>
      </c>
      <c r="H60" s="67">
        <f t="shared" ref="H60" si="55">SUM(H61:H63)</f>
        <v>5473407402</v>
      </c>
      <c r="I60" s="67">
        <f t="shared" ref="I60:O60" si="56">SUM(I61:I63)</f>
        <v>73650701179</v>
      </c>
      <c r="J60" s="67">
        <f t="shared" si="56"/>
        <v>0</v>
      </c>
      <c r="K60" s="67">
        <f t="shared" si="56"/>
        <v>909487836863</v>
      </c>
      <c r="L60" s="67">
        <f t="shared" si="56"/>
        <v>0</v>
      </c>
      <c r="M60" s="67">
        <f t="shared" si="56"/>
        <v>39843905756</v>
      </c>
      <c r="N60" s="67">
        <f t="shared" si="56"/>
        <v>0</v>
      </c>
      <c r="O60" s="67">
        <f t="shared" si="56"/>
        <v>65221152658</v>
      </c>
      <c r="P60" s="67">
        <f t="shared" ref="P60" si="57">SUM(P61:P63)</f>
        <v>0</v>
      </c>
      <c r="Q60" s="67">
        <f t="shared" si="54"/>
        <v>55356743848</v>
      </c>
      <c r="R60" s="67">
        <f t="shared" ref="R60" si="58">SUM(R61:R63)</f>
        <v>395229545</v>
      </c>
      <c r="S60" s="67">
        <f>SUM(S61:S63)</f>
        <v>0</v>
      </c>
      <c r="T60" s="67">
        <f>SUM(T61:T63)</f>
        <v>0</v>
      </c>
      <c r="U60" s="67">
        <f t="shared" si="54"/>
        <v>298844700</v>
      </c>
      <c r="V60" s="67">
        <f>SUM(V61:V63)</f>
        <v>119758710329</v>
      </c>
      <c r="W60" s="67">
        <f t="shared" si="54"/>
        <v>0</v>
      </c>
      <c r="X60" s="67">
        <f t="shared" ref="X60" si="59">SUM(X61:X63)</f>
        <v>0</v>
      </c>
      <c r="Y60" s="67">
        <f>SUM(Y61:Y63)</f>
        <v>183099736408</v>
      </c>
      <c r="Z60" s="67">
        <f t="shared" si="54"/>
        <v>2016206749</v>
      </c>
      <c r="AA60" s="67">
        <f t="shared" ref="AA60:AB60" si="60">SUM(AA61:AA63)</f>
        <v>0</v>
      </c>
      <c r="AB60" s="67">
        <f t="shared" si="60"/>
        <v>275326981</v>
      </c>
      <c r="AC60" s="67">
        <f t="shared" ref="AC60" si="61">SUM(AC61:AC63)</f>
        <v>0</v>
      </c>
      <c r="AD60" s="67">
        <f t="shared" si="54"/>
        <v>0</v>
      </c>
      <c r="AE60" s="67">
        <f t="shared" si="54"/>
        <v>0</v>
      </c>
      <c r="AF60" s="71">
        <v>0</v>
      </c>
      <c r="AG60" s="71">
        <f t="shared" si="4"/>
        <v>1468421609456</v>
      </c>
      <c r="AH60" s="71">
        <f t="shared" si="47"/>
        <v>1468421609456</v>
      </c>
      <c r="AI60" s="63"/>
      <c r="AJ60" s="139">
        <f t="shared" si="53"/>
        <v>1468421609456</v>
      </c>
      <c r="AK60" s="63"/>
      <c r="AL60" s="63" t="s">
        <v>120</v>
      </c>
      <c r="AM60" s="63"/>
      <c r="AN60" s="63"/>
      <c r="AO60" s="63"/>
      <c r="AP60" s="63"/>
      <c r="AQ60" s="63"/>
      <c r="AR60" s="63"/>
      <c r="AS60" s="63"/>
      <c r="AT60" s="63"/>
      <c r="AU60" s="63"/>
    </row>
    <row r="61" spans="1:47" ht="22.55" customHeight="1" x14ac:dyDescent="0.4">
      <c r="A61" s="3"/>
      <c r="B61" s="17" t="s">
        <v>20</v>
      </c>
      <c r="D61" s="16" t="s">
        <v>42</v>
      </c>
      <c r="F61" s="7">
        <v>0</v>
      </c>
      <c r="G61" s="7"/>
      <c r="H61" s="7">
        <v>243766037</v>
      </c>
      <c r="I61" s="7">
        <v>397251662</v>
      </c>
      <c r="J61" s="7"/>
      <c r="K61" s="7">
        <v>2589397480</v>
      </c>
      <c r="L61" s="7"/>
      <c r="M61" s="7"/>
      <c r="N61" s="7"/>
      <c r="O61" s="7">
        <v>168600845</v>
      </c>
      <c r="P61" s="7"/>
      <c r="Q61" s="7">
        <v>361347842</v>
      </c>
      <c r="R61" s="7"/>
      <c r="S61" s="7"/>
      <c r="T61" s="7"/>
      <c r="U61" s="7">
        <v>298844700</v>
      </c>
      <c r="V61" s="7">
        <v>1021674301</v>
      </c>
      <c r="W61" s="7"/>
      <c r="X61" s="7"/>
      <c r="Y61" s="7"/>
      <c r="Z61" s="7"/>
      <c r="AA61" s="7"/>
      <c r="AB61" s="7">
        <v>275326981</v>
      </c>
      <c r="AC61" s="7"/>
      <c r="AD61" s="7"/>
      <c r="AE61" s="7"/>
      <c r="AF61" s="7">
        <v>0</v>
      </c>
      <c r="AG61" s="7">
        <f t="shared" si="4"/>
        <v>5356209848</v>
      </c>
      <c r="AH61" s="7">
        <f t="shared" si="47"/>
        <v>5356209848</v>
      </c>
      <c r="AI61" s="2"/>
      <c r="AJ61" s="74">
        <f t="shared" si="53"/>
        <v>5356209848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22.55" customHeight="1" x14ac:dyDescent="0.4">
      <c r="A62" s="3"/>
      <c r="B62" s="17" t="s">
        <v>39</v>
      </c>
      <c r="D62" s="16" t="s">
        <v>43</v>
      </c>
      <c r="F62" s="7">
        <v>0</v>
      </c>
      <c r="G62" s="7">
        <v>13543807038</v>
      </c>
      <c r="H62" s="7">
        <v>5229641365</v>
      </c>
      <c r="I62" s="7">
        <v>73253449517</v>
      </c>
      <c r="J62" s="7">
        <v>0</v>
      </c>
      <c r="K62" s="7">
        <v>906898439383</v>
      </c>
      <c r="L62" s="7">
        <v>0</v>
      </c>
      <c r="M62" s="7">
        <v>39843905756</v>
      </c>
      <c r="N62" s="7">
        <v>0</v>
      </c>
      <c r="O62" s="7">
        <v>65052551813</v>
      </c>
      <c r="P62" s="7">
        <v>0</v>
      </c>
      <c r="Q62" s="7">
        <v>54995396006</v>
      </c>
      <c r="R62" s="7">
        <v>395229545</v>
      </c>
      <c r="S62" s="7">
        <v>0</v>
      </c>
      <c r="T62" s="7">
        <v>0</v>
      </c>
      <c r="U62" s="7">
        <v>0</v>
      </c>
      <c r="V62" s="7">
        <v>118737036028</v>
      </c>
      <c r="W62" s="7">
        <v>0</v>
      </c>
      <c r="X62" s="7">
        <v>0</v>
      </c>
      <c r="Y62" s="7">
        <v>183099736408</v>
      </c>
      <c r="Z62" s="7">
        <v>2016206749</v>
      </c>
      <c r="AA62" s="7">
        <v>0</v>
      </c>
      <c r="AB62" s="7">
        <v>0</v>
      </c>
      <c r="AC62" s="7">
        <v>0</v>
      </c>
      <c r="AD62" s="7"/>
      <c r="AE62" s="7"/>
      <c r="AF62" s="7">
        <v>0</v>
      </c>
      <c r="AG62" s="7">
        <f t="shared" si="4"/>
        <v>1463065399608</v>
      </c>
      <c r="AH62" s="7">
        <f t="shared" si="47"/>
        <v>1463065399608</v>
      </c>
      <c r="AI62" s="2"/>
      <c r="AJ62" s="74">
        <f t="shared" si="53"/>
        <v>1463065399608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22.55" customHeight="1" x14ac:dyDescent="0.4">
      <c r="A63" s="3"/>
      <c r="B63" s="17" t="s">
        <v>31</v>
      </c>
      <c r="D63" s="16" t="s">
        <v>88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>
        <v>0</v>
      </c>
      <c r="AG63" s="7">
        <f t="shared" si="4"/>
        <v>0</v>
      </c>
      <c r="AH63" s="7">
        <f t="shared" si="47"/>
        <v>0</v>
      </c>
      <c r="AI63" s="2"/>
      <c r="AJ63" s="74">
        <f t="shared" si="53"/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22.55" customHeight="1" x14ac:dyDescent="0.4">
      <c r="A64" s="3"/>
      <c r="B64" s="15" t="s">
        <v>16</v>
      </c>
      <c r="D64" s="16" t="s">
        <v>40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>
        <v>0</v>
      </c>
      <c r="AG64" s="7">
        <f t="shared" si="4"/>
        <v>0</v>
      </c>
      <c r="AH64" s="7">
        <f t="shared" si="47"/>
        <v>0</v>
      </c>
      <c r="AI64" s="2"/>
      <c r="AJ64" s="74">
        <f t="shared" si="53"/>
        <v>0</v>
      </c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s="60" customFormat="1" ht="22.55" customHeight="1" x14ac:dyDescent="0.4">
      <c r="A65" s="58"/>
      <c r="B65" s="64" t="s">
        <v>17</v>
      </c>
      <c r="C65" s="65"/>
      <c r="D65" s="66" t="s">
        <v>18</v>
      </c>
      <c r="E65" s="65"/>
      <c r="F65" s="67">
        <f>+SUM(F66:F68)</f>
        <v>0</v>
      </c>
      <c r="G65" s="67">
        <f t="shared" ref="G65:AE65" si="62">+SUM(G66:G68)</f>
        <v>0</v>
      </c>
      <c r="H65" s="67">
        <f t="shared" ref="H65" si="63">+SUM(H66:H68)</f>
        <v>0</v>
      </c>
      <c r="I65" s="67">
        <f t="shared" si="62"/>
        <v>0</v>
      </c>
      <c r="J65" s="67">
        <f t="shared" ref="J65" si="64">+SUM(J66:J68)</f>
        <v>0</v>
      </c>
      <c r="K65" s="67">
        <f t="shared" si="62"/>
        <v>0</v>
      </c>
      <c r="L65" s="67">
        <f t="shared" ref="L65:N65" si="65">+SUM(L66:L68)</f>
        <v>0</v>
      </c>
      <c r="M65" s="67">
        <f t="shared" si="65"/>
        <v>0</v>
      </c>
      <c r="N65" s="67">
        <f t="shared" si="65"/>
        <v>0</v>
      </c>
      <c r="O65" s="67">
        <f t="shared" si="62"/>
        <v>0</v>
      </c>
      <c r="P65" s="67">
        <f t="shared" ref="P65" si="66">+SUM(P66:P68)</f>
        <v>0</v>
      </c>
      <c r="Q65" s="67">
        <f t="shared" si="62"/>
        <v>0</v>
      </c>
      <c r="R65" s="67">
        <f t="shared" ref="R65" si="67">+SUM(R66:R68)</f>
        <v>0</v>
      </c>
      <c r="S65" s="67">
        <f>+SUM(S66:S68)</f>
        <v>0</v>
      </c>
      <c r="T65" s="67">
        <f>+SUM(T66:T68)</f>
        <v>0</v>
      </c>
      <c r="U65" s="67">
        <f t="shared" si="62"/>
        <v>0</v>
      </c>
      <c r="V65" s="67">
        <f>+SUM(V66:V68)</f>
        <v>0</v>
      </c>
      <c r="W65" s="67">
        <f t="shared" si="62"/>
        <v>0</v>
      </c>
      <c r="X65" s="67">
        <f t="shared" si="62"/>
        <v>110792880351</v>
      </c>
      <c r="Y65" s="67">
        <f t="shared" si="62"/>
        <v>228266612867</v>
      </c>
      <c r="Z65" s="67">
        <f t="shared" si="62"/>
        <v>0</v>
      </c>
      <c r="AA65" s="67">
        <f t="shared" ref="AA65:AB65" si="68">+SUM(AA66:AA68)</f>
        <v>0</v>
      </c>
      <c r="AB65" s="67">
        <f t="shared" si="68"/>
        <v>0</v>
      </c>
      <c r="AC65" s="67">
        <f t="shared" ref="AC65" si="69">+SUM(AC66:AC68)</f>
        <v>0</v>
      </c>
      <c r="AD65" s="67">
        <f t="shared" si="62"/>
        <v>0</v>
      </c>
      <c r="AE65" s="67">
        <f t="shared" si="62"/>
        <v>0</v>
      </c>
      <c r="AF65" s="67">
        <f t="shared" ref="AF65" si="70">+SUM(AF66:AF68)</f>
        <v>108110065351</v>
      </c>
      <c r="AG65" s="67">
        <f t="shared" si="4"/>
        <v>230949427867</v>
      </c>
      <c r="AH65" s="67">
        <f t="shared" si="47"/>
        <v>339059493218</v>
      </c>
      <c r="AI65" s="63"/>
      <c r="AJ65" s="139">
        <f t="shared" si="53"/>
        <v>230949427867</v>
      </c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</row>
    <row r="66" spans="1:47" ht="22.55" customHeight="1" x14ac:dyDescent="0.4">
      <c r="A66" s="3"/>
      <c r="B66" s="17" t="s">
        <v>20</v>
      </c>
      <c r="D66" s="16" t="s">
        <v>91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>
        <v>228266612867</v>
      </c>
      <c r="Z66" s="7"/>
      <c r="AA66" s="7"/>
      <c r="AB66" s="7"/>
      <c r="AC66" s="7"/>
      <c r="AD66" s="7"/>
      <c r="AE66" s="7"/>
      <c r="AF66" s="7"/>
      <c r="AG66" s="7">
        <f t="shared" si="4"/>
        <v>228266612867</v>
      </c>
      <c r="AH66" s="7">
        <f t="shared" si="47"/>
        <v>228266612867</v>
      </c>
      <c r="AI66" s="2"/>
      <c r="AJ66" s="74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ht="22.55" customHeight="1" x14ac:dyDescent="0.4">
      <c r="A67" s="3"/>
      <c r="B67" s="17" t="s">
        <v>39</v>
      </c>
      <c r="D67" s="16" t="s">
        <v>92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>
        <v>108110065351</v>
      </c>
      <c r="Y67" s="7"/>
      <c r="Z67" s="7"/>
      <c r="AA67" s="7"/>
      <c r="AB67" s="7"/>
      <c r="AC67" s="7"/>
      <c r="AD67" s="7"/>
      <c r="AE67" s="7"/>
      <c r="AF67" s="7">
        <f>+SUM(G67:AE67)</f>
        <v>108110065351</v>
      </c>
      <c r="AG67" s="7">
        <f t="shared" si="4"/>
        <v>0</v>
      </c>
      <c r="AH67" s="7">
        <f t="shared" si="47"/>
        <v>108110065351</v>
      </c>
      <c r="AI67" s="2"/>
      <c r="AJ67" s="74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ht="22.55" customHeight="1" x14ac:dyDescent="0.4">
      <c r="A68" s="3"/>
      <c r="B68" s="17" t="s">
        <v>31</v>
      </c>
      <c r="D68" s="16" t="s">
        <v>94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>
        <v>2682815000</v>
      </c>
      <c r="Y68" s="7"/>
      <c r="Z68" s="7"/>
      <c r="AA68" s="7"/>
      <c r="AB68" s="7"/>
      <c r="AC68" s="7"/>
      <c r="AD68" s="7"/>
      <c r="AE68" s="7"/>
      <c r="AF68" s="7"/>
      <c r="AG68" s="7">
        <f t="shared" si="4"/>
        <v>2682815000</v>
      </c>
      <c r="AH68" s="7">
        <f t="shared" si="47"/>
        <v>2682815000</v>
      </c>
      <c r="AI68" s="2"/>
      <c r="AJ68" s="74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ht="22.55" customHeight="1" x14ac:dyDescent="0.4">
      <c r="A69" s="3"/>
      <c r="B69" s="15" t="s">
        <v>66</v>
      </c>
      <c r="D69" s="16" t="s">
        <v>41</v>
      </c>
      <c r="F69" s="7">
        <v>945026534</v>
      </c>
      <c r="G69" s="7">
        <v>3605604714</v>
      </c>
      <c r="H69" s="7"/>
      <c r="I69" s="7">
        <v>23268188522</v>
      </c>
      <c r="J69" s="7">
        <v>1160745704</v>
      </c>
      <c r="K69" s="7">
        <v>221544423676</v>
      </c>
      <c r="L69" s="7">
        <v>768697313</v>
      </c>
      <c r="M69" s="7">
        <v>8088172804</v>
      </c>
      <c r="N69" s="7"/>
      <c r="O69" s="7">
        <v>6923524607</v>
      </c>
      <c r="P69" s="7">
        <v>290071177</v>
      </c>
      <c r="Q69" s="7">
        <v>19656749802</v>
      </c>
      <c r="R69" s="7">
        <v>140973465</v>
      </c>
      <c r="S69" s="7">
        <v>19085480</v>
      </c>
      <c r="T69" s="7">
        <v>1520034</v>
      </c>
      <c r="U69" s="7">
        <v>651160695</v>
      </c>
      <c r="V69" s="7">
        <v>25063472723</v>
      </c>
      <c r="W69" s="7">
        <v>114990464</v>
      </c>
      <c r="X69" s="7">
        <v>56778394</v>
      </c>
      <c r="Y69" s="7">
        <v>134275784573</v>
      </c>
      <c r="Z69" s="7">
        <v>2581849332</v>
      </c>
      <c r="AA69" s="7">
        <v>299572118</v>
      </c>
      <c r="AB69" s="7">
        <v>522065851</v>
      </c>
      <c r="AC69" s="7"/>
      <c r="AD69" s="7">
        <v>132098000</v>
      </c>
      <c r="AE69" s="7">
        <v>1184499000</v>
      </c>
      <c r="AF69" s="7"/>
      <c r="AG69" s="7">
        <f t="shared" si="4"/>
        <v>451295054982</v>
      </c>
      <c r="AH69" s="7">
        <f t="shared" si="47"/>
        <v>451295054982</v>
      </c>
      <c r="AI69" s="2"/>
      <c r="AJ69" s="139">
        <f>+AG69-AE69-AD69</f>
        <v>449978457982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ht="22.55" customHeight="1" x14ac:dyDescent="0.4">
      <c r="A70" s="3"/>
      <c r="B70" s="18" t="s">
        <v>67</v>
      </c>
      <c r="C70" s="19"/>
      <c r="D70" s="20" t="s">
        <v>19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/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/>
      <c r="AE70" s="9"/>
      <c r="AF70" s="9"/>
      <c r="AG70" s="9">
        <f t="shared" si="4"/>
        <v>0</v>
      </c>
      <c r="AH70" s="9">
        <f t="shared" si="47"/>
        <v>0</v>
      </c>
      <c r="AI70" s="2"/>
      <c r="AJ70" s="74">
        <f>+AG70-AE70-AD70</f>
        <v>0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ht="25.55" customHeight="1" x14ac:dyDescent="0.35"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ht="18" hidden="1" customHeight="1" x14ac:dyDescent="0.35"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>
        <f>+AD9-AD38</f>
        <v>87664000</v>
      </c>
      <c r="AE72" s="4">
        <f>+AE9-AE38</f>
        <v>-1641374000</v>
      </c>
      <c r="AF72" s="4"/>
      <c r="AG72" s="4"/>
      <c r="AH72" s="4">
        <f>+AH9-AH38</f>
        <v>20882171746</v>
      </c>
      <c r="AI72" s="4">
        <f>+AI9-AI38</f>
        <v>0</v>
      </c>
      <c r="AJ72" s="4">
        <f>+AJ9-AJ38</f>
        <v>22435881746</v>
      </c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ht="18" customHeight="1" x14ac:dyDescent="0.35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ht="18" customHeight="1" x14ac:dyDescent="0.35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ht="18" customHeight="1" x14ac:dyDescent="0.35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ht="18" customHeight="1" x14ac:dyDescent="0.35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ht="18" customHeight="1" x14ac:dyDescent="0.35"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ht="18" customHeight="1" x14ac:dyDescent="0.35"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ht="18" customHeight="1" x14ac:dyDescent="0.35">
      <c r="F79" s="2"/>
      <c r="G79" s="2"/>
      <c r="H79" s="2"/>
      <c r="I79" s="2"/>
      <c r="J79" s="2"/>
      <c r="K79" s="2"/>
      <c r="L79" s="2"/>
      <c r="M79" s="2"/>
      <c r="N79" s="2"/>
      <c r="O79" s="24"/>
      <c r="P79" s="24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ht="18" customHeight="1" x14ac:dyDescent="0.35"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6:47" ht="18" customHeight="1" x14ac:dyDescent="0.35"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6:47" ht="18" customHeight="1" x14ac:dyDescent="0.35"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6:47" ht="18" customHeight="1" x14ac:dyDescent="0.35"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6:47" ht="18" customHeight="1" x14ac:dyDescent="0.35"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6:47" ht="18" customHeight="1" x14ac:dyDescent="0.35"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6:47" ht="18" customHeight="1" x14ac:dyDescent="0.35"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6:47" ht="18" customHeight="1" x14ac:dyDescent="0.35"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6:47" ht="18" customHeight="1" x14ac:dyDescent="0.35"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6:47" ht="18" customHeight="1" x14ac:dyDescent="0.35"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6:47" ht="18" customHeight="1" x14ac:dyDescent="0.35"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6:47" ht="18" customHeight="1" x14ac:dyDescent="0.35"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6:47" ht="18" customHeight="1" x14ac:dyDescent="0.35"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6:47" ht="18" customHeight="1" x14ac:dyDescent="0.35"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6:47" ht="18" customHeight="1" x14ac:dyDescent="0.35"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6:47" ht="18" customHeight="1" x14ac:dyDescent="0.35"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6:47" ht="18" customHeight="1" x14ac:dyDescent="0.35"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6:47" ht="18" customHeight="1" x14ac:dyDescent="0.35"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6:47" ht="18" customHeight="1" x14ac:dyDescent="0.35"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6:47" ht="18" customHeight="1" x14ac:dyDescent="0.35"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6:47" ht="18" customHeight="1" x14ac:dyDescent="0.35"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6:47" ht="18" customHeight="1" x14ac:dyDescent="0.35"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6:47" ht="18" customHeight="1" x14ac:dyDescent="0.35"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6:47" ht="18" customHeight="1" x14ac:dyDescent="0.35"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6:47" ht="18" customHeight="1" x14ac:dyDescent="0.35"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6:47" ht="18" customHeight="1" x14ac:dyDescent="0.35"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6:47" ht="18" customHeight="1" x14ac:dyDescent="0.35"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6:47" ht="18" customHeight="1" x14ac:dyDescent="0.35"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6:47" ht="18" customHeight="1" x14ac:dyDescent="0.35"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6:47" ht="18" customHeight="1" x14ac:dyDescent="0.35"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6:47" ht="18" customHeight="1" x14ac:dyDescent="0.35"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6:47" ht="18" customHeight="1" x14ac:dyDescent="0.35"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6:47" ht="18" customHeight="1" x14ac:dyDescent="0.35"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35:47" ht="18" customHeight="1" x14ac:dyDescent="0.35"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35:47" ht="18" customHeight="1" x14ac:dyDescent="0.35"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35:47" ht="18" customHeight="1" x14ac:dyDescent="0.35"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35:47" ht="18" customHeight="1" x14ac:dyDescent="0.35"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35:47" ht="18" customHeight="1" x14ac:dyDescent="0.35"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35:47" ht="18" customHeight="1" x14ac:dyDescent="0.35"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35:47" ht="18" customHeight="1" x14ac:dyDescent="0.35"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35:47" ht="18" customHeight="1" x14ac:dyDescent="0.35"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35:47" ht="18" customHeight="1" x14ac:dyDescent="0.35"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35:47" ht="18" customHeight="1" x14ac:dyDescent="0.35"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35:47" ht="18" customHeight="1" x14ac:dyDescent="0.35"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35:47" ht="18" customHeight="1" x14ac:dyDescent="0.35"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35:47" ht="18" customHeight="1" x14ac:dyDescent="0.35"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35:47" ht="18" customHeight="1" x14ac:dyDescent="0.35"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35:47" ht="18" customHeight="1" x14ac:dyDescent="0.35"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35:47" ht="18" customHeight="1" x14ac:dyDescent="0.35"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35:47" ht="18" customHeight="1" x14ac:dyDescent="0.35"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35:47" ht="18" customHeight="1" x14ac:dyDescent="0.35"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35:47" ht="18" customHeight="1" x14ac:dyDescent="0.35"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35:47" ht="18" customHeight="1" x14ac:dyDescent="0.35"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</sheetData>
  <pageMargins left="0.15748031496062992" right="0.15748031496062992" top="0.70866141732283472" bottom="0.35433070866141736" header="0.31496062992125984" footer="0.31496062992125984"/>
  <pageSetup scale="47" fitToHeight="0" orientation="landscape" r:id="rId1"/>
  <colBreaks count="1" manualBreakCount="1">
    <brk id="3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Z127"/>
  <sheetViews>
    <sheetView topLeftCell="B1" zoomScale="60" zoomScaleNormal="60" workbookViewId="0">
      <pane xSplit="4" ySplit="9" topLeftCell="F49" activePane="bottomRight" state="frozen"/>
      <selection activeCell="B1" sqref="B1"/>
      <selection pane="topRight" activeCell="F1" sqref="F1"/>
      <selection pane="bottomLeft" activeCell="B10" sqref="B10"/>
      <selection pane="bottomRight" activeCell="L1" sqref="L1"/>
    </sheetView>
  </sheetViews>
  <sheetFormatPr baseColWidth="10" defaultColWidth="9.6640625" defaultRowHeight="18" customHeight="1" x14ac:dyDescent="0.35"/>
  <cols>
    <col min="1" max="1" width="3" style="42" hidden="1" customWidth="1"/>
    <col min="2" max="2" width="10.44140625" style="42" customWidth="1"/>
    <col min="3" max="3" width="0.88671875" style="42" customWidth="1"/>
    <col min="4" max="4" width="57" style="42" customWidth="1"/>
    <col min="5" max="5" width="0.109375" style="42" customWidth="1"/>
    <col min="6" max="31" width="23.77734375" style="42" customWidth="1"/>
    <col min="32" max="32" width="23.77734375" style="42" hidden="1" customWidth="1"/>
    <col min="33" max="33" width="23.77734375" style="42" customWidth="1"/>
    <col min="34" max="34" width="27.5546875" style="72" hidden="1" customWidth="1"/>
    <col min="35" max="35" width="2.44140625" style="42" customWidth="1"/>
    <col min="36" max="36" width="13.109375" style="43" customWidth="1"/>
    <col min="37" max="41" width="9.6640625" style="42" customWidth="1"/>
    <col min="42" max="16384" width="9.6640625" style="42"/>
  </cols>
  <sheetData>
    <row r="1" spans="1:36" ht="18" customHeight="1" x14ac:dyDescent="0.35">
      <c r="B1" s="76"/>
      <c r="C1" s="76"/>
      <c r="D1" s="112">
        <v>1000</v>
      </c>
      <c r="E1" s="76"/>
      <c r="F1" s="85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85"/>
      <c r="Y1" s="85"/>
      <c r="Z1" s="85"/>
      <c r="AA1" s="85"/>
      <c r="AB1" s="85"/>
      <c r="AC1" s="85"/>
      <c r="AD1" s="76"/>
      <c r="AE1" s="76"/>
      <c r="AF1" s="76"/>
      <c r="AG1" s="76"/>
      <c r="AH1" s="77"/>
    </row>
    <row r="2" spans="1:36" ht="18" customHeight="1" x14ac:dyDescent="0.35">
      <c r="B2" s="86"/>
      <c r="C2" s="76"/>
      <c r="D2" s="76"/>
      <c r="E2" s="76"/>
      <c r="F2" s="76"/>
      <c r="G2" s="76"/>
      <c r="H2" s="76"/>
      <c r="I2" s="76"/>
      <c r="J2" s="76"/>
      <c r="K2" s="141" t="s">
        <v>147</v>
      </c>
      <c r="L2" s="141"/>
      <c r="M2" s="141"/>
      <c r="N2" s="141"/>
      <c r="O2" s="141"/>
      <c r="P2" s="113"/>
      <c r="Q2" s="87"/>
      <c r="R2" s="87"/>
      <c r="S2" s="76"/>
      <c r="T2" s="76"/>
      <c r="U2" s="87"/>
      <c r="V2" s="87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7"/>
    </row>
    <row r="3" spans="1:36" ht="18" customHeight="1" x14ac:dyDescent="0.35">
      <c r="B3" s="86"/>
      <c r="C3" s="76"/>
      <c r="D3" s="76"/>
      <c r="E3" s="76"/>
      <c r="F3" s="88"/>
      <c r="G3" s="88"/>
      <c r="H3" s="88"/>
      <c r="I3" s="88"/>
      <c r="J3" s="88"/>
      <c r="K3" s="142" t="s">
        <v>139</v>
      </c>
      <c r="L3" s="142"/>
      <c r="M3" s="142"/>
      <c r="N3" s="142"/>
      <c r="O3" s="142"/>
      <c r="P3" s="114"/>
      <c r="Q3" s="89"/>
      <c r="R3" s="89"/>
      <c r="S3" s="88"/>
      <c r="T3" s="88"/>
      <c r="U3" s="89"/>
      <c r="V3" s="89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115"/>
    </row>
    <row r="4" spans="1:36" ht="18" customHeight="1" x14ac:dyDescent="0.35">
      <c r="B4" s="90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85"/>
      <c r="AE4" s="85"/>
      <c r="AF4" s="85"/>
      <c r="AG4" s="85"/>
      <c r="AH4" s="116"/>
    </row>
    <row r="5" spans="1:36" ht="18" customHeight="1" x14ac:dyDescent="0.35">
      <c r="B5" s="90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85"/>
      <c r="AE5" s="85"/>
      <c r="AF5" s="85"/>
      <c r="AG5" s="85"/>
      <c r="AH5" s="116"/>
    </row>
    <row r="6" spans="1:36" ht="18" customHeight="1" x14ac:dyDescent="0.35">
      <c r="B6" s="117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7"/>
    </row>
    <row r="7" spans="1:36" ht="101.3" customHeight="1" x14ac:dyDescent="0.35">
      <c r="B7" s="92"/>
      <c r="C7" s="78"/>
      <c r="D7" s="78"/>
      <c r="E7" s="78"/>
      <c r="F7" s="44" t="s">
        <v>103</v>
      </c>
      <c r="G7" s="44" t="s">
        <v>107</v>
      </c>
      <c r="H7" s="44" t="s">
        <v>141</v>
      </c>
      <c r="I7" s="44" t="s">
        <v>108</v>
      </c>
      <c r="J7" s="44" t="s">
        <v>129</v>
      </c>
      <c r="K7" s="44" t="s">
        <v>109</v>
      </c>
      <c r="L7" s="44" t="s">
        <v>128</v>
      </c>
      <c r="M7" s="44" t="s">
        <v>127</v>
      </c>
      <c r="N7" s="44" t="s">
        <v>144</v>
      </c>
      <c r="O7" s="44" t="s">
        <v>110</v>
      </c>
      <c r="P7" s="44" t="s">
        <v>134</v>
      </c>
      <c r="Q7" s="44" t="s">
        <v>111</v>
      </c>
      <c r="R7" s="44" t="s">
        <v>126</v>
      </c>
      <c r="S7" s="44" t="s">
        <v>104</v>
      </c>
      <c r="T7" s="44" t="s">
        <v>105</v>
      </c>
      <c r="U7" s="44" t="s">
        <v>112</v>
      </c>
      <c r="V7" s="44" t="s">
        <v>113</v>
      </c>
      <c r="W7" s="44" t="s">
        <v>106</v>
      </c>
      <c r="X7" s="44" t="s">
        <v>114</v>
      </c>
      <c r="Y7" s="44" t="s">
        <v>115</v>
      </c>
      <c r="Z7" s="44" t="s">
        <v>116</v>
      </c>
      <c r="AA7" s="44" t="s">
        <v>131</v>
      </c>
      <c r="AB7" s="44" t="s">
        <v>135</v>
      </c>
      <c r="AC7" s="44" t="s">
        <v>145</v>
      </c>
      <c r="AD7" s="44" t="s">
        <v>117</v>
      </c>
      <c r="AE7" s="44" t="s">
        <v>118</v>
      </c>
      <c r="AF7" s="93" t="s">
        <v>102</v>
      </c>
      <c r="AG7" s="93" t="s">
        <v>50</v>
      </c>
      <c r="AH7" s="118"/>
    </row>
    <row r="8" spans="1:36" ht="18" customHeight="1" x14ac:dyDescent="0.35">
      <c r="B8" s="94"/>
      <c r="C8" s="78"/>
      <c r="D8" s="78"/>
      <c r="E8" s="78"/>
      <c r="F8" s="95" t="s">
        <v>78</v>
      </c>
      <c r="G8" s="95" t="s">
        <v>71</v>
      </c>
      <c r="H8" s="95" t="s">
        <v>140</v>
      </c>
      <c r="I8" s="95" t="s">
        <v>72</v>
      </c>
      <c r="J8" s="95" t="s">
        <v>122</v>
      </c>
      <c r="K8" s="95" t="s">
        <v>73</v>
      </c>
      <c r="L8" s="95" t="s">
        <v>123</v>
      </c>
      <c r="M8" s="95" t="s">
        <v>124</v>
      </c>
      <c r="N8" s="95" t="s">
        <v>143</v>
      </c>
      <c r="O8" s="95" t="s">
        <v>74</v>
      </c>
      <c r="P8" s="95" t="s">
        <v>132</v>
      </c>
      <c r="Q8" s="95" t="s">
        <v>75</v>
      </c>
      <c r="R8" s="95" t="s">
        <v>125</v>
      </c>
      <c r="S8" s="95" t="s">
        <v>68</v>
      </c>
      <c r="T8" s="95" t="s">
        <v>69</v>
      </c>
      <c r="U8" s="95" t="s">
        <v>76</v>
      </c>
      <c r="V8" s="95" t="s">
        <v>77</v>
      </c>
      <c r="W8" s="95" t="s">
        <v>70</v>
      </c>
      <c r="X8" s="95" t="s">
        <v>90</v>
      </c>
      <c r="Y8" s="95" t="s">
        <v>86</v>
      </c>
      <c r="Z8" s="95" t="s">
        <v>79</v>
      </c>
      <c r="AA8" s="95" t="s">
        <v>130</v>
      </c>
      <c r="AB8" s="95" t="s">
        <v>133</v>
      </c>
      <c r="AC8" s="95" t="s">
        <v>142</v>
      </c>
      <c r="AD8" s="95" t="s">
        <v>80</v>
      </c>
      <c r="AE8" s="95" t="s">
        <v>81</v>
      </c>
      <c r="AF8" s="96" t="s">
        <v>54</v>
      </c>
      <c r="AG8" s="96" t="s">
        <v>54</v>
      </c>
      <c r="AH8" s="119"/>
    </row>
    <row r="9" spans="1:36" s="55" customFormat="1" ht="36.799999999999997" customHeight="1" x14ac:dyDescent="0.2">
      <c r="A9" s="54"/>
      <c r="B9" s="97" t="s">
        <v>0</v>
      </c>
      <c r="C9" s="98"/>
      <c r="D9" s="79" t="s">
        <v>1</v>
      </c>
      <c r="E9" s="89"/>
      <c r="F9" s="99">
        <f t="shared" ref="F9:AG9" si="0">SUM(F11,F12,F13,F14,F19,F20,F21,F22,F36,F37,F10)</f>
        <v>16551869.655999999</v>
      </c>
      <c r="G9" s="99">
        <f t="shared" si="0"/>
        <v>38863158.519000001</v>
      </c>
      <c r="H9" s="99">
        <f t="shared" si="0"/>
        <v>6796782.5989999995</v>
      </c>
      <c r="I9" s="99">
        <f t="shared" si="0"/>
        <v>102398039.42900001</v>
      </c>
      <c r="J9" s="99">
        <f t="shared" si="0"/>
        <v>6758416.5079999994</v>
      </c>
      <c r="K9" s="99">
        <f t="shared" si="0"/>
        <v>882131007.01299989</v>
      </c>
      <c r="L9" s="99">
        <f t="shared" si="0"/>
        <v>9819991.379999999</v>
      </c>
      <c r="M9" s="99">
        <f t="shared" si="0"/>
        <v>98381793.156000018</v>
      </c>
      <c r="N9" s="99">
        <f t="shared" si="0"/>
        <v>0</v>
      </c>
      <c r="O9" s="99">
        <f t="shared" si="0"/>
        <v>72789805.677999988</v>
      </c>
      <c r="P9" s="99">
        <f t="shared" si="0"/>
        <v>8078936.8109999998</v>
      </c>
      <c r="Q9" s="99">
        <f t="shared" si="0"/>
        <v>89056265.188000008</v>
      </c>
      <c r="R9" s="99">
        <f t="shared" si="0"/>
        <v>1570786.1040000001</v>
      </c>
      <c r="S9" s="99">
        <f t="shared" si="0"/>
        <v>9620236.6320000011</v>
      </c>
      <c r="T9" s="99">
        <f t="shared" si="0"/>
        <v>2890729.503</v>
      </c>
      <c r="U9" s="99">
        <f t="shared" si="0"/>
        <v>6314975.3590000002</v>
      </c>
      <c r="V9" s="99">
        <f t="shared" si="0"/>
        <v>141223929.37900001</v>
      </c>
      <c r="W9" s="99">
        <f t="shared" si="0"/>
        <v>8295926.04</v>
      </c>
      <c r="X9" s="99">
        <f t="shared" si="0"/>
        <v>121107255.51000001</v>
      </c>
      <c r="Y9" s="99">
        <f t="shared" si="0"/>
        <v>875135235.61299992</v>
      </c>
      <c r="Z9" s="99">
        <f t="shared" si="0"/>
        <v>26480020.708999999</v>
      </c>
      <c r="AA9" s="99">
        <f t="shared" si="0"/>
        <v>1607848.9129999999</v>
      </c>
      <c r="AB9" s="99">
        <f t="shared" si="0"/>
        <v>3853144.1129999999</v>
      </c>
      <c r="AC9" s="99">
        <f t="shared" si="0"/>
        <v>3689151.1179999998</v>
      </c>
      <c r="AD9" s="99">
        <f t="shared" si="0"/>
        <v>1551467</v>
      </c>
      <c r="AE9" s="99">
        <f t="shared" si="0"/>
        <v>9353352</v>
      </c>
      <c r="AF9" s="99">
        <f t="shared" si="0"/>
        <v>108110065.351</v>
      </c>
      <c r="AG9" s="99">
        <f t="shared" si="0"/>
        <v>2436210058.579</v>
      </c>
      <c r="AH9" s="120">
        <f>SUM(AH11,AH12,AH13,AH14,AH19,AH20,AH21,AH22,AH37,AH10,AH36)</f>
        <v>2544320123.9299998</v>
      </c>
      <c r="AI9" s="56"/>
      <c r="AJ9" s="56"/>
    </row>
    <row r="10" spans="1:36" ht="22.55" customHeight="1" x14ac:dyDescent="0.35">
      <c r="A10" s="48"/>
      <c r="B10" s="100" t="s">
        <v>37</v>
      </c>
      <c r="C10" s="78"/>
      <c r="D10" s="80" t="s">
        <v>14</v>
      </c>
      <c r="E10" s="78"/>
      <c r="F10" s="101">
        <f>'EJEC NO IMPRIMIR'!F10/EJECUTADO!$D$1</f>
        <v>180037.91</v>
      </c>
      <c r="G10" s="101">
        <f>'EJEC NO IMPRIMIR'!G10/EJECUTADO!$D$1</f>
        <v>55025.21</v>
      </c>
      <c r="H10" s="101">
        <f>'EJEC NO IMPRIMIR'!H10/EJECUTADO!$D$1</f>
        <v>0</v>
      </c>
      <c r="I10" s="101">
        <f>'EJEC NO IMPRIMIR'!I10/EJECUTADO!$D$1</f>
        <v>147216.60500000001</v>
      </c>
      <c r="J10" s="101">
        <f>'EJEC NO IMPRIMIR'!J10/EJECUTADO!$D$1</f>
        <v>0</v>
      </c>
      <c r="K10" s="101">
        <f>'EJEC NO IMPRIMIR'!K10/EJECUTADO!$D$1</f>
        <v>987839.06099999999</v>
      </c>
      <c r="L10" s="101">
        <f>'EJEC NO IMPRIMIR'!L10/EJECUTADO!$D$1</f>
        <v>125974.86</v>
      </c>
      <c r="M10" s="101">
        <f>'EJEC NO IMPRIMIR'!M10/EJECUTADO!$D$1</f>
        <v>184781.47099999999</v>
      </c>
      <c r="N10" s="101">
        <f>'EJEC NO IMPRIMIR'!N10/EJECUTADO!$D$1</f>
        <v>0</v>
      </c>
      <c r="O10" s="101">
        <f>'EJEC NO IMPRIMIR'!O10/EJECUTADO!$D$1</f>
        <v>63785.292999999998</v>
      </c>
      <c r="P10" s="101">
        <f>'EJEC NO IMPRIMIR'!P10/EJECUTADO!$D$1</f>
        <v>0</v>
      </c>
      <c r="Q10" s="101">
        <f>'EJEC NO IMPRIMIR'!Q10/EJECUTADO!$D$1</f>
        <v>36269.892999999996</v>
      </c>
      <c r="R10" s="101">
        <f>'EJEC NO IMPRIMIR'!R10/EJECUTADO!$D$1</f>
        <v>0</v>
      </c>
      <c r="S10" s="101">
        <f>'EJEC NO IMPRIMIR'!S10/EJECUTADO!$D$1</f>
        <v>88540.801000000007</v>
      </c>
      <c r="T10" s="101">
        <f>'EJEC NO IMPRIMIR'!T10/EJECUTADO!$D$1</f>
        <v>5921.6260000000002</v>
      </c>
      <c r="U10" s="101">
        <f>'EJEC NO IMPRIMIR'!U10/EJECUTADO!$D$1</f>
        <v>33286.980000000003</v>
      </c>
      <c r="V10" s="101">
        <f>'EJEC NO IMPRIMIR'!V10/EJECUTADO!$D$1</f>
        <v>49910.408000000003</v>
      </c>
      <c r="W10" s="101">
        <f>'EJEC NO IMPRIMIR'!W10/EJECUTADO!$D$1</f>
        <v>124251.05499999999</v>
      </c>
      <c r="X10" s="101">
        <f>'EJEC NO IMPRIMIR'!X10/EJECUTADO!$D$1</f>
        <v>0</v>
      </c>
      <c r="Y10" s="101">
        <f>'EJEC NO IMPRIMIR'!Y10/EJECUTADO!$D$1</f>
        <v>21643.072</v>
      </c>
      <c r="Z10" s="101">
        <f>'EJEC NO IMPRIMIR'!Z10/EJECUTADO!$D$1</f>
        <v>145043.97899999999</v>
      </c>
      <c r="AA10" s="101">
        <f>'EJEC NO IMPRIMIR'!AA10/EJECUTADO!$D$1</f>
        <v>0</v>
      </c>
      <c r="AB10" s="101">
        <f>'EJEC NO IMPRIMIR'!AB10/EJECUTADO!$D$1</f>
        <v>10221.745000000001</v>
      </c>
      <c r="AC10" s="101">
        <f>'EJEC NO IMPRIMIR'!AC10/EJECUTADO!$D$1</f>
        <v>28601.800999999999</v>
      </c>
      <c r="AD10" s="101">
        <f>'EJEC NO IMPRIMIR'!AD10/EJECUTADO!$D$1</f>
        <v>2866</v>
      </c>
      <c r="AE10" s="101">
        <f>'EJEC NO IMPRIMIR'!AE10/EJECUTADO!$D$1</f>
        <v>1279</v>
      </c>
      <c r="AF10" s="101">
        <f>'EJEC NO IMPRIMIR'!AF10/EJECUTADO!$D$1</f>
        <v>0</v>
      </c>
      <c r="AG10" s="101">
        <f>'EJEC NO IMPRIMIR'!AG10/EJECUTADO!$D$1</f>
        <v>2292496.77</v>
      </c>
      <c r="AH10" s="121">
        <f>'EJEC NO IMPRIMIR'!AH10/EJECUTADO!$D$1</f>
        <v>2292496.77</v>
      </c>
      <c r="AI10" s="50"/>
    </row>
    <row r="11" spans="1:36" ht="22.55" customHeight="1" x14ac:dyDescent="0.35">
      <c r="A11" s="48"/>
      <c r="B11" s="100" t="s">
        <v>21</v>
      </c>
      <c r="C11" s="78"/>
      <c r="D11" s="80" t="s">
        <v>22</v>
      </c>
      <c r="E11" s="78"/>
      <c r="F11" s="101">
        <f>'EJEC NO IMPRIMIR'!F11/EJECUTADO!$D$1</f>
        <v>12630.75</v>
      </c>
      <c r="G11" s="101">
        <f>'EJEC NO IMPRIMIR'!G11/EJECUTADO!$D$1</f>
        <v>17151.809000000001</v>
      </c>
      <c r="H11" s="101">
        <f>'EJEC NO IMPRIMIR'!H11/EJECUTADO!$D$1</f>
        <v>0</v>
      </c>
      <c r="I11" s="101">
        <f>'EJEC NO IMPRIMIR'!I11/EJECUTADO!$D$1</f>
        <v>10048.957</v>
      </c>
      <c r="J11" s="101">
        <f>'EJEC NO IMPRIMIR'!J11/EJECUTADO!$D$1</f>
        <v>0</v>
      </c>
      <c r="K11" s="101">
        <f>'EJEC NO IMPRIMIR'!K11/EJECUTADO!$D$1</f>
        <v>91691.092000000004</v>
      </c>
      <c r="L11" s="101">
        <f>'EJEC NO IMPRIMIR'!L11/EJECUTADO!$D$1</f>
        <v>0</v>
      </c>
      <c r="M11" s="101">
        <f>'EJEC NO IMPRIMIR'!M11/EJECUTADO!$D$1</f>
        <v>3136.2649999999999</v>
      </c>
      <c r="N11" s="101">
        <f>'EJEC NO IMPRIMIR'!N11/EJECUTADO!$D$1</f>
        <v>0</v>
      </c>
      <c r="O11" s="101">
        <f>'EJEC NO IMPRIMIR'!O11/EJECUTADO!$D$1</f>
        <v>6873.5680000000002</v>
      </c>
      <c r="P11" s="101">
        <f>'EJEC NO IMPRIMIR'!P11/EJECUTADO!$D$1</f>
        <v>0</v>
      </c>
      <c r="Q11" s="101">
        <f>'EJEC NO IMPRIMIR'!Q11/EJECUTADO!$D$1</f>
        <v>4651.5770000000002</v>
      </c>
      <c r="R11" s="101">
        <f>'EJEC NO IMPRIMIR'!R11/EJECUTADO!$D$1</f>
        <v>398.553</v>
      </c>
      <c r="S11" s="101">
        <f>'EJEC NO IMPRIMIR'!S11/EJECUTADO!$D$1</f>
        <v>0</v>
      </c>
      <c r="T11" s="101">
        <f>'EJEC NO IMPRIMIR'!T11/EJECUTADO!$D$1</f>
        <v>647.86099999999999</v>
      </c>
      <c r="U11" s="101">
        <f>'EJEC NO IMPRIMIR'!U11/EJECUTADO!$D$1</f>
        <v>1664.7819999999999</v>
      </c>
      <c r="V11" s="101">
        <f>'EJEC NO IMPRIMIR'!V11/EJECUTADO!$D$1</f>
        <v>2367.7779999999998</v>
      </c>
      <c r="W11" s="101">
        <f>'EJEC NO IMPRIMIR'!W11/EJECUTADO!$D$1</f>
        <v>5886.857</v>
      </c>
      <c r="X11" s="101">
        <f>'EJEC NO IMPRIMIR'!X11/EJECUTADO!$D$1</f>
        <v>0</v>
      </c>
      <c r="Y11" s="101">
        <f>'EJEC NO IMPRIMIR'!Y11/EJECUTADO!$D$1</f>
        <v>0</v>
      </c>
      <c r="Z11" s="101">
        <f>'EJEC NO IMPRIMIR'!Z11/EJECUTADO!$D$1</f>
        <v>2764.8739999999998</v>
      </c>
      <c r="AA11" s="101">
        <f>'EJEC NO IMPRIMIR'!AA11/EJECUTADO!$D$1</f>
        <v>0</v>
      </c>
      <c r="AB11" s="101">
        <f>'EJEC NO IMPRIMIR'!AB11/EJECUTADO!$D$1</f>
        <v>0</v>
      </c>
      <c r="AC11" s="101">
        <f>'EJEC NO IMPRIMIR'!AC11/EJECUTADO!$D$1</f>
        <v>0</v>
      </c>
      <c r="AD11" s="101">
        <f>'EJEC NO IMPRIMIR'!AD11/EJECUTADO!$D$1</f>
        <v>1980</v>
      </c>
      <c r="AE11" s="101">
        <f>'EJEC NO IMPRIMIR'!AE11/EJECUTADO!$D$1</f>
        <v>0</v>
      </c>
      <c r="AF11" s="101">
        <f>'EJEC NO IMPRIMIR'!AF11/EJECUTADO!$D$1</f>
        <v>0</v>
      </c>
      <c r="AG11" s="101">
        <f>'EJEC NO IMPRIMIR'!AG11/EJECUTADO!$D$1</f>
        <v>161894.723</v>
      </c>
      <c r="AH11" s="121">
        <f>'EJEC NO IMPRIMIR'!AH11/EJECUTADO!$D$1</f>
        <v>161894.723</v>
      </c>
      <c r="AI11" s="50"/>
    </row>
    <row r="12" spans="1:36" ht="22.55" customHeight="1" x14ac:dyDescent="0.35">
      <c r="A12" s="48"/>
      <c r="B12" s="100" t="s">
        <v>23</v>
      </c>
      <c r="C12" s="78"/>
      <c r="D12" s="80" t="s">
        <v>24</v>
      </c>
      <c r="E12" s="78"/>
      <c r="F12" s="101">
        <f>'EJEC NO IMPRIMIR'!F12/EJECUTADO!$D$1</f>
        <v>0</v>
      </c>
      <c r="G12" s="101">
        <f>'EJEC NO IMPRIMIR'!G12/EJECUTADO!$D$1</f>
        <v>0</v>
      </c>
      <c r="H12" s="101">
        <f>'EJEC NO IMPRIMIR'!H12/EJECUTADO!$D$1</f>
        <v>0</v>
      </c>
      <c r="I12" s="101">
        <f>'EJEC NO IMPRIMIR'!I12/EJECUTADO!$D$1</f>
        <v>394413.55200000003</v>
      </c>
      <c r="J12" s="101">
        <f>'EJEC NO IMPRIMIR'!J12/EJECUTADO!$D$1</f>
        <v>0</v>
      </c>
      <c r="K12" s="101">
        <f>'EJEC NO IMPRIMIR'!K12/EJECUTADO!$D$1</f>
        <v>3995456.05</v>
      </c>
      <c r="L12" s="101">
        <f>'EJEC NO IMPRIMIR'!L12/EJECUTADO!$D$1</f>
        <v>0</v>
      </c>
      <c r="M12" s="101">
        <f>'EJEC NO IMPRIMIR'!M12/EJECUTADO!$D$1</f>
        <v>0</v>
      </c>
      <c r="N12" s="101">
        <f>'EJEC NO IMPRIMIR'!N12/EJECUTADO!$D$1</f>
        <v>0</v>
      </c>
      <c r="O12" s="101">
        <f>'EJEC NO IMPRIMIR'!O12/EJECUTADO!$D$1</f>
        <v>0</v>
      </c>
      <c r="P12" s="101">
        <f>'EJEC NO IMPRIMIR'!P12/EJECUTADO!$D$1</f>
        <v>0</v>
      </c>
      <c r="Q12" s="101">
        <f>'EJEC NO IMPRIMIR'!Q12/EJECUTADO!$D$1</f>
        <v>0</v>
      </c>
      <c r="R12" s="101">
        <f>'EJEC NO IMPRIMIR'!R12/EJECUTADO!$D$1</f>
        <v>0</v>
      </c>
      <c r="S12" s="101">
        <f>'EJEC NO IMPRIMIR'!S12/EJECUTADO!$D$1</f>
        <v>0</v>
      </c>
      <c r="T12" s="101">
        <f>'EJEC NO IMPRIMIR'!T12/EJECUTADO!$D$1</f>
        <v>0</v>
      </c>
      <c r="U12" s="101">
        <f>'EJEC NO IMPRIMIR'!U12/EJECUTADO!$D$1</f>
        <v>0</v>
      </c>
      <c r="V12" s="101">
        <f>'EJEC NO IMPRIMIR'!V12/EJECUTADO!$D$1</f>
        <v>0</v>
      </c>
      <c r="W12" s="101">
        <f>'EJEC NO IMPRIMIR'!W12/EJECUTADO!$D$1</f>
        <v>0</v>
      </c>
      <c r="X12" s="101">
        <f>'EJEC NO IMPRIMIR'!X12/EJECUTADO!$D$1</f>
        <v>0</v>
      </c>
      <c r="Y12" s="101">
        <f>'EJEC NO IMPRIMIR'!Y12/EJECUTADO!$D$1</f>
        <v>36494486.012000002</v>
      </c>
      <c r="Z12" s="101">
        <f>'EJEC NO IMPRIMIR'!Z12/EJECUTADO!$D$1</f>
        <v>0</v>
      </c>
      <c r="AA12" s="101">
        <f>'EJEC NO IMPRIMIR'!AA12/EJECUTADO!$D$1</f>
        <v>0</v>
      </c>
      <c r="AB12" s="101">
        <f>'EJEC NO IMPRIMIR'!AB12/EJECUTADO!$D$1</f>
        <v>0</v>
      </c>
      <c r="AC12" s="101">
        <f>'EJEC NO IMPRIMIR'!AC12/EJECUTADO!$D$1</f>
        <v>0</v>
      </c>
      <c r="AD12" s="101">
        <f>'EJEC NO IMPRIMIR'!AD12/EJECUTADO!$D$1</f>
        <v>122911</v>
      </c>
      <c r="AE12" s="101">
        <f>'EJEC NO IMPRIMIR'!AE12/EJECUTADO!$D$1</f>
        <v>0</v>
      </c>
      <c r="AF12" s="101">
        <f>'EJEC NO IMPRIMIR'!AF12/EJECUTADO!$D$1</f>
        <v>0</v>
      </c>
      <c r="AG12" s="101">
        <f>'EJEC NO IMPRIMIR'!AG12/EJECUTADO!$D$1</f>
        <v>41007266.614</v>
      </c>
      <c r="AH12" s="121">
        <f>'EJEC NO IMPRIMIR'!AH12/EJECUTADO!$D$1</f>
        <v>41007266.614</v>
      </c>
      <c r="AI12" s="50"/>
    </row>
    <row r="13" spans="1:36" ht="22.55" customHeight="1" x14ac:dyDescent="0.35">
      <c r="A13" s="48"/>
      <c r="B13" s="100" t="s">
        <v>25</v>
      </c>
      <c r="C13" s="78"/>
      <c r="D13" s="80" t="s">
        <v>26</v>
      </c>
      <c r="E13" s="78"/>
      <c r="F13" s="101">
        <f>'EJEC NO IMPRIMIR'!F13/EJECUTADO!$D$1</f>
        <v>291569.65399999998</v>
      </c>
      <c r="G13" s="101">
        <f>'EJEC NO IMPRIMIR'!G13/EJECUTADO!$D$1</f>
        <v>232616.633</v>
      </c>
      <c r="H13" s="101">
        <f>'EJEC NO IMPRIMIR'!H13/EJECUTADO!$D$1</f>
        <v>61502.32</v>
      </c>
      <c r="I13" s="101">
        <f>'EJEC NO IMPRIMIR'!I13/EJECUTADO!$D$1</f>
        <v>913699.47900000005</v>
      </c>
      <c r="J13" s="101">
        <f>'EJEC NO IMPRIMIR'!J13/EJECUTADO!$D$1</f>
        <v>417.25299999999999</v>
      </c>
      <c r="K13" s="101">
        <f>'EJEC NO IMPRIMIR'!K13/EJECUTADO!$D$1</f>
        <v>8704475.6530000009</v>
      </c>
      <c r="L13" s="101">
        <f>'EJEC NO IMPRIMIR'!L13/EJECUTADO!$D$1</f>
        <v>37742.423000000003</v>
      </c>
      <c r="M13" s="101">
        <f>'EJEC NO IMPRIMIR'!M13/EJECUTADO!$D$1</f>
        <v>312381.69400000002</v>
      </c>
      <c r="N13" s="101">
        <f>'EJEC NO IMPRIMIR'!N13/EJECUTADO!$D$1</f>
        <v>0</v>
      </c>
      <c r="O13" s="101">
        <f>'EJEC NO IMPRIMIR'!O13/EJECUTADO!$D$1</f>
        <v>239238.23699999999</v>
      </c>
      <c r="P13" s="101">
        <f>'EJEC NO IMPRIMIR'!P13/EJECUTADO!$D$1</f>
        <v>12.499000000000001</v>
      </c>
      <c r="Q13" s="101">
        <f>'EJEC NO IMPRIMIR'!Q13/EJECUTADO!$D$1</f>
        <v>197484.753</v>
      </c>
      <c r="R13" s="101">
        <f>'EJEC NO IMPRIMIR'!R13/EJECUTADO!$D$1</f>
        <v>2862.067</v>
      </c>
      <c r="S13" s="101">
        <f>'EJEC NO IMPRIMIR'!S13/EJECUTADO!$D$1</f>
        <v>141046.024</v>
      </c>
      <c r="T13" s="101">
        <f>'EJEC NO IMPRIMIR'!T13/EJECUTADO!$D$1</f>
        <v>108458.99400000001</v>
      </c>
      <c r="U13" s="101">
        <f>'EJEC NO IMPRIMIR'!U13/EJECUTADO!$D$1</f>
        <v>89733.165999999997</v>
      </c>
      <c r="V13" s="101">
        <f>'EJEC NO IMPRIMIR'!V13/EJECUTADO!$D$1</f>
        <v>1137052.784</v>
      </c>
      <c r="W13" s="101">
        <f>'EJEC NO IMPRIMIR'!W13/EJECUTADO!$D$1</f>
        <v>109958.008</v>
      </c>
      <c r="X13" s="101">
        <f>'EJEC NO IMPRIMIR'!X13/EJECUTADO!$D$1</f>
        <v>0</v>
      </c>
      <c r="Y13" s="101">
        <f>'EJEC NO IMPRIMIR'!Y13/EJECUTADO!$D$1</f>
        <v>74936963.148000002</v>
      </c>
      <c r="Z13" s="101">
        <f>'EJEC NO IMPRIMIR'!Z13/EJECUTADO!$D$1</f>
        <v>248212.82199999999</v>
      </c>
      <c r="AA13" s="101">
        <f>'EJEC NO IMPRIMIR'!AA13/EJECUTADO!$D$1</f>
        <v>2190</v>
      </c>
      <c r="AB13" s="101">
        <f>'EJEC NO IMPRIMIR'!AB13/EJECUTADO!$D$1</f>
        <v>15585.472</v>
      </c>
      <c r="AC13" s="101">
        <f>'EJEC NO IMPRIMIR'!AC13/EJECUTADO!$D$1</f>
        <v>19195.316999999999</v>
      </c>
      <c r="AD13" s="101">
        <f>'EJEC NO IMPRIMIR'!AD13/EJECUTADO!$D$1</f>
        <v>17233</v>
      </c>
      <c r="AE13" s="101">
        <f>'EJEC NO IMPRIMIR'!AE13/EJECUTADO!$D$1</f>
        <v>114885</v>
      </c>
      <c r="AF13" s="101">
        <f>'EJEC NO IMPRIMIR'!AF13/EJECUTADO!$D$1</f>
        <v>0</v>
      </c>
      <c r="AG13" s="101">
        <f>'EJEC NO IMPRIMIR'!AG13/EJECUTADO!$D$1</f>
        <v>87934516.400000006</v>
      </c>
      <c r="AH13" s="121">
        <f>'EJEC NO IMPRIMIR'!AH13/EJECUTADO!$D$1</f>
        <v>87934516.400000006</v>
      </c>
      <c r="AI13" s="50"/>
    </row>
    <row r="14" spans="1:36" ht="22.55" customHeight="1" x14ac:dyDescent="0.35">
      <c r="A14" s="48"/>
      <c r="B14" s="100" t="s">
        <v>44</v>
      </c>
      <c r="C14" s="78"/>
      <c r="D14" s="80" t="s">
        <v>2</v>
      </c>
      <c r="E14" s="78"/>
      <c r="F14" s="101">
        <f>'EJEC NO IMPRIMIR'!F14/EJECUTADO!$D$1</f>
        <v>16643546</v>
      </c>
      <c r="G14" s="101">
        <f>'EJEC NO IMPRIMIR'!G14/EJECUTADO!$D$1</f>
        <v>15995826</v>
      </c>
      <c r="H14" s="101">
        <f>'EJEC NO IMPRIMIR'!H14/EJECUTADO!$D$1</f>
        <v>0</v>
      </c>
      <c r="I14" s="101">
        <f>'EJEC NO IMPRIMIR'!I14/EJECUTADO!$D$1</f>
        <v>89839000</v>
      </c>
      <c r="J14" s="101">
        <f>'EJEC NO IMPRIMIR'!J14/EJECUTADO!$D$1</f>
        <v>5397000</v>
      </c>
      <c r="K14" s="101">
        <f>'EJEC NO IMPRIMIR'!K14/EJECUTADO!$D$1</f>
        <v>869884428.90699995</v>
      </c>
      <c r="L14" s="101">
        <f>'EJEC NO IMPRIMIR'!L14/EJECUTADO!$D$1</f>
        <v>8522871</v>
      </c>
      <c r="M14" s="101">
        <f>'EJEC NO IMPRIMIR'!M14/EJECUTADO!$D$1</f>
        <v>101891374</v>
      </c>
      <c r="N14" s="101">
        <f>'EJEC NO IMPRIMIR'!N14/EJECUTADO!$D$1</f>
        <v>0</v>
      </c>
      <c r="O14" s="101">
        <f>'EJEC NO IMPRIMIR'!O14/EJECUTADO!$D$1</f>
        <v>52809862</v>
      </c>
      <c r="P14" s="101">
        <f>'EJEC NO IMPRIMIR'!P14/EJECUTADO!$D$1</f>
        <v>6469850</v>
      </c>
      <c r="Q14" s="101">
        <f>'EJEC NO IMPRIMIR'!Q14/EJECUTADO!$D$1</f>
        <v>64749700</v>
      </c>
      <c r="R14" s="101">
        <f>'EJEC NO IMPRIMIR'!R14/EJECUTADO!$D$1</f>
        <v>1405500</v>
      </c>
      <c r="S14" s="101">
        <f>'EJEC NO IMPRIMIR'!S14/EJECUTADO!$D$1</f>
        <v>7897510</v>
      </c>
      <c r="T14" s="101">
        <f>'EJEC NO IMPRIMIR'!T14/EJECUTADO!$D$1</f>
        <v>2525989</v>
      </c>
      <c r="U14" s="101">
        <f>'EJEC NO IMPRIMIR'!U14/EJECUTADO!$D$1</f>
        <v>4865685</v>
      </c>
      <c r="V14" s="101">
        <f>'EJEC NO IMPRIMIR'!V14/EJECUTADO!$D$1</f>
        <v>86367425.994000003</v>
      </c>
      <c r="W14" s="101">
        <f>'EJEC NO IMPRIMIR'!W14/EJECUTADO!$D$1</f>
        <v>6592897</v>
      </c>
      <c r="X14" s="101">
        <f>'EJEC NO IMPRIMIR'!X14/EJECUTADO!$D$1</f>
        <v>121049911</v>
      </c>
      <c r="Y14" s="101">
        <f>'EJEC NO IMPRIMIR'!Y14/EJECUTADO!$D$1</f>
        <v>144506833</v>
      </c>
      <c r="Z14" s="101">
        <f>'EJEC NO IMPRIMIR'!Z14/EJECUTADO!$D$1</f>
        <v>25148810</v>
      </c>
      <c r="AA14" s="101">
        <f>'EJEC NO IMPRIMIR'!AA14/EJECUTADO!$D$1</f>
        <v>1443391</v>
      </c>
      <c r="AB14" s="101">
        <f>'EJEC NO IMPRIMIR'!AB14/EJECUTADO!$D$1</f>
        <v>2884000</v>
      </c>
      <c r="AC14" s="101">
        <f>'EJEC NO IMPRIMIR'!AC14/EJECUTADO!$D$1</f>
        <v>3641354</v>
      </c>
      <c r="AD14" s="101">
        <f>'EJEC NO IMPRIMIR'!AD14/EJECUTADO!$D$1</f>
        <v>1173094</v>
      </c>
      <c r="AE14" s="101">
        <f>'EJEC NO IMPRIMIR'!AE14/EJECUTADO!$D$1</f>
        <v>9237188</v>
      </c>
      <c r="AF14" s="101">
        <f>'EJEC NO IMPRIMIR'!AF14/EJECUTADO!$D$1</f>
        <v>0</v>
      </c>
      <c r="AG14" s="101">
        <f>'EJEC NO IMPRIMIR'!AG14/EJECUTADO!$D$1</f>
        <v>1650943045.901</v>
      </c>
      <c r="AH14" s="121">
        <f>'EJEC NO IMPRIMIR'!AH14/EJECUTADO!$D$1</f>
        <v>1650943045.901</v>
      </c>
      <c r="AI14" s="50"/>
    </row>
    <row r="15" spans="1:36" ht="22.55" customHeight="1" x14ac:dyDescent="0.35">
      <c r="A15" s="48"/>
      <c r="B15" s="100" t="s">
        <v>20</v>
      </c>
      <c r="C15" s="78"/>
      <c r="D15" s="80" t="s">
        <v>45</v>
      </c>
      <c r="E15" s="78"/>
      <c r="F15" s="101">
        <f>'EJEC NO IMPRIMIR'!F15/EJECUTADO!$D$1</f>
        <v>16643546</v>
      </c>
      <c r="G15" s="101">
        <f>'EJEC NO IMPRIMIR'!G15/EJECUTADO!$D$1</f>
        <v>15995826</v>
      </c>
      <c r="H15" s="101">
        <f>'EJEC NO IMPRIMIR'!H15/EJECUTADO!$D$1</f>
        <v>0</v>
      </c>
      <c r="I15" s="101">
        <f>'EJEC NO IMPRIMIR'!I15/EJECUTADO!$D$1</f>
        <v>89839000</v>
      </c>
      <c r="J15" s="101">
        <f>'EJEC NO IMPRIMIR'!J15/EJECUTADO!$D$1</f>
        <v>5397000</v>
      </c>
      <c r="K15" s="101">
        <f>'EJEC NO IMPRIMIR'!K15/EJECUTADO!$D$1</f>
        <v>869884428.90699995</v>
      </c>
      <c r="L15" s="101">
        <f>'EJEC NO IMPRIMIR'!L15/EJECUTADO!$D$1</f>
        <v>8522871</v>
      </c>
      <c r="M15" s="101">
        <f>'EJEC NO IMPRIMIR'!M15/EJECUTADO!$D$1</f>
        <v>101891374</v>
      </c>
      <c r="N15" s="101">
        <f>'EJEC NO IMPRIMIR'!N15/EJECUTADO!$D$1</f>
        <v>0</v>
      </c>
      <c r="O15" s="101">
        <f>'EJEC NO IMPRIMIR'!O15/EJECUTADO!$D$1</f>
        <v>52809862</v>
      </c>
      <c r="P15" s="101">
        <f>'EJEC NO IMPRIMIR'!P15/EJECUTADO!$D$1</f>
        <v>6469850</v>
      </c>
      <c r="Q15" s="101">
        <f>'EJEC NO IMPRIMIR'!Q15/EJECUTADO!$D$1</f>
        <v>64749700</v>
      </c>
      <c r="R15" s="101">
        <f>'EJEC NO IMPRIMIR'!R15/EJECUTADO!$D$1</f>
        <v>1405500</v>
      </c>
      <c r="S15" s="101">
        <f>'EJEC NO IMPRIMIR'!S15/EJECUTADO!$D$1</f>
        <v>7897510</v>
      </c>
      <c r="T15" s="101">
        <f>'EJEC NO IMPRIMIR'!T15/EJECUTADO!$D$1</f>
        <v>2525989</v>
      </c>
      <c r="U15" s="101">
        <f>'EJEC NO IMPRIMIR'!U15/EJECUTADO!$D$1</f>
        <v>4865685</v>
      </c>
      <c r="V15" s="101">
        <f>'EJEC NO IMPRIMIR'!V15/EJECUTADO!$D$1</f>
        <v>85020000</v>
      </c>
      <c r="W15" s="101">
        <f>'EJEC NO IMPRIMIR'!W15/EJECUTADO!$D$1</f>
        <v>6592897</v>
      </c>
      <c r="X15" s="101">
        <f>'EJEC NO IMPRIMIR'!X15/EJECUTADO!$D$1</f>
        <v>121049911</v>
      </c>
      <c r="Y15" s="101">
        <f>'EJEC NO IMPRIMIR'!Y15/EJECUTADO!$D$1</f>
        <v>144506833</v>
      </c>
      <c r="Z15" s="101">
        <f>'EJEC NO IMPRIMIR'!Z15/EJECUTADO!$D$1</f>
        <v>25148810</v>
      </c>
      <c r="AA15" s="101">
        <f>'EJEC NO IMPRIMIR'!AA15/EJECUTADO!$D$1</f>
        <v>1443391</v>
      </c>
      <c r="AB15" s="101">
        <f>'EJEC NO IMPRIMIR'!AB15/EJECUTADO!$D$1</f>
        <v>2884000</v>
      </c>
      <c r="AC15" s="101">
        <f>'EJEC NO IMPRIMIR'!AC15/EJECUTADO!$D$1</f>
        <v>3641354</v>
      </c>
      <c r="AD15" s="101">
        <f>'EJEC NO IMPRIMIR'!AD15/EJECUTADO!$D$1</f>
        <v>1173094</v>
      </c>
      <c r="AE15" s="101">
        <f>'EJEC NO IMPRIMIR'!AE15/EJECUTADO!$D$1</f>
        <v>9237188</v>
      </c>
      <c r="AF15" s="101">
        <f>'EJEC NO IMPRIMIR'!AF15/EJECUTADO!$D$1</f>
        <v>0</v>
      </c>
      <c r="AG15" s="101">
        <f>'EJEC NO IMPRIMIR'!AG15/EJECUTADO!$D$1</f>
        <v>1649595619.9070001</v>
      </c>
      <c r="AH15" s="121">
        <f>'EJEC NO IMPRIMIR'!AH15/EJECUTADO!$D$1</f>
        <v>1649595619.9070001</v>
      </c>
      <c r="AI15" s="50"/>
    </row>
    <row r="16" spans="1:36" ht="22.55" customHeight="1" x14ac:dyDescent="0.35">
      <c r="A16" s="48"/>
      <c r="B16" s="100"/>
      <c r="C16" s="78"/>
      <c r="D16" s="80" t="s">
        <v>3</v>
      </c>
      <c r="E16" s="78"/>
      <c r="F16" s="101">
        <f>'EJEC NO IMPRIMIR'!F16/EJECUTADO!$D$1</f>
        <v>12278859</v>
      </c>
      <c r="G16" s="101">
        <f>'EJEC NO IMPRIMIR'!G16/EJECUTADO!$D$1</f>
        <v>8445826</v>
      </c>
      <c r="H16" s="101">
        <f>'EJEC NO IMPRIMIR'!H16/EJECUTADO!$D$1</f>
        <v>0</v>
      </c>
      <c r="I16" s="101">
        <f>'EJEC NO IMPRIMIR'!I16/EJECUTADO!$D$1</f>
        <v>13019000</v>
      </c>
      <c r="J16" s="101">
        <f>'EJEC NO IMPRIMIR'!J16/EJECUTADO!$D$1</f>
        <v>0</v>
      </c>
      <c r="K16" s="101">
        <f>'EJEC NO IMPRIMIR'!K16/EJECUTADO!$D$1</f>
        <v>58414523.107000001</v>
      </c>
      <c r="L16" s="101">
        <f>'EJEC NO IMPRIMIR'!L16/EJECUTADO!$D$1</f>
        <v>4950871</v>
      </c>
      <c r="M16" s="101">
        <f>'EJEC NO IMPRIMIR'!M16/EJECUTADO!$D$1</f>
        <v>27088374</v>
      </c>
      <c r="N16" s="101">
        <f>'EJEC NO IMPRIMIR'!N16/EJECUTADO!$D$1</f>
        <v>0</v>
      </c>
      <c r="O16" s="101">
        <f>'EJEC NO IMPRIMIR'!O16/EJECUTADO!$D$1</f>
        <v>6439862</v>
      </c>
      <c r="P16" s="101">
        <f>'EJEC NO IMPRIMIR'!P16/EJECUTADO!$D$1</f>
        <v>233850</v>
      </c>
      <c r="Q16" s="101">
        <f>'EJEC NO IMPRIMIR'!Q16/EJECUTADO!$D$1</f>
        <v>5158700</v>
      </c>
      <c r="R16" s="101">
        <f>'EJEC NO IMPRIMIR'!R16/EJECUTADO!$D$1</f>
        <v>532500</v>
      </c>
      <c r="S16" s="101">
        <f>'EJEC NO IMPRIMIR'!S16/EJECUTADO!$D$1</f>
        <v>4722510</v>
      </c>
      <c r="T16" s="101">
        <f>'EJEC NO IMPRIMIR'!T16/EJECUTADO!$D$1</f>
        <v>2435989</v>
      </c>
      <c r="U16" s="101">
        <f>'EJEC NO IMPRIMIR'!U16/EJECUTADO!$D$1</f>
        <v>3733685</v>
      </c>
      <c r="V16" s="101">
        <f>'EJEC NO IMPRIMIR'!V16/EJECUTADO!$D$1</f>
        <v>8130000</v>
      </c>
      <c r="W16" s="101">
        <f>'EJEC NO IMPRIMIR'!W16/EJECUTADO!$D$1</f>
        <v>6326897</v>
      </c>
      <c r="X16" s="101">
        <f>'EJEC NO IMPRIMIR'!X16/EJECUTADO!$D$1</f>
        <v>105911</v>
      </c>
      <c r="Y16" s="101">
        <f>'EJEC NO IMPRIMIR'!Y16/EJECUTADO!$D$1</f>
        <v>10066511</v>
      </c>
      <c r="Z16" s="101">
        <f>'EJEC NO IMPRIMIR'!Z16/EJECUTADO!$D$1</f>
        <v>10043607</v>
      </c>
      <c r="AA16" s="101">
        <f>'EJEC NO IMPRIMIR'!AA16/EJECUTADO!$D$1</f>
        <v>0</v>
      </c>
      <c r="AB16" s="101">
        <f>'EJEC NO IMPRIMIR'!AB16/EJECUTADO!$D$1</f>
        <v>1384000</v>
      </c>
      <c r="AC16" s="101">
        <f>'EJEC NO IMPRIMIR'!AC16/EJECUTADO!$D$1</f>
        <v>3380900</v>
      </c>
      <c r="AD16" s="101">
        <f>'EJEC NO IMPRIMIR'!AD16/EJECUTADO!$D$1</f>
        <v>1173094</v>
      </c>
      <c r="AE16" s="101">
        <f>'EJEC NO IMPRIMIR'!AE16/EJECUTADO!$D$1</f>
        <v>5938579</v>
      </c>
      <c r="AF16" s="101">
        <f>'EJEC NO IMPRIMIR'!AF16/EJECUTADO!$D$1</f>
        <v>0</v>
      </c>
      <c r="AG16" s="101">
        <f>'EJEC NO IMPRIMIR'!AG16/EJECUTADO!$D$1</f>
        <v>194004048.10699999</v>
      </c>
      <c r="AH16" s="121">
        <f>'EJEC NO IMPRIMIR'!AH16/EJECUTADO!$D$1</f>
        <v>194004048.10699999</v>
      </c>
      <c r="AI16" s="50"/>
    </row>
    <row r="17" spans="1:35" ht="22.55" customHeight="1" x14ac:dyDescent="0.35">
      <c r="A17" s="48"/>
      <c r="B17" s="100"/>
      <c r="C17" s="78"/>
      <c r="D17" s="80" t="s">
        <v>48</v>
      </c>
      <c r="E17" s="78"/>
      <c r="F17" s="101">
        <f>'EJEC NO IMPRIMIR'!F17/EJECUTADO!$D$1</f>
        <v>4364687</v>
      </c>
      <c r="G17" s="101">
        <f>'EJEC NO IMPRIMIR'!G17/EJECUTADO!$D$1</f>
        <v>7550000</v>
      </c>
      <c r="H17" s="101">
        <f>'EJEC NO IMPRIMIR'!H17/EJECUTADO!$D$1</f>
        <v>0</v>
      </c>
      <c r="I17" s="101">
        <f>'EJEC NO IMPRIMIR'!I17/EJECUTADO!$D$1</f>
        <v>76820000</v>
      </c>
      <c r="J17" s="101">
        <f>'EJEC NO IMPRIMIR'!J17/EJECUTADO!$D$1</f>
        <v>5397000</v>
      </c>
      <c r="K17" s="101">
        <f>'EJEC NO IMPRIMIR'!K17/EJECUTADO!$D$1</f>
        <v>811469905.79999995</v>
      </c>
      <c r="L17" s="101">
        <f>'EJEC NO IMPRIMIR'!L17/EJECUTADO!$D$1</f>
        <v>3572000</v>
      </c>
      <c r="M17" s="101">
        <f>'EJEC NO IMPRIMIR'!M17/EJECUTADO!$D$1</f>
        <v>74803000</v>
      </c>
      <c r="N17" s="101">
        <f>'EJEC NO IMPRIMIR'!N17/EJECUTADO!$D$1</f>
        <v>0</v>
      </c>
      <c r="O17" s="101">
        <f>'EJEC NO IMPRIMIR'!O17/EJECUTADO!$D$1</f>
        <v>46370000</v>
      </c>
      <c r="P17" s="101">
        <f>'EJEC NO IMPRIMIR'!P17/EJECUTADO!$D$1</f>
        <v>6236000</v>
      </c>
      <c r="Q17" s="101">
        <f>'EJEC NO IMPRIMIR'!Q17/EJECUTADO!$D$1</f>
        <v>59591000</v>
      </c>
      <c r="R17" s="101">
        <f>'EJEC NO IMPRIMIR'!R17/EJECUTADO!$D$1</f>
        <v>873000</v>
      </c>
      <c r="S17" s="101">
        <f>'EJEC NO IMPRIMIR'!S17/EJECUTADO!$D$1</f>
        <v>3175000</v>
      </c>
      <c r="T17" s="101">
        <f>'EJEC NO IMPRIMIR'!T17/EJECUTADO!$D$1</f>
        <v>90000</v>
      </c>
      <c r="U17" s="101">
        <f>'EJEC NO IMPRIMIR'!U17/EJECUTADO!$D$1</f>
        <v>1132000</v>
      </c>
      <c r="V17" s="101">
        <f>'EJEC NO IMPRIMIR'!V17/EJECUTADO!$D$1</f>
        <v>76890000</v>
      </c>
      <c r="W17" s="101">
        <f>'EJEC NO IMPRIMIR'!W17/EJECUTADO!$D$1</f>
        <v>266000</v>
      </c>
      <c r="X17" s="101">
        <f>'EJEC NO IMPRIMIR'!X17/EJECUTADO!$D$1</f>
        <v>120944000</v>
      </c>
      <c r="Y17" s="101">
        <f>'EJEC NO IMPRIMIR'!Y17/EJECUTADO!$D$1</f>
        <v>134440322</v>
      </c>
      <c r="Z17" s="101">
        <f>'EJEC NO IMPRIMIR'!Z17/EJECUTADO!$D$1</f>
        <v>15105203</v>
      </c>
      <c r="AA17" s="101">
        <f>'EJEC NO IMPRIMIR'!AA17/EJECUTADO!$D$1</f>
        <v>1443391</v>
      </c>
      <c r="AB17" s="101">
        <f>'EJEC NO IMPRIMIR'!AB17/EJECUTADO!$D$1</f>
        <v>1500000</v>
      </c>
      <c r="AC17" s="101">
        <f>'EJEC NO IMPRIMIR'!AC17/EJECUTADO!$D$1</f>
        <v>260454</v>
      </c>
      <c r="AD17" s="101">
        <f>'EJEC NO IMPRIMIR'!AD17/EJECUTADO!$D$1</f>
        <v>0</v>
      </c>
      <c r="AE17" s="101">
        <f>'EJEC NO IMPRIMIR'!AE17/EJECUTADO!$D$1</f>
        <v>3298609</v>
      </c>
      <c r="AF17" s="101">
        <f>'EJEC NO IMPRIMIR'!AF17/EJECUTADO!$D$1</f>
        <v>0</v>
      </c>
      <c r="AG17" s="101">
        <f>'EJEC NO IMPRIMIR'!AG17/EJECUTADO!$D$1</f>
        <v>1455591571.8</v>
      </c>
      <c r="AH17" s="121">
        <f>'EJEC NO IMPRIMIR'!AH17/EJECUTADO!$D$1</f>
        <v>1455591571.8</v>
      </c>
      <c r="AI17" s="50"/>
    </row>
    <row r="18" spans="1:35" ht="22.55" customHeight="1" x14ac:dyDescent="0.35">
      <c r="A18" s="48"/>
      <c r="B18" s="100" t="s">
        <v>31</v>
      </c>
      <c r="C18" s="78"/>
      <c r="D18" s="80" t="s">
        <v>46</v>
      </c>
      <c r="E18" s="78"/>
      <c r="F18" s="101">
        <f>'EJEC NO IMPRIMIR'!F18/EJECUTADO!$D$1</f>
        <v>0</v>
      </c>
      <c r="G18" s="101">
        <f>'EJEC NO IMPRIMIR'!G18/EJECUTADO!$D$1</f>
        <v>0</v>
      </c>
      <c r="H18" s="101">
        <f>'EJEC NO IMPRIMIR'!H18/EJECUTADO!$D$1</f>
        <v>0</v>
      </c>
      <c r="I18" s="101">
        <f>'EJEC NO IMPRIMIR'!I18/EJECUTADO!$D$1</f>
        <v>0</v>
      </c>
      <c r="J18" s="101">
        <f>'EJEC NO IMPRIMIR'!J18/EJECUTADO!$D$1</f>
        <v>0</v>
      </c>
      <c r="K18" s="101">
        <f>'EJEC NO IMPRIMIR'!K18/EJECUTADO!$D$1</f>
        <v>0</v>
      </c>
      <c r="L18" s="101">
        <f>'EJEC NO IMPRIMIR'!L18/EJECUTADO!$D$1</f>
        <v>0</v>
      </c>
      <c r="M18" s="101">
        <f>'EJEC NO IMPRIMIR'!M18/EJECUTADO!$D$1</f>
        <v>0</v>
      </c>
      <c r="N18" s="101">
        <f>'EJEC NO IMPRIMIR'!N18/EJECUTADO!$D$1</f>
        <v>0</v>
      </c>
      <c r="O18" s="101">
        <f>'EJEC NO IMPRIMIR'!O18/EJECUTADO!$D$1</f>
        <v>0</v>
      </c>
      <c r="P18" s="101">
        <f>'EJEC NO IMPRIMIR'!P18/EJECUTADO!$D$1</f>
        <v>0</v>
      </c>
      <c r="Q18" s="101">
        <f>'EJEC NO IMPRIMIR'!Q18/EJECUTADO!$D$1</f>
        <v>0</v>
      </c>
      <c r="R18" s="101">
        <f>'EJEC NO IMPRIMIR'!R18/EJECUTADO!$D$1</f>
        <v>0</v>
      </c>
      <c r="S18" s="101">
        <f>'EJEC NO IMPRIMIR'!S18/EJECUTADO!$D$1</f>
        <v>0</v>
      </c>
      <c r="T18" s="101">
        <f>'EJEC NO IMPRIMIR'!T18/EJECUTADO!$D$1</f>
        <v>0</v>
      </c>
      <c r="U18" s="101">
        <f>'EJEC NO IMPRIMIR'!U18/EJECUTADO!$D$1</f>
        <v>0</v>
      </c>
      <c r="V18" s="101">
        <f>'EJEC NO IMPRIMIR'!V18/EJECUTADO!$D$1</f>
        <v>1347425.9939999999</v>
      </c>
      <c r="W18" s="101">
        <f>'EJEC NO IMPRIMIR'!W18/EJECUTADO!$D$1</f>
        <v>0</v>
      </c>
      <c r="X18" s="101">
        <f>'EJEC NO IMPRIMIR'!X18/EJECUTADO!$D$1</f>
        <v>0</v>
      </c>
      <c r="Y18" s="101">
        <f>'EJEC NO IMPRIMIR'!Y18/EJECUTADO!$D$1</f>
        <v>0</v>
      </c>
      <c r="Z18" s="101">
        <f>'EJEC NO IMPRIMIR'!Z18/EJECUTADO!$D$1</f>
        <v>0</v>
      </c>
      <c r="AA18" s="101">
        <f>'EJEC NO IMPRIMIR'!AA18/EJECUTADO!$D$1</f>
        <v>0</v>
      </c>
      <c r="AB18" s="101">
        <f>'EJEC NO IMPRIMIR'!AB18/EJECUTADO!$D$1</f>
        <v>0</v>
      </c>
      <c r="AC18" s="101">
        <f>'EJEC NO IMPRIMIR'!AC18/EJECUTADO!$D$1</f>
        <v>0</v>
      </c>
      <c r="AD18" s="101">
        <f>'EJEC NO IMPRIMIR'!AD18/EJECUTADO!$D$1</f>
        <v>0</v>
      </c>
      <c r="AE18" s="101">
        <f>'EJEC NO IMPRIMIR'!AE18/EJECUTADO!$D$1</f>
        <v>0</v>
      </c>
      <c r="AF18" s="101">
        <f>'EJEC NO IMPRIMIR'!AF18/EJECUTADO!$D$1</f>
        <v>0</v>
      </c>
      <c r="AG18" s="101">
        <f>'EJEC NO IMPRIMIR'!AG18/EJECUTADO!$D$1</f>
        <v>1347425.9939999999</v>
      </c>
      <c r="AH18" s="121">
        <f>'EJEC NO IMPRIMIR'!AH18/EJECUTADO!$D$1</f>
        <v>1347425.9939999999</v>
      </c>
      <c r="AI18" s="50"/>
    </row>
    <row r="19" spans="1:35" ht="22.55" customHeight="1" x14ac:dyDescent="0.35">
      <c r="A19" s="48"/>
      <c r="B19" s="100" t="s">
        <v>4</v>
      </c>
      <c r="C19" s="78"/>
      <c r="D19" s="80" t="s">
        <v>27</v>
      </c>
      <c r="E19" s="78"/>
      <c r="F19" s="101">
        <f>'EJEC NO IMPRIMIR'!F19/EJECUTADO!$D$1</f>
        <v>0</v>
      </c>
      <c r="G19" s="101">
        <f>'EJEC NO IMPRIMIR'!G19/EJECUTADO!$D$1</f>
        <v>0</v>
      </c>
      <c r="H19" s="101">
        <f>'EJEC NO IMPRIMIR'!H19/EJECUTADO!$D$1</f>
        <v>0</v>
      </c>
      <c r="I19" s="101">
        <f>'EJEC NO IMPRIMIR'!I19/EJECUTADO!$D$1</f>
        <v>35240</v>
      </c>
      <c r="J19" s="101">
        <f>'EJEC NO IMPRIMIR'!J19/EJECUTADO!$D$1</f>
        <v>0</v>
      </c>
      <c r="K19" s="101">
        <f>'EJEC NO IMPRIMIR'!K19/EJECUTADO!$D$1</f>
        <v>819230</v>
      </c>
      <c r="L19" s="101">
        <f>'EJEC NO IMPRIMIR'!L19/EJECUTADO!$D$1</f>
        <v>0</v>
      </c>
      <c r="M19" s="101">
        <f>'EJEC NO IMPRIMIR'!M19/EJECUTADO!$D$1</f>
        <v>0</v>
      </c>
      <c r="N19" s="101">
        <f>'EJEC NO IMPRIMIR'!N19/EJECUTADO!$D$1</f>
        <v>0</v>
      </c>
      <c r="O19" s="101">
        <f>'EJEC NO IMPRIMIR'!O19/EJECUTADO!$D$1</f>
        <v>8000</v>
      </c>
      <c r="P19" s="101">
        <f>'EJEC NO IMPRIMIR'!P19/EJECUTADO!$D$1</f>
        <v>0</v>
      </c>
      <c r="Q19" s="101">
        <f>'EJEC NO IMPRIMIR'!Q19/EJECUTADO!$D$1</f>
        <v>0</v>
      </c>
      <c r="R19" s="101">
        <f>'EJEC NO IMPRIMIR'!R19/EJECUTADO!$D$1</f>
        <v>0</v>
      </c>
      <c r="S19" s="101">
        <f>'EJEC NO IMPRIMIR'!S19/EJECUTADO!$D$1</f>
        <v>0</v>
      </c>
      <c r="T19" s="101">
        <f>'EJEC NO IMPRIMIR'!T19/EJECUTADO!$D$1</f>
        <v>0</v>
      </c>
      <c r="U19" s="101">
        <f>'EJEC NO IMPRIMIR'!U19/EJECUTADO!$D$1</f>
        <v>0</v>
      </c>
      <c r="V19" s="101">
        <f>'EJEC NO IMPRIMIR'!V19/EJECUTADO!$D$1</f>
        <v>0</v>
      </c>
      <c r="W19" s="101">
        <f>'EJEC NO IMPRIMIR'!W19/EJECUTADO!$D$1</f>
        <v>0</v>
      </c>
      <c r="X19" s="101">
        <f>'EJEC NO IMPRIMIR'!X19/EJECUTADO!$D$1</f>
        <v>0</v>
      </c>
      <c r="Y19" s="101">
        <f>'EJEC NO IMPRIMIR'!Y19/EJECUTADO!$D$1</f>
        <v>0</v>
      </c>
      <c r="Z19" s="101">
        <f>'EJEC NO IMPRIMIR'!Z19/EJECUTADO!$D$1</f>
        <v>0</v>
      </c>
      <c r="AA19" s="101">
        <f>'EJEC NO IMPRIMIR'!AA19/EJECUTADO!$D$1</f>
        <v>0</v>
      </c>
      <c r="AB19" s="101">
        <f>'EJEC NO IMPRIMIR'!AB19/EJECUTADO!$D$1</f>
        <v>0</v>
      </c>
      <c r="AC19" s="101">
        <f>'EJEC NO IMPRIMIR'!AC19/EJECUTADO!$D$1</f>
        <v>0</v>
      </c>
      <c r="AD19" s="101">
        <f>'EJEC NO IMPRIMIR'!AD19/EJECUTADO!$D$1</f>
        <v>0</v>
      </c>
      <c r="AE19" s="101">
        <f>'EJEC NO IMPRIMIR'!AE19/EJECUTADO!$D$1</f>
        <v>0</v>
      </c>
      <c r="AF19" s="101">
        <f>'EJEC NO IMPRIMIR'!AF19/EJECUTADO!$D$1</f>
        <v>0</v>
      </c>
      <c r="AG19" s="101">
        <f>'EJEC NO IMPRIMIR'!AG19/EJECUTADO!$D$1</f>
        <v>862470</v>
      </c>
      <c r="AH19" s="121">
        <f>'EJEC NO IMPRIMIR'!AH19/EJECUTADO!$D$1</f>
        <v>862470</v>
      </c>
      <c r="AI19" s="50"/>
    </row>
    <row r="20" spans="1:35" ht="22.55" customHeight="1" x14ac:dyDescent="0.35">
      <c r="A20" s="48"/>
      <c r="B20" s="100" t="s">
        <v>59</v>
      </c>
      <c r="C20" s="78"/>
      <c r="D20" s="80" t="s">
        <v>28</v>
      </c>
      <c r="E20" s="78"/>
      <c r="F20" s="101">
        <f>'EJEC NO IMPRIMIR'!F20/EJECUTADO!$D$1</f>
        <v>0</v>
      </c>
      <c r="G20" s="101">
        <f>'EJEC NO IMPRIMIR'!G20/EJECUTADO!$D$1</f>
        <v>0</v>
      </c>
      <c r="H20" s="101">
        <f>'EJEC NO IMPRIMIR'!H20/EJECUTADO!$D$1</f>
        <v>0</v>
      </c>
      <c r="I20" s="101">
        <f>'EJEC NO IMPRIMIR'!I20/EJECUTADO!$D$1</f>
        <v>0</v>
      </c>
      <c r="J20" s="101">
        <f>'EJEC NO IMPRIMIR'!J20/EJECUTADO!$D$1</f>
        <v>0</v>
      </c>
      <c r="K20" s="101">
        <f>'EJEC NO IMPRIMIR'!K20/EJECUTADO!$D$1</f>
        <v>0</v>
      </c>
      <c r="L20" s="101">
        <f>'EJEC NO IMPRIMIR'!L20/EJECUTADO!$D$1</f>
        <v>0</v>
      </c>
      <c r="M20" s="101">
        <f>'EJEC NO IMPRIMIR'!M20/EJECUTADO!$D$1</f>
        <v>0</v>
      </c>
      <c r="N20" s="101">
        <f>'EJEC NO IMPRIMIR'!N20/EJECUTADO!$D$1</f>
        <v>0</v>
      </c>
      <c r="O20" s="101">
        <f>'EJEC NO IMPRIMIR'!O20/EJECUTADO!$D$1</f>
        <v>0</v>
      </c>
      <c r="P20" s="101">
        <f>'EJEC NO IMPRIMIR'!P20/EJECUTADO!$D$1</f>
        <v>0</v>
      </c>
      <c r="Q20" s="101">
        <f>'EJEC NO IMPRIMIR'!Q20/EJECUTADO!$D$1</f>
        <v>0</v>
      </c>
      <c r="R20" s="101">
        <f>'EJEC NO IMPRIMIR'!R20/EJECUTADO!$D$1</f>
        <v>0</v>
      </c>
      <c r="S20" s="101">
        <f>'EJEC NO IMPRIMIR'!S20/EJECUTADO!$D$1</f>
        <v>0</v>
      </c>
      <c r="T20" s="101">
        <f>'EJEC NO IMPRIMIR'!T20/EJECUTADO!$D$1</f>
        <v>0</v>
      </c>
      <c r="U20" s="101">
        <f>'EJEC NO IMPRIMIR'!U20/EJECUTADO!$D$1</f>
        <v>0</v>
      </c>
      <c r="V20" s="101">
        <f>'EJEC NO IMPRIMIR'!V20/EJECUTADO!$D$1</f>
        <v>0</v>
      </c>
      <c r="W20" s="101">
        <f>'EJEC NO IMPRIMIR'!W20/EJECUTADO!$D$1</f>
        <v>0</v>
      </c>
      <c r="X20" s="101">
        <f>'EJEC NO IMPRIMIR'!X20/EJECUTADO!$D$1</f>
        <v>0</v>
      </c>
      <c r="Y20" s="101">
        <f>'EJEC NO IMPRIMIR'!Y20/EJECUTADO!$D$1</f>
        <v>0</v>
      </c>
      <c r="Z20" s="101">
        <f>'EJEC NO IMPRIMIR'!Z20/EJECUTADO!$D$1</f>
        <v>0</v>
      </c>
      <c r="AA20" s="101">
        <f>'EJEC NO IMPRIMIR'!AA20/EJECUTADO!$D$1</f>
        <v>0</v>
      </c>
      <c r="AB20" s="101">
        <f>'EJEC NO IMPRIMIR'!AB20/EJECUTADO!$D$1</f>
        <v>0</v>
      </c>
      <c r="AC20" s="101">
        <f>'EJEC NO IMPRIMIR'!AC20/EJECUTADO!$D$1</f>
        <v>0</v>
      </c>
      <c r="AD20" s="101">
        <f>'EJEC NO IMPRIMIR'!AD20/EJECUTADO!$D$1</f>
        <v>0</v>
      </c>
      <c r="AE20" s="101">
        <f>'EJEC NO IMPRIMIR'!AE20/EJECUTADO!$D$1</f>
        <v>0</v>
      </c>
      <c r="AF20" s="101">
        <f>'EJEC NO IMPRIMIR'!AF20/EJECUTADO!$D$1</f>
        <v>0</v>
      </c>
      <c r="AG20" s="101">
        <f>'EJEC NO IMPRIMIR'!AG20/EJECUTADO!$D$1</f>
        <v>0</v>
      </c>
      <c r="AH20" s="121">
        <f>'EJEC NO IMPRIMIR'!AH20/EJECUTADO!$D$1</f>
        <v>0</v>
      </c>
      <c r="AI20" s="50"/>
    </row>
    <row r="21" spans="1:35" ht="22.55" customHeight="1" x14ac:dyDescent="0.35">
      <c r="A21" s="48"/>
      <c r="B21" s="100" t="s">
        <v>60</v>
      </c>
      <c r="C21" s="78"/>
      <c r="D21" s="80" t="s">
        <v>29</v>
      </c>
      <c r="E21" s="78"/>
      <c r="F21" s="101">
        <f>'EJEC NO IMPRIMIR'!F21/EJECUTADO!$D$1</f>
        <v>1680165.452</v>
      </c>
      <c r="G21" s="101">
        <f>'EJEC NO IMPRIMIR'!G21/EJECUTADO!$D$1</f>
        <v>1316999.125</v>
      </c>
      <c r="H21" s="101">
        <f>'EJEC NO IMPRIMIR'!H21/EJECUTADO!$D$1</f>
        <v>585280.27899999998</v>
      </c>
      <c r="I21" s="101">
        <f>'EJEC NO IMPRIMIR'!I21/EJECUTADO!$D$1</f>
        <v>3301928.5610000002</v>
      </c>
      <c r="J21" s="101">
        <f>'EJEC NO IMPRIMIR'!J21/EJECUTADO!$D$1</f>
        <v>0</v>
      </c>
      <c r="K21" s="101">
        <f>'EJEC NO IMPRIMIR'!K21/EJECUTADO!$D$1</f>
        <v>40716079.522</v>
      </c>
      <c r="L21" s="101">
        <f>'EJEC NO IMPRIMIR'!L21/EJECUTADO!$D$1</f>
        <v>130503.552</v>
      </c>
      <c r="M21" s="101">
        <f>'EJEC NO IMPRIMIR'!M21/EJECUTADO!$D$1</f>
        <v>429514.00199999998</v>
      </c>
      <c r="N21" s="101">
        <f>'EJEC NO IMPRIMIR'!N21/EJECUTADO!$D$1</f>
        <v>0</v>
      </c>
      <c r="O21" s="101">
        <f>'EJEC NO IMPRIMIR'!O21/EJECUTADO!$D$1</f>
        <v>3525881.4079999998</v>
      </c>
      <c r="P21" s="101">
        <f>'EJEC NO IMPRIMIR'!P21/EJECUTADO!$D$1</f>
        <v>562.06600000000003</v>
      </c>
      <c r="Q21" s="101">
        <f>'EJEC NO IMPRIMIR'!Q21/EJECUTADO!$D$1</f>
        <v>1405653.28</v>
      </c>
      <c r="R21" s="101">
        <f>'EJEC NO IMPRIMIR'!R21/EJECUTADO!$D$1</f>
        <v>1258.97</v>
      </c>
      <c r="S21" s="101">
        <f>'EJEC NO IMPRIMIR'!S21/EJECUTADO!$D$1</f>
        <v>583514.94099999999</v>
      </c>
      <c r="T21" s="101">
        <f>'EJEC NO IMPRIMIR'!T21/EJECUTADO!$D$1</f>
        <v>154462.891</v>
      </c>
      <c r="U21" s="101">
        <f>'EJEC NO IMPRIMIR'!U21/EJECUTADO!$D$1</f>
        <v>342198.81599999999</v>
      </c>
      <c r="V21" s="101">
        <f>'EJEC NO IMPRIMIR'!V21/EJECUTADO!$D$1</f>
        <v>2734203.2560000001</v>
      </c>
      <c r="W21" s="101">
        <f>'EJEC NO IMPRIMIR'!W21/EJECUTADO!$D$1</f>
        <v>995370.853</v>
      </c>
      <c r="X21" s="101">
        <f>'EJEC NO IMPRIMIR'!X21/EJECUTADO!$D$1</f>
        <v>0</v>
      </c>
      <c r="Y21" s="101">
        <f>'EJEC NO IMPRIMIR'!Y21/EJECUTADO!$D$1</f>
        <v>268645.47100000002</v>
      </c>
      <c r="Z21" s="101">
        <f>'EJEC NO IMPRIMIR'!Z21/EJECUTADO!$D$1</f>
        <v>1283072.425</v>
      </c>
      <c r="AA21" s="101">
        <f>'EJEC NO IMPRIMIR'!AA21/EJECUTADO!$D$1</f>
        <v>385.52800000000002</v>
      </c>
      <c r="AB21" s="101">
        <f>'EJEC NO IMPRIMIR'!AB21/EJECUTADO!$D$1</f>
        <v>41892.027999999998</v>
      </c>
      <c r="AC21" s="101">
        <f>'EJEC NO IMPRIMIR'!AC21/EJECUTADO!$D$1</f>
        <v>0</v>
      </c>
      <c r="AD21" s="101">
        <f>'EJEC NO IMPRIMIR'!AD21/EJECUTADO!$D$1</f>
        <v>139770</v>
      </c>
      <c r="AE21" s="101">
        <f>'EJEC NO IMPRIMIR'!AE21/EJECUTADO!$D$1</f>
        <v>0</v>
      </c>
      <c r="AF21" s="101">
        <f>'EJEC NO IMPRIMIR'!AF21/EJECUTADO!$D$1</f>
        <v>0</v>
      </c>
      <c r="AG21" s="101">
        <f>'EJEC NO IMPRIMIR'!AG21/EJECUTADO!$D$1</f>
        <v>59637342.425999999</v>
      </c>
      <c r="AH21" s="121">
        <f>'EJEC NO IMPRIMIR'!AH21/EJECUTADO!$D$1</f>
        <v>59637342.425999999</v>
      </c>
      <c r="AI21" s="50"/>
    </row>
    <row r="22" spans="1:35" ht="22.55" customHeight="1" x14ac:dyDescent="0.35">
      <c r="A22" s="48"/>
      <c r="B22" s="102" t="s">
        <v>61</v>
      </c>
      <c r="C22" s="103"/>
      <c r="D22" s="81" t="s">
        <v>51</v>
      </c>
      <c r="E22" s="103"/>
      <c r="F22" s="104">
        <f>'EJEC NO IMPRIMIR'!F22/EJECUTADO!$D$1</f>
        <v>0</v>
      </c>
      <c r="G22" s="104">
        <f>'EJEC NO IMPRIMIR'!G22/EJECUTADO!$D$1</f>
        <v>4204256.1310000001</v>
      </c>
      <c r="H22" s="104">
        <f>'EJEC NO IMPRIMIR'!H22/EJECUTADO!$D$1</f>
        <v>6150000</v>
      </c>
      <c r="I22" s="104">
        <f>'EJEC NO IMPRIMIR'!I22/EJECUTADO!$D$1</f>
        <v>4348124.085</v>
      </c>
      <c r="J22" s="104">
        <f>'EJEC NO IMPRIMIR'!J22/EJECUTADO!$D$1</f>
        <v>0</v>
      </c>
      <c r="K22" s="104">
        <f>'EJEC NO IMPRIMIR'!K22/EJECUTADO!$D$1</f>
        <v>75233440.086999997</v>
      </c>
      <c r="L22" s="104">
        <f>'EJEC NO IMPRIMIR'!L22/EJECUTADO!$D$1</f>
        <v>0</v>
      </c>
      <c r="M22" s="104">
        <f>'EJEC NO IMPRIMIR'!M22/EJECUTADO!$D$1</f>
        <v>0</v>
      </c>
      <c r="N22" s="104">
        <f>'EJEC NO IMPRIMIR'!N22/EJECUTADO!$D$1</f>
        <v>0</v>
      </c>
      <c r="O22" s="104">
        <f>'EJEC NO IMPRIMIR'!O22/EJECUTADO!$D$1</f>
        <v>3962852.0389999999</v>
      </c>
      <c r="P22" s="104">
        <f>'EJEC NO IMPRIMIR'!P22/EJECUTADO!$D$1</f>
        <v>0</v>
      </c>
      <c r="Q22" s="104">
        <f>'EJEC NO IMPRIMIR'!Q22/EJECUTADO!$D$1</f>
        <v>196552.85399999999</v>
      </c>
      <c r="R22" s="104">
        <f>'EJEC NO IMPRIMIR'!R22/EJECUTADO!$D$1</f>
        <v>0</v>
      </c>
      <c r="S22" s="104">
        <f>'EJEC NO IMPRIMIR'!S22/EJECUTADO!$D$1</f>
        <v>0</v>
      </c>
      <c r="T22" s="104">
        <f>'EJEC NO IMPRIMIR'!T22/EJECUTADO!$D$1</f>
        <v>0</v>
      </c>
      <c r="U22" s="104">
        <f>'EJEC NO IMPRIMIR'!U22/EJECUTADO!$D$1</f>
        <v>0</v>
      </c>
      <c r="V22" s="104">
        <f>'EJEC NO IMPRIMIR'!V22/EJECUTADO!$D$1</f>
        <v>22864840.155000001</v>
      </c>
      <c r="W22" s="104">
        <f>'EJEC NO IMPRIMIR'!W22/EJECUTADO!$D$1</f>
        <v>0</v>
      </c>
      <c r="X22" s="104">
        <f>'EJEC NO IMPRIMIR'!X22/EJECUTADO!$D$1</f>
        <v>0</v>
      </c>
      <c r="Y22" s="104">
        <f>'EJEC NO IMPRIMIR'!Y22/EJECUTADO!$D$1</f>
        <v>452927976.12</v>
      </c>
      <c r="Z22" s="104">
        <f>'EJEC NO IMPRIMIR'!Z22/EJECUTADO!$D$1</f>
        <v>0</v>
      </c>
      <c r="AA22" s="104">
        <f>'EJEC NO IMPRIMIR'!AA22/EJECUTADO!$D$1</f>
        <v>0</v>
      </c>
      <c r="AB22" s="104">
        <f>'EJEC NO IMPRIMIR'!AB22/EJECUTADO!$D$1</f>
        <v>0</v>
      </c>
      <c r="AC22" s="104">
        <f>'EJEC NO IMPRIMIR'!AC22/EJECUTADO!$D$1</f>
        <v>0</v>
      </c>
      <c r="AD22" s="104">
        <f>'EJEC NO IMPRIMIR'!AD22/EJECUTADO!$D$1</f>
        <v>0</v>
      </c>
      <c r="AE22" s="104">
        <f>'EJEC NO IMPRIMIR'!AE22/EJECUTADO!$D$1</f>
        <v>0</v>
      </c>
      <c r="AF22" s="104">
        <f>'EJEC NO IMPRIMIR'!AF22/EJECUTADO!$D$1</f>
        <v>108110065.351</v>
      </c>
      <c r="AG22" s="104">
        <f>'EJEC NO IMPRIMIR'!AG22/EJECUTADO!$D$1</f>
        <v>461777976.12</v>
      </c>
      <c r="AH22" s="105">
        <f>'EJEC NO IMPRIMIR'!AH22/EJECUTADO!$D$1</f>
        <v>569888041.47099996</v>
      </c>
      <c r="AI22" s="50"/>
    </row>
    <row r="23" spans="1:35" ht="22.55" customHeight="1" x14ac:dyDescent="0.35">
      <c r="A23" s="48"/>
      <c r="B23" s="106" t="s">
        <v>20</v>
      </c>
      <c r="C23" s="78"/>
      <c r="D23" s="80" t="s">
        <v>91</v>
      </c>
      <c r="E23" s="78"/>
      <c r="F23" s="101">
        <f>'EJEC NO IMPRIMIR'!F23/EJECUTADO!$D$1</f>
        <v>0</v>
      </c>
      <c r="G23" s="101">
        <f>'EJEC NO IMPRIMIR'!G23/EJECUTADO!$D$1</f>
        <v>0</v>
      </c>
      <c r="H23" s="101">
        <f>'EJEC NO IMPRIMIR'!H23/EJECUTADO!$D$1</f>
        <v>0</v>
      </c>
      <c r="I23" s="101">
        <f>'EJEC NO IMPRIMIR'!I23/EJECUTADO!$D$1</f>
        <v>0</v>
      </c>
      <c r="J23" s="101">
        <f>'EJEC NO IMPRIMIR'!J23/EJECUTADO!$D$1</f>
        <v>0</v>
      </c>
      <c r="K23" s="101">
        <f>'EJEC NO IMPRIMIR'!K23/EJECUTADO!$D$1</f>
        <v>2200000</v>
      </c>
      <c r="L23" s="101">
        <f>'EJEC NO IMPRIMIR'!L23/EJECUTADO!$D$1</f>
        <v>0</v>
      </c>
      <c r="M23" s="101">
        <f>'EJEC NO IMPRIMIR'!M23/EJECUTADO!$D$1</f>
        <v>0</v>
      </c>
      <c r="N23" s="101">
        <f>'EJEC NO IMPRIMIR'!N23/EJECUTADO!$D$1</f>
        <v>0</v>
      </c>
      <c r="O23" s="101">
        <f>'EJEC NO IMPRIMIR'!O23/EJECUTADO!$D$1</f>
        <v>0</v>
      </c>
      <c r="P23" s="101">
        <f>'EJEC NO IMPRIMIR'!P23/EJECUTADO!$D$1</f>
        <v>0</v>
      </c>
      <c r="Q23" s="101">
        <f>'EJEC NO IMPRIMIR'!Q23/EJECUTADO!$D$1</f>
        <v>0</v>
      </c>
      <c r="R23" s="101">
        <f>'EJEC NO IMPRIMIR'!R23/EJECUTADO!$D$1</f>
        <v>0</v>
      </c>
      <c r="S23" s="101">
        <f>'EJEC NO IMPRIMIR'!S23/EJECUTADO!$D$1</f>
        <v>0</v>
      </c>
      <c r="T23" s="101">
        <f>'EJEC NO IMPRIMIR'!T23/EJECUTADO!$D$1</f>
        <v>0</v>
      </c>
      <c r="U23" s="101">
        <f>'EJEC NO IMPRIMIR'!U23/EJECUTADO!$D$1</f>
        <v>0</v>
      </c>
      <c r="V23" s="101">
        <f>'EJEC NO IMPRIMIR'!V23/EJECUTADO!$D$1</f>
        <v>0</v>
      </c>
      <c r="W23" s="101">
        <f>'EJEC NO IMPRIMIR'!W23/EJECUTADO!$D$1</f>
        <v>0</v>
      </c>
      <c r="X23" s="101">
        <f>'EJEC NO IMPRIMIR'!X23/EJECUTADO!$D$1</f>
        <v>0</v>
      </c>
      <c r="Y23" s="101">
        <f>'EJEC NO IMPRIMIR'!Y23/EJECUTADO!$D$1</f>
        <v>101855976.12</v>
      </c>
      <c r="Z23" s="101">
        <f>'EJEC NO IMPRIMIR'!Z23/EJECUTADO!$D$1</f>
        <v>0</v>
      </c>
      <c r="AA23" s="101">
        <f>'EJEC NO IMPRIMIR'!AA23/EJECUTADO!$D$1</f>
        <v>0</v>
      </c>
      <c r="AB23" s="101">
        <f>'EJEC NO IMPRIMIR'!AB23/EJECUTADO!$D$1</f>
        <v>0</v>
      </c>
      <c r="AC23" s="101">
        <f>'EJEC NO IMPRIMIR'!AC23/EJECUTADO!$D$1</f>
        <v>0</v>
      </c>
      <c r="AD23" s="101">
        <f>'EJEC NO IMPRIMIR'!AD23/EJECUTADO!$D$1</f>
        <v>0</v>
      </c>
      <c r="AE23" s="101">
        <f>'EJEC NO IMPRIMIR'!AE23/EJECUTADO!$D$1</f>
        <v>0</v>
      </c>
      <c r="AF23" s="101">
        <f>'EJEC NO IMPRIMIR'!AF23/EJECUTADO!$D$1</f>
        <v>0</v>
      </c>
      <c r="AG23" s="101">
        <f>'EJEC NO IMPRIMIR'!AG23/EJECUTADO!$D$1</f>
        <v>104055976.12</v>
      </c>
      <c r="AH23" s="121">
        <f>'EJEC NO IMPRIMIR'!AH23/EJECUTADO!$D$1</f>
        <v>104055976.12</v>
      </c>
      <c r="AI23" s="50"/>
    </row>
    <row r="24" spans="1:35" ht="22.55" customHeight="1" x14ac:dyDescent="0.35">
      <c r="A24" s="48"/>
      <c r="B24" s="106" t="s">
        <v>39</v>
      </c>
      <c r="C24" s="78"/>
      <c r="D24" s="80" t="s">
        <v>92</v>
      </c>
      <c r="E24" s="78"/>
      <c r="F24" s="101">
        <f>'EJEC NO IMPRIMIR'!F24/EJECUTADO!$D$1</f>
        <v>0</v>
      </c>
      <c r="G24" s="101">
        <f>'EJEC NO IMPRIMIR'!G24/EJECUTADO!$D$1</f>
        <v>4204256.1310000001</v>
      </c>
      <c r="H24" s="101">
        <f>'EJEC NO IMPRIMIR'!H24/EJECUTADO!$D$1</f>
        <v>6150000</v>
      </c>
      <c r="I24" s="101">
        <f>'EJEC NO IMPRIMIR'!I24/EJECUTADO!$D$1</f>
        <v>4348124.085</v>
      </c>
      <c r="J24" s="101">
        <f>'EJEC NO IMPRIMIR'!J24/EJECUTADO!$D$1</f>
        <v>0</v>
      </c>
      <c r="K24" s="101">
        <f>'EJEC NO IMPRIMIR'!K24/EJECUTADO!$D$1</f>
        <v>73033440.086999997</v>
      </c>
      <c r="L24" s="101">
        <f>'EJEC NO IMPRIMIR'!L24/EJECUTADO!$D$1</f>
        <v>0</v>
      </c>
      <c r="M24" s="101">
        <f>'EJEC NO IMPRIMIR'!M24/EJECUTADO!$D$1</f>
        <v>0</v>
      </c>
      <c r="N24" s="101">
        <f>'EJEC NO IMPRIMIR'!N24/EJECUTADO!$D$1</f>
        <v>0</v>
      </c>
      <c r="O24" s="101">
        <f>'EJEC NO IMPRIMIR'!O24/EJECUTADO!$D$1</f>
        <v>3962852.0389999999</v>
      </c>
      <c r="P24" s="101">
        <f>'EJEC NO IMPRIMIR'!P24/EJECUTADO!$D$1</f>
        <v>0</v>
      </c>
      <c r="Q24" s="101">
        <f>'EJEC NO IMPRIMIR'!Q24/EJECUTADO!$D$1</f>
        <v>196552.85399999999</v>
      </c>
      <c r="R24" s="101">
        <f>'EJEC NO IMPRIMIR'!R24/EJECUTADO!$D$1</f>
        <v>0</v>
      </c>
      <c r="S24" s="101">
        <f>'EJEC NO IMPRIMIR'!S24/EJECUTADO!$D$1</f>
        <v>0</v>
      </c>
      <c r="T24" s="101">
        <f>'EJEC NO IMPRIMIR'!T24/EJECUTADO!$D$1</f>
        <v>0</v>
      </c>
      <c r="U24" s="101">
        <f>'EJEC NO IMPRIMIR'!U24/EJECUTADO!$D$1</f>
        <v>0</v>
      </c>
      <c r="V24" s="101">
        <f>'EJEC NO IMPRIMIR'!V24/EJECUTADO!$D$1</f>
        <v>22864840.155000001</v>
      </c>
      <c r="W24" s="101">
        <f>'EJEC NO IMPRIMIR'!W24/EJECUTADO!$D$1</f>
        <v>0</v>
      </c>
      <c r="X24" s="101">
        <f>'EJEC NO IMPRIMIR'!X24/EJECUTADO!$D$1</f>
        <v>0</v>
      </c>
      <c r="Y24" s="101">
        <f>'EJEC NO IMPRIMIR'!Y24/EJECUTADO!$D$1</f>
        <v>351072000</v>
      </c>
      <c r="Z24" s="101">
        <f>'EJEC NO IMPRIMIR'!Z24/EJECUTADO!$D$1</f>
        <v>0</v>
      </c>
      <c r="AA24" s="101">
        <f>'EJEC NO IMPRIMIR'!AA24/EJECUTADO!$D$1</f>
        <v>0</v>
      </c>
      <c r="AB24" s="101">
        <f>'EJEC NO IMPRIMIR'!AB24/EJECUTADO!$D$1</f>
        <v>0</v>
      </c>
      <c r="AC24" s="101">
        <f>'EJEC NO IMPRIMIR'!AC24/EJECUTADO!$D$1</f>
        <v>0</v>
      </c>
      <c r="AD24" s="101">
        <f>'EJEC NO IMPRIMIR'!AD24/EJECUTADO!$D$1</f>
        <v>0</v>
      </c>
      <c r="AE24" s="101">
        <f>'EJEC NO IMPRIMIR'!AE24/EJECUTADO!$D$1</f>
        <v>0</v>
      </c>
      <c r="AF24" s="101">
        <f>'EJEC NO IMPRIMIR'!AF24/EJECUTADO!$D$1</f>
        <v>108110065.351</v>
      </c>
      <c r="AG24" s="101">
        <f>'EJEC NO IMPRIMIR'!AG24/EJECUTADO!$D$1</f>
        <v>357722000</v>
      </c>
      <c r="AH24" s="121">
        <f>'EJEC NO IMPRIMIR'!AH24/EJECUTADO!$D$1</f>
        <v>465832065.35100001</v>
      </c>
      <c r="AI24" s="50"/>
    </row>
    <row r="25" spans="1:35" ht="22.55" customHeight="1" x14ac:dyDescent="0.35">
      <c r="A25" s="48"/>
      <c r="B25" s="106"/>
      <c r="C25" s="78"/>
      <c r="D25" s="80" t="s">
        <v>95</v>
      </c>
      <c r="E25" s="78"/>
      <c r="F25" s="101">
        <f>'EJEC NO IMPRIMIR'!F25/EJECUTADO!$D$1</f>
        <v>0</v>
      </c>
      <c r="G25" s="101">
        <f>'EJEC NO IMPRIMIR'!G25/EJECUTADO!$D$1</f>
        <v>0</v>
      </c>
      <c r="H25" s="101">
        <f>'EJEC NO IMPRIMIR'!H25/EJECUTADO!$D$1</f>
        <v>0</v>
      </c>
      <c r="I25" s="101">
        <f>'EJEC NO IMPRIMIR'!I25/EJECUTADO!$D$1</f>
        <v>0</v>
      </c>
      <c r="J25" s="101">
        <f>'EJEC NO IMPRIMIR'!J25/EJECUTADO!$D$1</f>
        <v>0</v>
      </c>
      <c r="K25" s="101">
        <f>'EJEC NO IMPRIMIR'!K25/EJECUTADO!$D$1</f>
        <v>0</v>
      </c>
      <c r="L25" s="101">
        <f>'EJEC NO IMPRIMIR'!L25/EJECUTADO!$D$1</f>
        <v>0</v>
      </c>
      <c r="M25" s="101">
        <f>'EJEC NO IMPRIMIR'!M25/EJECUTADO!$D$1</f>
        <v>0</v>
      </c>
      <c r="N25" s="101">
        <f>'EJEC NO IMPRIMIR'!N25/EJECUTADO!$D$1</f>
        <v>0</v>
      </c>
      <c r="O25" s="101">
        <f>'EJEC NO IMPRIMIR'!O25/EJECUTADO!$D$1</f>
        <v>0</v>
      </c>
      <c r="P25" s="101">
        <f>'EJEC NO IMPRIMIR'!P25/EJECUTADO!$D$1</f>
        <v>0</v>
      </c>
      <c r="Q25" s="101">
        <f>'EJEC NO IMPRIMIR'!Q25/EJECUTADO!$D$1</f>
        <v>0</v>
      </c>
      <c r="R25" s="101">
        <f>'EJEC NO IMPRIMIR'!R25/EJECUTADO!$D$1</f>
        <v>0</v>
      </c>
      <c r="S25" s="101">
        <f>'EJEC NO IMPRIMIR'!S25/EJECUTADO!$D$1</f>
        <v>0</v>
      </c>
      <c r="T25" s="101">
        <f>'EJEC NO IMPRIMIR'!T25/EJECUTADO!$D$1</f>
        <v>0</v>
      </c>
      <c r="U25" s="101">
        <f>'EJEC NO IMPRIMIR'!U25/EJECUTADO!$D$1</f>
        <v>0</v>
      </c>
      <c r="V25" s="101">
        <f>'EJEC NO IMPRIMIR'!V25/EJECUTADO!$D$1</f>
        <v>0</v>
      </c>
      <c r="W25" s="101">
        <f>'EJEC NO IMPRIMIR'!W25/EJECUTADO!$D$1</f>
        <v>0</v>
      </c>
      <c r="X25" s="101">
        <f>'EJEC NO IMPRIMIR'!X25/EJECUTADO!$D$1</f>
        <v>0</v>
      </c>
      <c r="Y25" s="101">
        <f>'EJEC NO IMPRIMIR'!Y25/EJECUTADO!$D$1</f>
        <v>333783000</v>
      </c>
      <c r="Z25" s="101">
        <f>'EJEC NO IMPRIMIR'!Z25/EJECUTADO!$D$1</f>
        <v>0</v>
      </c>
      <c r="AA25" s="101">
        <f>'EJEC NO IMPRIMIR'!AA25/EJECUTADO!$D$1</f>
        <v>0</v>
      </c>
      <c r="AB25" s="101">
        <f>'EJEC NO IMPRIMIR'!AB25/EJECUTADO!$D$1</f>
        <v>0</v>
      </c>
      <c r="AC25" s="101">
        <f>'EJEC NO IMPRIMIR'!AC25/EJECUTADO!$D$1</f>
        <v>0</v>
      </c>
      <c r="AD25" s="101">
        <f>'EJEC NO IMPRIMIR'!AD25/EJECUTADO!$D$1</f>
        <v>0</v>
      </c>
      <c r="AE25" s="101">
        <f>'EJEC NO IMPRIMIR'!AE25/EJECUTADO!$D$1</f>
        <v>0</v>
      </c>
      <c r="AF25" s="101">
        <f>'EJEC NO IMPRIMIR'!AF25/EJECUTADO!$D$1</f>
        <v>0</v>
      </c>
      <c r="AG25" s="101">
        <f>'EJEC NO IMPRIMIR'!AG25/EJECUTADO!$D$1</f>
        <v>333783000</v>
      </c>
      <c r="AH25" s="121">
        <f>'EJEC NO IMPRIMIR'!AH25/EJECUTADO!$D$1</f>
        <v>333783000</v>
      </c>
      <c r="AI25" s="50"/>
    </row>
    <row r="26" spans="1:35" ht="22.55" customHeight="1" x14ac:dyDescent="0.35">
      <c r="A26" s="48"/>
      <c r="B26" s="106"/>
      <c r="C26" s="78"/>
      <c r="D26" s="80" t="s">
        <v>96</v>
      </c>
      <c r="E26" s="78"/>
      <c r="F26" s="101">
        <f>'EJEC NO IMPRIMIR'!F26/EJECUTADO!$D$1</f>
        <v>0</v>
      </c>
      <c r="G26" s="101">
        <f>'EJEC NO IMPRIMIR'!G26/EJECUTADO!$D$1</f>
        <v>0</v>
      </c>
      <c r="H26" s="101">
        <f>'EJEC NO IMPRIMIR'!H26/EJECUTADO!$D$1</f>
        <v>0</v>
      </c>
      <c r="I26" s="101">
        <f>'EJEC NO IMPRIMIR'!I26/EJECUTADO!$D$1</f>
        <v>0</v>
      </c>
      <c r="J26" s="101">
        <f>'EJEC NO IMPRIMIR'!J26/EJECUTADO!$D$1</f>
        <v>0</v>
      </c>
      <c r="K26" s="101">
        <f>'EJEC NO IMPRIMIR'!K26/EJECUTADO!$D$1</f>
        <v>0</v>
      </c>
      <c r="L26" s="101">
        <f>'EJEC NO IMPRIMIR'!L26/EJECUTADO!$D$1</f>
        <v>0</v>
      </c>
      <c r="M26" s="101">
        <f>'EJEC NO IMPRIMIR'!M26/EJECUTADO!$D$1</f>
        <v>0</v>
      </c>
      <c r="N26" s="101">
        <f>'EJEC NO IMPRIMIR'!N26/EJECUTADO!$D$1</f>
        <v>0</v>
      </c>
      <c r="O26" s="101">
        <f>'EJEC NO IMPRIMIR'!O26/EJECUTADO!$D$1</f>
        <v>0</v>
      </c>
      <c r="P26" s="101">
        <f>'EJEC NO IMPRIMIR'!P26/EJECUTADO!$D$1</f>
        <v>0</v>
      </c>
      <c r="Q26" s="101">
        <f>'EJEC NO IMPRIMIR'!Q26/EJECUTADO!$D$1</f>
        <v>0</v>
      </c>
      <c r="R26" s="101">
        <f>'EJEC NO IMPRIMIR'!R26/EJECUTADO!$D$1</f>
        <v>0</v>
      </c>
      <c r="S26" s="101">
        <f>'EJEC NO IMPRIMIR'!S26/EJECUTADO!$D$1</f>
        <v>0</v>
      </c>
      <c r="T26" s="101">
        <f>'EJEC NO IMPRIMIR'!T26/EJECUTADO!$D$1</f>
        <v>0</v>
      </c>
      <c r="U26" s="101">
        <f>'EJEC NO IMPRIMIR'!U26/EJECUTADO!$D$1</f>
        <v>0</v>
      </c>
      <c r="V26" s="101">
        <f>'EJEC NO IMPRIMIR'!V26/EJECUTADO!$D$1</f>
        <v>0</v>
      </c>
      <c r="W26" s="101">
        <f>'EJEC NO IMPRIMIR'!W26/EJECUTADO!$D$1</f>
        <v>0</v>
      </c>
      <c r="X26" s="101">
        <f>'EJEC NO IMPRIMIR'!X26/EJECUTADO!$D$1</f>
        <v>0</v>
      </c>
      <c r="Y26" s="101">
        <f>'EJEC NO IMPRIMIR'!Y26/EJECUTADO!$D$1</f>
        <v>17289000</v>
      </c>
      <c r="Z26" s="101">
        <f>'EJEC NO IMPRIMIR'!Z26/EJECUTADO!$D$1</f>
        <v>0</v>
      </c>
      <c r="AA26" s="101">
        <f>'EJEC NO IMPRIMIR'!AA26/EJECUTADO!$D$1</f>
        <v>0</v>
      </c>
      <c r="AB26" s="101">
        <f>'EJEC NO IMPRIMIR'!AB26/EJECUTADO!$D$1</f>
        <v>0</v>
      </c>
      <c r="AC26" s="101">
        <f>'EJEC NO IMPRIMIR'!AC26/EJECUTADO!$D$1</f>
        <v>0</v>
      </c>
      <c r="AD26" s="101">
        <f>'EJEC NO IMPRIMIR'!AD26/EJECUTADO!$D$1</f>
        <v>0</v>
      </c>
      <c r="AE26" s="101">
        <f>'EJEC NO IMPRIMIR'!AE26/EJECUTADO!$D$1</f>
        <v>0</v>
      </c>
      <c r="AF26" s="101">
        <f>'EJEC NO IMPRIMIR'!AF26/EJECUTADO!$D$1</f>
        <v>0</v>
      </c>
      <c r="AG26" s="101">
        <f>'EJEC NO IMPRIMIR'!AG26/EJECUTADO!$D$1</f>
        <v>17289000</v>
      </c>
      <c r="AH26" s="121">
        <f>'EJEC NO IMPRIMIR'!AH26/EJECUTADO!$D$1</f>
        <v>17289000</v>
      </c>
      <c r="AI26" s="50"/>
    </row>
    <row r="27" spans="1:35" ht="22.55" customHeight="1" x14ac:dyDescent="0.35">
      <c r="A27" s="48"/>
      <c r="B27" s="106"/>
      <c r="C27" s="78"/>
      <c r="D27" s="80" t="s">
        <v>136</v>
      </c>
      <c r="E27" s="78"/>
      <c r="F27" s="101">
        <f>'EJEC NO IMPRIMIR'!F27/EJECUTADO!$D$1</f>
        <v>0</v>
      </c>
      <c r="G27" s="101">
        <f>'EJEC NO IMPRIMIR'!G27/EJECUTADO!$D$1</f>
        <v>500000</v>
      </c>
      <c r="H27" s="101">
        <f>'EJEC NO IMPRIMIR'!H27/EJECUTADO!$D$1</f>
        <v>5000000</v>
      </c>
      <c r="I27" s="101">
        <f>'EJEC NO IMPRIMIR'!I27/EJECUTADO!$D$1</f>
        <v>0</v>
      </c>
      <c r="J27" s="101">
        <f>'EJEC NO IMPRIMIR'!J27/EJECUTADO!$D$1</f>
        <v>0</v>
      </c>
      <c r="K27" s="101">
        <f>'EJEC NO IMPRIMIR'!K27/EJECUTADO!$D$1</f>
        <v>0</v>
      </c>
      <c r="L27" s="101">
        <f>'EJEC NO IMPRIMIR'!L27/EJECUTADO!$D$1</f>
        <v>0</v>
      </c>
      <c r="M27" s="101">
        <f>'EJEC NO IMPRIMIR'!M27/EJECUTADO!$D$1</f>
        <v>0</v>
      </c>
      <c r="N27" s="101">
        <f>'EJEC NO IMPRIMIR'!N27/EJECUTADO!$D$1</f>
        <v>0</v>
      </c>
      <c r="O27" s="101">
        <f>'EJEC NO IMPRIMIR'!O27/EJECUTADO!$D$1</f>
        <v>0</v>
      </c>
      <c r="P27" s="101">
        <f>'EJEC NO IMPRIMIR'!P27/EJECUTADO!$D$1</f>
        <v>0</v>
      </c>
      <c r="Q27" s="101">
        <f>'EJEC NO IMPRIMIR'!Q27/EJECUTADO!$D$1</f>
        <v>0</v>
      </c>
      <c r="R27" s="101">
        <f>'EJEC NO IMPRIMIR'!R27/EJECUTADO!$D$1</f>
        <v>0</v>
      </c>
      <c r="S27" s="101">
        <f>'EJEC NO IMPRIMIR'!S27/EJECUTADO!$D$1</f>
        <v>0</v>
      </c>
      <c r="T27" s="101">
        <f>'EJEC NO IMPRIMIR'!T27/EJECUTADO!$D$1</f>
        <v>0</v>
      </c>
      <c r="U27" s="101">
        <f>'EJEC NO IMPRIMIR'!U27/EJECUTADO!$D$1</f>
        <v>0</v>
      </c>
      <c r="V27" s="101">
        <f>'EJEC NO IMPRIMIR'!V27/EJECUTADO!$D$1</f>
        <v>0</v>
      </c>
      <c r="W27" s="101">
        <f>'EJEC NO IMPRIMIR'!W27/EJECUTADO!$D$1</f>
        <v>0</v>
      </c>
      <c r="X27" s="101">
        <f>'EJEC NO IMPRIMIR'!X27/EJECUTADO!$D$1</f>
        <v>0</v>
      </c>
      <c r="Y27" s="101">
        <f>'EJEC NO IMPRIMIR'!Y27/EJECUTADO!$D$1</f>
        <v>0</v>
      </c>
      <c r="Z27" s="101">
        <f>'EJEC NO IMPRIMIR'!Z27/EJECUTADO!$D$1</f>
        <v>0</v>
      </c>
      <c r="AA27" s="101">
        <f>'EJEC NO IMPRIMIR'!AA27/EJECUTADO!$D$1</f>
        <v>0</v>
      </c>
      <c r="AB27" s="101">
        <f>'EJEC NO IMPRIMIR'!AB27/EJECUTADO!$D$1</f>
        <v>0</v>
      </c>
      <c r="AC27" s="101">
        <f>'EJEC NO IMPRIMIR'!AC27/EJECUTADO!$D$1</f>
        <v>0</v>
      </c>
      <c r="AD27" s="101">
        <f>'EJEC NO IMPRIMIR'!AD27/EJECUTADO!$D$1</f>
        <v>0</v>
      </c>
      <c r="AE27" s="101">
        <f>'EJEC NO IMPRIMIR'!AE27/EJECUTADO!$D$1</f>
        <v>0</v>
      </c>
      <c r="AF27" s="101">
        <f>'EJEC NO IMPRIMIR'!AF27/EJECUTADO!$D$1</f>
        <v>0</v>
      </c>
      <c r="AG27" s="101">
        <f>'EJEC NO IMPRIMIR'!AG27/EJECUTADO!$D$1</f>
        <v>5500000</v>
      </c>
      <c r="AH27" s="121">
        <f>'EJEC NO IMPRIMIR'!AH27/EJECUTADO!$D$1</f>
        <v>5500000</v>
      </c>
      <c r="AI27" s="50"/>
    </row>
    <row r="28" spans="1:35" ht="22.55" customHeight="1" x14ac:dyDescent="0.35">
      <c r="A28" s="48"/>
      <c r="B28" s="106"/>
      <c r="C28" s="78"/>
      <c r="D28" s="80" t="s">
        <v>97</v>
      </c>
      <c r="E28" s="78"/>
      <c r="F28" s="101">
        <f>'EJEC NO IMPRIMIR'!F28/EJECUTADO!$D$1</f>
        <v>0</v>
      </c>
      <c r="G28" s="101">
        <f>'EJEC NO IMPRIMIR'!G28/EJECUTADO!$D$1</f>
        <v>0</v>
      </c>
      <c r="H28" s="101">
        <f>'EJEC NO IMPRIMIR'!H28/EJECUTADO!$D$1</f>
        <v>0</v>
      </c>
      <c r="I28" s="101">
        <f>'EJEC NO IMPRIMIR'!I28/EJECUTADO!$D$1</f>
        <v>0</v>
      </c>
      <c r="J28" s="101">
        <f>'EJEC NO IMPRIMIR'!J28/EJECUTADO!$D$1</f>
        <v>0</v>
      </c>
      <c r="K28" s="101">
        <f>'EJEC NO IMPRIMIR'!K28/EJECUTADO!$D$1</f>
        <v>0</v>
      </c>
      <c r="L28" s="101">
        <f>'EJEC NO IMPRIMIR'!L28/EJECUTADO!$D$1</f>
        <v>0</v>
      </c>
      <c r="M28" s="101">
        <f>'EJEC NO IMPRIMIR'!M28/EJECUTADO!$D$1</f>
        <v>0</v>
      </c>
      <c r="N28" s="101">
        <f>'EJEC NO IMPRIMIR'!N28/EJECUTADO!$D$1</f>
        <v>0</v>
      </c>
      <c r="O28" s="101">
        <f>'EJEC NO IMPRIMIR'!O28/EJECUTADO!$D$1</f>
        <v>0</v>
      </c>
      <c r="P28" s="101">
        <f>'EJEC NO IMPRIMIR'!P28/EJECUTADO!$D$1</f>
        <v>0</v>
      </c>
      <c r="Q28" s="101">
        <f>'EJEC NO IMPRIMIR'!Q28/EJECUTADO!$D$1</f>
        <v>0</v>
      </c>
      <c r="R28" s="101">
        <f>'EJEC NO IMPRIMIR'!R28/EJECUTADO!$D$1</f>
        <v>0</v>
      </c>
      <c r="S28" s="101">
        <f>'EJEC NO IMPRIMIR'!S28/EJECUTADO!$D$1</f>
        <v>0</v>
      </c>
      <c r="T28" s="101">
        <f>'EJEC NO IMPRIMIR'!T28/EJECUTADO!$D$1</f>
        <v>0</v>
      </c>
      <c r="U28" s="101">
        <f>'EJEC NO IMPRIMIR'!U28/EJECUTADO!$D$1</f>
        <v>0</v>
      </c>
      <c r="V28" s="101">
        <f>'EJEC NO IMPRIMIR'!V28/EJECUTADO!$D$1</f>
        <v>0</v>
      </c>
      <c r="W28" s="101">
        <f>'EJEC NO IMPRIMIR'!W28/EJECUTADO!$D$1</f>
        <v>0</v>
      </c>
      <c r="X28" s="101">
        <f>'EJEC NO IMPRIMIR'!X28/EJECUTADO!$D$1</f>
        <v>0</v>
      </c>
      <c r="Y28" s="101">
        <f>'EJEC NO IMPRIMIR'!Y28/EJECUTADO!$D$1</f>
        <v>0</v>
      </c>
      <c r="Z28" s="101">
        <f>'EJEC NO IMPRIMIR'!Z28/EJECUTADO!$D$1</f>
        <v>0</v>
      </c>
      <c r="AA28" s="101">
        <f>'EJEC NO IMPRIMIR'!AA28/EJECUTADO!$D$1</f>
        <v>0</v>
      </c>
      <c r="AB28" s="101">
        <f>'EJEC NO IMPRIMIR'!AB28/EJECUTADO!$D$1</f>
        <v>0</v>
      </c>
      <c r="AC28" s="101">
        <f>'EJEC NO IMPRIMIR'!AC28/EJECUTADO!$D$1</f>
        <v>0</v>
      </c>
      <c r="AD28" s="101">
        <f>'EJEC NO IMPRIMIR'!AD28/EJECUTADO!$D$1</f>
        <v>0</v>
      </c>
      <c r="AE28" s="101">
        <f>'EJEC NO IMPRIMIR'!AE28/EJECUTADO!$D$1</f>
        <v>0</v>
      </c>
      <c r="AF28" s="101">
        <f>'EJEC NO IMPRIMIR'!AF28/EJECUTADO!$D$1</f>
        <v>0</v>
      </c>
      <c r="AG28" s="101">
        <f>'EJEC NO IMPRIMIR'!AG28/EJECUTADO!$D$1</f>
        <v>0</v>
      </c>
      <c r="AH28" s="121">
        <f>'EJEC NO IMPRIMIR'!AH28/EJECUTADO!$D$1</f>
        <v>0</v>
      </c>
      <c r="AI28" s="50"/>
    </row>
    <row r="29" spans="1:35" ht="22.55" customHeight="1" x14ac:dyDescent="0.35">
      <c r="A29" s="48"/>
      <c r="B29" s="106"/>
      <c r="C29" s="78"/>
      <c r="D29" s="80" t="s">
        <v>98</v>
      </c>
      <c r="E29" s="78"/>
      <c r="F29" s="101">
        <f>'EJEC NO IMPRIMIR'!F29/EJECUTADO!$D$1</f>
        <v>0</v>
      </c>
      <c r="G29" s="101">
        <f>'EJEC NO IMPRIMIR'!G29/EJECUTADO!$D$1</f>
        <v>0</v>
      </c>
      <c r="H29" s="101">
        <f>'EJEC NO IMPRIMIR'!H29/EJECUTADO!$D$1</f>
        <v>0</v>
      </c>
      <c r="I29" s="101">
        <f>'EJEC NO IMPRIMIR'!I29/EJECUTADO!$D$1</f>
        <v>0</v>
      </c>
      <c r="J29" s="101">
        <f>'EJEC NO IMPRIMIR'!J29/EJECUTADO!$D$1</f>
        <v>0</v>
      </c>
      <c r="K29" s="101">
        <f>'EJEC NO IMPRIMIR'!K29/EJECUTADO!$D$1</f>
        <v>0</v>
      </c>
      <c r="L29" s="101">
        <f>'EJEC NO IMPRIMIR'!L29/EJECUTADO!$D$1</f>
        <v>0</v>
      </c>
      <c r="M29" s="101">
        <f>'EJEC NO IMPRIMIR'!M29/EJECUTADO!$D$1</f>
        <v>0</v>
      </c>
      <c r="N29" s="101">
        <f>'EJEC NO IMPRIMIR'!N29/EJECUTADO!$D$1</f>
        <v>0</v>
      </c>
      <c r="O29" s="101">
        <f>'EJEC NO IMPRIMIR'!O29/EJECUTADO!$D$1</f>
        <v>0</v>
      </c>
      <c r="P29" s="101">
        <f>'EJEC NO IMPRIMIR'!P29/EJECUTADO!$D$1</f>
        <v>0</v>
      </c>
      <c r="Q29" s="101">
        <f>'EJEC NO IMPRIMIR'!Q29/EJECUTADO!$D$1</f>
        <v>0</v>
      </c>
      <c r="R29" s="101">
        <f>'EJEC NO IMPRIMIR'!R29/EJECUTADO!$D$1</f>
        <v>0</v>
      </c>
      <c r="S29" s="101">
        <f>'EJEC NO IMPRIMIR'!S29/EJECUTADO!$D$1</f>
        <v>0</v>
      </c>
      <c r="T29" s="101">
        <f>'EJEC NO IMPRIMIR'!T29/EJECUTADO!$D$1</f>
        <v>0</v>
      </c>
      <c r="U29" s="101">
        <f>'EJEC NO IMPRIMIR'!U29/EJECUTADO!$D$1</f>
        <v>0</v>
      </c>
      <c r="V29" s="101">
        <f>'EJEC NO IMPRIMIR'!V29/EJECUTADO!$D$1</f>
        <v>0</v>
      </c>
      <c r="W29" s="101">
        <f>'EJEC NO IMPRIMIR'!W29/EJECUTADO!$D$1</f>
        <v>0</v>
      </c>
      <c r="X29" s="101">
        <f>'EJEC NO IMPRIMIR'!X29/EJECUTADO!$D$1</f>
        <v>0</v>
      </c>
      <c r="Y29" s="101">
        <f>'EJEC NO IMPRIMIR'!Y29/EJECUTADO!$D$1</f>
        <v>0</v>
      </c>
      <c r="Z29" s="101">
        <f>'EJEC NO IMPRIMIR'!Z29/EJECUTADO!$D$1</f>
        <v>0</v>
      </c>
      <c r="AA29" s="101">
        <f>'EJEC NO IMPRIMIR'!AA29/EJECUTADO!$D$1</f>
        <v>0</v>
      </c>
      <c r="AB29" s="101">
        <f>'EJEC NO IMPRIMIR'!AB29/EJECUTADO!$D$1</f>
        <v>0</v>
      </c>
      <c r="AC29" s="101">
        <f>'EJEC NO IMPRIMIR'!AC29/EJECUTADO!$D$1</f>
        <v>0</v>
      </c>
      <c r="AD29" s="101">
        <f>'EJEC NO IMPRIMIR'!AD29/EJECUTADO!$D$1</f>
        <v>0</v>
      </c>
      <c r="AE29" s="101">
        <f>'EJEC NO IMPRIMIR'!AE29/EJECUTADO!$D$1</f>
        <v>0</v>
      </c>
      <c r="AF29" s="101">
        <f>'EJEC NO IMPRIMIR'!AF29/EJECUTADO!$D$1</f>
        <v>0</v>
      </c>
      <c r="AG29" s="101">
        <f>'EJEC NO IMPRIMIR'!AG29/EJECUTADO!$D$1</f>
        <v>0</v>
      </c>
      <c r="AH29" s="121">
        <f>'EJEC NO IMPRIMIR'!AH29/EJECUTADO!$D$1</f>
        <v>0</v>
      </c>
      <c r="AI29" s="50"/>
    </row>
    <row r="30" spans="1:35" ht="22.55" customHeight="1" x14ac:dyDescent="0.35">
      <c r="A30" s="48"/>
      <c r="B30" s="106"/>
      <c r="C30" s="78"/>
      <c r="D30" s="80" t="s">
        <v>99</v>
      </c>
      <c r="E30" s="78"/>
      <c r="F30" s="101">
        <f>'EJEC NO IMPRIMIR'!F30/EJECUTADO!$D$1</f>
        <v>0</v>
      </c>
      <c r="G30" s="101">
        <f>'EJEC NO IMPRIMIR'!G30/EJECUTADO!$D$1</f>
        <v>0</v>
      </c>
      <c r="H30" s="101">
        <f>'EJEC NO IMPRIMIR'!H30/EJECUTADO!$D$1</f>
        <v>0</v>
      </c>
      <c r="I30" s="101">
        <f>'EJEC NO IMPRIMIR'!I30/EJECUTADO!$D$1</f>
        <v>0</v>
      </c>
      <c r="J30" s="101">
        <f>'EJEC NO IMPRIMIR'!J30/EJECUTADO!$D$1</f>
        <v>0</v>
      </c>
      <c r="K30" s="101">
        <f>'EJEC NO IMPRIMIR'!K30/EJECUTADO!$D$1</f>
        <v>0</v>
      </c>
      <c r="L30" s="101">
        <f>'EJEC NO IMPRIMIR'!L30/EJECUTADO!$D$1</f>
        <v>0</v>
      </c>
      <c r="M30" s="101">
        <f>'EJEC NO IMPRIMIR'!M30/EJECUTADO!$D$1</f>
        <v>0</v>
      </c>
      <c r="N30" s="101">
        <f>'EJEC NO IMPRIMIR'!N30/EJECUTADO!$D$1</f>
        <v>0</v>
      </c>
      <c r="O30" s="101">
        <f>'EJEC NO IMPRIMIR'!O30/EJECUTADO!$D$1</f>
        <v>0</v>
      </c>
      <c r="P30" s="101">
        <f>'EJEC NO IMPRIMIR'!P30/EJECUTADO!$D$1</f>
        <v>0</v>
      </c>
      <c r="Q30" s="101">
        <f>'EJEC NO IMPRIMIR'!Q30/EJECUTADO!$D$1</f>
        <v>0</v>
      </c>
      <c r="R30" s="101">
        <f>'EJEC NO IMPRIMIR'!R30/EJECUTADO!$D$1</f>
        <v>0</v>
      </c>
      <c r="S30" s="101">
        <f>'EJEC NO IMPRIMIR'!S30/EJECUTADO!$D$1</f>
        <v>0</v>
      </c>
      <c r="T30" s="101">
        <f>'EJEC NO IMPRIMIR'!T30/EJECUTADO!$D$1</f>
        <v>0</v>
      </c>
      <c r="U30" s="101">
        <f>'EJEC NO IMPRIMIR'!U30/EJECUTADO!$D$1</f>
        <v>0</v>
      </c>
      <c r="V30" s="101">
        <f>'EJEC NO IMPRIMIR'!V30/EJECUTADO!$D$1</f>
        <v>0</v>
      </c>
      <c r="W30" s="101">
        <f>'EJEC NO IMPRIMIR'!W30/EJECUTADO!$D$1</f>
        <v>0</v>
      </c>
      <c r="X30" s="101">
        <f>'EJEC NO IMPRIMIR'!X30/EJECUTADO!$D$1</f>
        <v>0</v>
      </c>
      <c r="Y30" s="101">
        <f>'EJEC NO IMPRIMIR'!Y30/EJECUTADO!$D$1</f>
        <v>0</v>
      </c>
      <c r="Z30" s="101">
        <f>'EJEC NO IMPRIMIR'!Z30/EJECUTADO!$D$1</f>
        <v>0</v>
      </c>
      <c r="AA30" s="101">
        <f>'EJEC NO IMPRIMIR'!AA30/EJECUTADO!$D$1</f>
        <v>0</v>
      </c>
      <c r="AB30" s="101">
        <f>'EJEC NO IMPRIMIR'!AB30/EJECUTADO!$D$1</f>
        <v>0</v>
      </c>
      <c r="AC30" s="101">
        <f>'EJEC NO IMPRIMIR'!AC30/EJECUTADO!$D$1</f>
        <v>0</v>
      </c>
      <c r="AD30" s="101">
        <f>'EJEC NO IMPRIMIR'!AD30/EJECUTADO!$D$1</f>
        <v>0</v>
      </c>
      <c r="AE30" s="101">
        <f>'EJEC NO IMPRIMIR'!AE30/EJECUTADO!$D$1</f>
        <v>0</v>
      </c>
      <c r="AF30" s="101">
        <f>'EJEC NO IMPRIMIR'!AF30/EJECUTADO!$D$1</f>
        <v>0</v>
      </c>
      <c r="AG30" s="101">
        <f>'EJEC NO IMPRIMIR'!AG30/EJECUTADO!$D$1</f>
        <v>0</v>
      </c>
      <c r="AH30" s="121">
        <f>'EJEC NO IMPRIMIR'!AH30/EJECUTADO!$D$1</f>
        <v>0</v>
      </c>
      <c r="AI30" s="50"/>
    </row>
    <row r="31" spans="1:35" ht="22.55" customHeight="1" x14ac:dyDescent="0.35">
      <c r="A31" s="48"/>
      <c r="B31" s="106"/>
      <c r="C31" s="78"/>
      <c r="D31" s="80" t="s">
        <v>121</v>
      </c>
      <c r="E31" s="78"/>
      <c r="F31" s="101">
        <f>'EJEC NO IMPRIMIR'!F31/EJECUTADO!$D$1</f>
        <v>0</v>
      </c>
      <c r="G31" s="101">
        <f>'EJEC NO IMPRIMIR'!G31/EJECUTADO!$D$1</f>
        <v>0</v>
      </c>
      <c r="H31" s="101">
        <f>'EJEC NO IMPRIMIR'!H31/EJECUTADO!$D$1</f>
        <v>0</v>
      </c>
      <c r="I31" s="101">
        <f>'EJEC NO IMPRIMIR'!I31/EJECUTADO!$D$1</f>
        <v>0</v>
      </c>
      <c r="J31" s="101">
        <f>'EJEC NO IMPRIMIR'!J31/EJECUTADO!$D$1</f>
        <v>0</v>
      </c>
      <c r="K31" s="101">
        <f>'EJEC NO IMPRIMIR'!K31/EJECUTADO!$D$1</f>
        <v>0</v>
      </c>
      <c r="L31" s="101">
        <f>'EJEC NO IMPRIMIR'!L31/EJECUTADO!$D$1</f>
        <v>0</v>
      </c>
      <c r="M31" s="101">
        <f>'EJEC NO IMPRIMIR'!M31/EJECUTADO!$D$1</f>
        <v>0</v>
      </c>
      <c r="N31" s="101">
        <f>'EJEC NO IMPRIMIR'!N31/EJECUTADO!$D$1</f>
        <v>0</v>
      </c>
      <c r="O31" s="101">
        <f>'EJEC NO IMPRIMIR'!O31/EJECUTADO!$D$1</f>
        <v>0</v>
      </c>
      <c r="P31" s="101">
        <f>'EJEC NO IMPRIMIR'!P31/EJECUTADO!$D$1</f>
        <v>0</v>
      </c>
      <c r="Q31" s="101">
        <f>'EJEC NO IMPRIMIR'!Q31/EJECUTADO!$D$1</f>
        <v>0</v>
      </c>
      <c r="R31" s="101">
        <f>'EJEC NO IMPRIMIR'!R31/EJECUTADO!$D$1</f>
        <v>0</v>
      </c>
      <c r="S31" s="101">
        <f>'EJEC NO IMPRIMIR'!S31/EJECUTADO!$D$1</f>
        <v>0</v>
      </c>
      <c r="T31" s="101">
        <f>'EJEC NO IMPRIMIR'!T31/EJECUTADO!$D$1</f>
        <v>0</v>
      </c>
      <c r="U31" s="101">
        <f>'EJEC NO IMPRIMIR'!U31/EJECUTADO!$D$1</f>
        <v>0</v>
      </c>
      <c r="V31" s="101">
        <f>'EJEC NO IMPRIMIR'!V31/EJECUTADO!$D$1</f>
        <v>0</v>
      </c>
      <c r="W31" s="101">
        <f>'EJEC NO IMPRIMIR'!W31/EJECUTADO!$D$1</f>
        <v>0</v>
      </c>
      <c r="X31" s="101">
        <f>'EJEC NO IMPRIMIR'!X31/EJECUTADO!$D$1</f>
        <v>0</v>
      </c>
      <c r="Y31" s="101">
        <f>'EJEC NO IMPRIMIR'!Y31/EJECUTADO!$D$1</f>
        <v>0</v>
      </c>
      <c r="Z31" s="101">
        <f>'EJEC NO IMPRIMIR'!Z31/EJECUTADO!$D$1</f>
        <v>0</v>
      </c>
      <c r="AA31" s="101">
        <f>'EJEC NO IMPRIMIR'!AA31/EJECUTADO!$D$1</f>
        <v>0</v>
      </c>
      <c r="AB31" s="101">
        <f>'EJEC NO IMPRIMIR'!AB31/EJECUTADO!$D$1</f>
        <v>0</v>
      </c>
      <c r="AC31" s="101">
        <f>'EJEC NO IMPRIMIR'!AC31/EJECUTADO!$D$1</f>
        <v>0</v>
      </c>
      <c r="AD31" s="101">
        <f>'EJEC NO IMPRIMIR'!AD31/EJECUTADO!$D$1</f>
        <v>0</v>
      </c>
      <c r="AE31" s="101">
        <f>'EJEC NO IMPRIMIR'!AE31/EJECUTADO!$D$1</f>
        <v>0</v>
      </c>
      <c r="AF31" s="101">
        <f>'EJEC NO IMPRIMIR'!AF31/EJECUTADO!$D$1</f>
        <v>0</v>
      </c>
      <c r="AG31" s="101">
        <f>'EJEC NO IMPRIMIR'!AG31/EJECUTADO!$D$1</f>
        <v>0</v>
      </c>
      <c r="AH31" s="121">
        <f>'EJEC NO IMPRIMIR'!AH31/EJECUTADO!$D$1</f>
        <v>0</v>
      </c>
      <c r="AI31" s="50"/>
    </row>
    <row r="32" spans="1:35" ht="22.55" customHeight="1" x14ac:dyDescent="0.35">
      <c r="A32" s="48"/>
      <c r="B32" s="106"/>
      <c r="C32" s="78"/>
      <c r="D32" s="80" t="s">
        <v>137</v>
      </c>
      <c r="E32" s="78"/>
      <c r="F32" s="101">
        <f>'EJEC NO IMPRIMIR'!F32/EJECUTADO!$D$1</f>
        <v>0</v>
      </c>
      <c r="G32" s="101">
        <f>'EJEC NO IMPRIMIR'!G32/EJECUTADO!$D$1</f>
        <v>0</v>
      </c>
      <c r="H32" s="101">
        <f>'EJEC NO IMPRIMIR'!H32/EJECUTADO!$D$1</f>
        <v>1150000</v>
      </c>
      <c r="I32" s="101">
        <f>'EJEC NO IMPRIMIR'!I32/EJECUTADO!$D$1</f>
        <v>0</v>
      </c>
      <c r="J32" s="101">
        <f>'EJEC NO IMPRIMIR'!J32/EJECUTADO!$D$1</f>
        <v>0</v>
      </c>
      <c r="K32" s="101">
        <f>'EJEC NO IMPRIMIR'!K32/EJECUTADO!$D$1</f>
        <v>0</v>
      </c>
      <c r="L32" s="101">
        <f>'EJEC NO IMPRIMIR'!L32/EJECUTADO!$D$1</f>
        <v>0</v>
      </c>
      <c r="M32" s="101">
        <f>'EJEC NO IMPRIMIR'!M32/EJECUTADO!$D$1</f>
        <v>0</v>
      </c>
      <c r="N32" s="101">
        <f>'EJEC NO IMPRIMIR'!N32/EJECUTADO!$D$1</f>
        <v>0</v>
      </c>
      <c r="O32" s="101">
        <f>'EJEC NO IMPRIMIR'!O32/EJECUTADO!$D$1</f>
        <v>0</v>
      </c>
      <c r="P32" s="101">
        <f>'EJEC NO IMPRIMIR'!P32/EJECUTADO!$D$1</f>
        <v>0</v>
      </c>
      <c r="Q32" s="101">
        <f>'EJEC NO IMPRIMIR'!Q32/EJECUTADO!$D$1</f>
        <v>0</v>
      </c>
      <c r="R32" s="101">
        <f>'EJEC NO IMPRIMIR'!R32/EJECUTADO!$D$1</f>
        <v>0</v>
      </c>
      <c r="S32" s="101">
        <f>'EJEC NO IMPRIMIR'!S32/EJECUTADO!$D$1</f>
        <v>0</v>
      </c>
      <c r="T32" s="101">
        <f>'EJEC NO IMPRIMIR'!T32/EJECUTADO!$D$1</f>
        <v>0</v>
      </c>
      <c r="U32" s="101">
        <f>'EJEC NO IMPRIMIR'!U32/EJECUTADO!$D$1</f>
        <v>0</v>
      </c>
      <c r="V32" s="101">
        <f>'EJEC NO IMPRIMIR'!V32/EJECUTADO!$D$1</f>
        <v>0</v>
      </c>
      <c r="W32" s="101">
        <f>'EJEC NO IMPRIMIR'!W32/EJECUTADO!$D$1</f>
        <v>0</v>
      </c>
      <c r="X32" s="101">
        <f>'EJEC NO IMPRIMIR'!X32/EJECUTADO!$D$1</f>
        <v>0</v>
      </c>
      <c r="Y32" s="101">
        <f>'EJEC NO IMPRIMIR'!Y32/EJECUTADO!$D$1</f>
        <v>0</v>
      </c>
      <c r="Z32" s="101">
        <f>'EJEC NO IMPRIMIR'!Z32/EJECUTADO!$D$1</f>
        <v>0</v>
      </c>
      <c r="AA32" s="101">
        <f>'EJEC NO IMPRIMIR'!AA32/EJECUTADO!$D$1</f>
        <v>0</v>
      </c>
      <c r="AB32" s="101">
        <f>'EJEC NO IMPRIMIR'!AB32/EJECUTADO!$D$1</f>
        <v>0</v>
      </c>
      <c r="AC32" s="101">
        <f>'EJEC NO IMPRIMIR'!AC32/EJECUTADO!$D$1</f>
        <v>0</v>
      </c>
      <c r="AD32" s="101">
        <f>'EJEC NO IMPRIMIR'!AD32/EJECUTADO!$D$1</f>
        <v>0</v>
      </c>
      <c r="AE32" s="101">
        <f>'EJEC NO IMPRIMIR'!AE32/EJECUTADO!$D$1</f>
        <v>0</v>
      </c>
      <c r="AF32" s="101">
        <f>'EJEC NO IMPRIMIR'!AF32/EJECUTADO!$D$1</f>
        <v>0</v>
      </c>
      <c r="AG32" s="101">
        <f>'EJEC NO IMPRIMIR'!AG32/EJECUTADO!$D$1</f>
        <v>1150000</v>
      </c>
      <c r="AH32" s="121">
        <f>'EJEC NO IMPRIMIR'!AH32/EJECUTADO!$D$1</f>
        <v>1150000</v>
      </c>
      <c r="AI32" s="50"/>
    </row>
    <row r="33" spans="1:36" ht="39" customHeight="1" x14ac:dyDescent="0.35">
      <c r="A33" s="48"/>
      <c r="B33" s="106"/>
      <c r="C33" s="78"/>
      <c r="D33" s="80" t="s">
        <v>100</v>
      </c>
      <c r="E33" s="78"/>
      <c r="F33" s="101">
        <f>'EJEC NO IMPRIMIR'!F33/EJECUTADO!$D$1</f>
        <v>0</v>
      </c>
      <c r="G33" s="101">
        <f>'EJEC NO IMPRIMIR'!G33/EJECUTADO!$D$1</f>
        <v>3704256.1310000001</v>
      </c>
      <c r="H33" s="101">
        <f>'EJEC NO IMPRIMIR'!H33/EJECUTADO!$D$1</f>
        <v>0</v>
      </c>
      <c r="I33" s="101">
        <f>'EJEC NO IMPRIMIR'!I33/EJECUTADO!$D$1</f>
        <v>4348124.085</v>
      </c>
      <c r="J33" s="101">
        <f>'EJEC NO IMPRIMIR'!J33/EJECUTADO!$D$1</f>
        <v>0</v>
      </c>
      <c r="K33" s="101">
        <f>'EJEC NO IMPRIMIR'!K33/EJECUTADO!$D$1</f>
        <v>73033440.086999997</v>
      </c>
      <c r="L33" s="101">
        <f>'EJEC NO IMPRIMIR'!L33/EJECUTADO!$D$1</f>
        <v>0</v>
      </c>
      <c r="M33" s="101">
        <f>'EJEC NO IMPRIMIR'!M33/EJECUTADO!$D$1</f>
        <v>0</v>
      </c>
      <c r="N33" s="101">
        <f>'EJEC NO IMPRIMIR'!N33/EJECUTADO!$D$1</f>
        <v>0</v>
      </c>
      <c r="O33" s="101">
        <f>'EJEC NO IMPRIMIR'!O33/EJECUTADO!$D$1</f>
        <v>3962852.0389999999</v>
      </c>
      <c r="P33" s="101">
        <f>'EJEC NO IMPRIMIR'!P33/EJECUTADO!$D$1</f>
        <v>0</v>
      </c>
      <c r="Q33" s="101">
        <f>'EJEC NO IMPRIMIR'!Q33/EJECUTADO!$D$1</f>
        <v>196552.85399999999</v>
      </c>
      <c r="R33" s="101">
        <f>'EJEC NO IMPRIMIR'!R33/EJECUTADO!$D$1</f>
        <v>0</v>
      </c>
      <c r="S33" s="101">
        <f>'EJEC NO IMPRIMIR'!S33/EJECUTADO!$D$1</f>
        <v>0</v>
      </c>
      <c r="T33" s="101">
        <f>'EJEC NO IMPRIMIR'!T33/EJECUTADO!$D$1</f>
        <v>0</v>
      </c>
      <c r="U33" s="101">
        <f>'EJEC NO IMPRIMIR'!U33/EJECUTADO!$D$1</f>
        <v>0</v>
      </c>
      <c r="V33" s="101">
        <f>'EJEC NO IMPRIMIR'!V33/EJECUTADO!$D$1</f>
        <v>22864840.155000001</v>
      </c>
      <c r="W33" s="101">
        <f>'EJEC NO IMPRIMIR'!W33/EJECUTADO!$D$1</f>
        <v>0</v>
      </c>
      <c r="X33" s="101">
        <f>'EJEC NO IMPRIMIR'!X33/EJECUTADO!$D$1</f>
        <v>0</v>
      </c>
      <c r="Y33" s="101">
        <f>'EJEC NO IMPRIMIR'!Y33/EJECUTADO!$D$1</f>
        <v>0</v>
      </c>
      <c r="Z33" s="101">
        <f>'EJEC NO IMPRIMIR'!Z33/EJECUTADO!$D$1</f>
        <v>0</v>
      </c>
      <c r="AA33" s="101">
        <f>'EJEC NO IMPRIMIR'!AA33/EJECUTADO!$D$1</f>
        <v>0</v>
      </c>
      <c r="AB33" s="101">
        <f>'EJEC NO IMPRIMIR'!AB33/EJECUTADO!$D$1</f>
        <v>0</v>
      </c>
      <c r="AC33" s="101">
        <f>'EJEC NO IMPRIMIR'!AC33/EJECUTADO!$D$1</f>
        <v>0</v>
      </c>
      <c r="AD33" s="101">
        <f>'EJEC NO IMPRIMIR'!AD33/EJECUTADO!$D$1</f>
        <v>0</v>
      </c>
      <c r="AE33" s="101">
        <f>'EJEC NO IMPRIMIR'!AE33/EJECUTADO!$D$1</f>
        <v>0</v>
      </c>
      <c r="AF33" s="101">
        <f>'EJEC NO IMPRIMIR'!AF33/EJECUTADO!$D$1</f>
        <v>108110065.351</v>
      </c>
      <c r="AG33" s="101">
        <f>'EJEC NO IMPRIMIR'!AG33/EJECUTADO!$D$1</f>
        <v>0</v>
      </c>
      <c r="AH33" s="121">
        <f>'EJEC NO IMPRIMIR'!AH33/EJECUTADO!$D$1</f>
        <v>108110065.351</v>
      </c>
      <c r="AI33" s="50"/>
    </row>
    <row r="34" spans="1:36" ht="39" customHeight="1" x14ac:dyDescent="0.35">
      <c r="A34" s="48"/>
      <c r="B34" s="106"/>
      <c r="C34" s="78"/>
      <c r="D34" s="80" t="s">
        <v>101</v>
      </c>
      <c r="E34" s="78"/>
      <c r="F34" s="101">
        <f>'EJEC NO IMPRIMIR'!F34/EJECUTADO!$D$1</f>
        <v>0</v>
      </c>
      <c r="G34" s="101">
        <f>'EJEC NO IMPRIMIR'!G34/EJECUTADO!$D$1</f>
        <v>0</v>
      </c>
      <c r="H34" s="101">
        <f>'EJEC NO IMPRIMIR'!H34/EJECUTADO!$D$1</f>
        <v>0</v>
      </c>
      <c r="I34" s="101">
        <f>'EJEC NO IMPRIMIR'!I34/EJECUTADO!$D$1</f>
        <v>0</v>
      </c>
      <c r="J34" s="101">
        <f>'EJEC NO IMPRIMIR'!J34/EJECUTADO!$D$1</f>
        <v>0</v>
      </c>
      <c r="K34" s="101">
        <f>'EJEC NO IMPRIMIR'!K34/EJECUTADO!$D$1</f>
        <v>0</v>
      </c>
      <c r="L34" s="101">
        <f>'EJEC NO IMPRIMIR'!L34/EJECUTADO!$D$1</f>
        <v>0</v>
      </c>
      <c r="M34" s="101">
        <f>'EJEC NO IMPRIMIR'!M34/EJECUTADO!$D$1</f>
        <v>0</v>
      </c>
      <c r="N34" s="101">
        <f>'EJEC NO IMPRIMIR'!N34/EJECUTADO!$D$1</f>
        <v>0</v>
      </c>
      <c r="O34" s="101">
        <f>'EJEC NO IMPRIMIR'!O34/EJECUTADO!$D$1</f>
        <v>0</v>
      </c>
      <c r="P34" s="101">
        <f>'EJEC NO IMPRIMIR'!P34/EJECUTADO!$D$1</f>
        <v>0</v>
      </c>
      <c r="Q34" s="101">
        <f>'EJEC NO IMPRIMIR'!Q34/EJECUTADO!$D$1</f>
        <v>0</v>
      </c>
      <c r="R34" s="101">
        <f>'EJEC NO IMPRIMIR'!R34/EJECUTADO!$D$1</f>
        <v>0</v>
      </c>
      <c r="S34" s="101">
        <f>'EJEC NO IMPRIMIR'!S34/EJECUTADO!$D$1</f>
        <v>0</v>
      </c>
      <c r="T34" s="101">
        <f>'EJEC NO IMPRIMIR'!T34/EJECUTADO!$D$1</f>
        <v>0</v>
      </c>
      <c r="U34" s="101">
        <f>'EJEC NO IMPRIMIR'!U34/EJECUTADO!$D$1</f>
        <v>0</v>
      </c>
      <c r="V34" s="101">
        <f>'EJEC NO IMPRIMIR'!V34/EJECUTADO!$D$1</f>
        <v>0</v>
      </c>
      <c r="W34" s="101">
        <f>'EJEC NO IMPRIMIR'!W34/EJECUTADO!$D$1</f>
        <v>0</v>
      </c>
      <c r="X34" s="101">
        <f>'EJEC NO IMPRIMIR'!X34/EJECUTADO!$D$1</f>
        <v>0</v>
      </c>
      <c r="Y34" s="101">
        <f>'EJEC NO IMPRIMIR'!Y34/EJECUTADO!$D$1</f>
        <v>0</v>
      </c>
      <c r="Z34" s="101">
        <f>'EJEC NO IMPRIMIR'!Z34/EJECUTADO!$D$1</f>
        <v>0</v>
      </c>
      <c r="AA34" s="101">
        <f>'EJEC NO IMPRIMIR'!AA34/EJECUTADO!$D$1</f>
        <v>0</v>
      </c>
      <c r="AB34" s="101">
        <f>'EJEC NO IMPRIMIR'!AB34/EJECUTADO!$D$1</f>
        <v>0</v>
      </c>
      <c r="AC34" s="101">
        <f>'EJEC NO IMPRIMIR'!AC34/EJECUTADO!$D$1</f>
        <v>0</v>
      </c>
      <c r="AD34" s="101">
        <f>'EJEC NO IMPRIMIR'!AD34/EJECUTADO!$D$1</f>
        <v>0</v>
      </c>
      <c r="AE34" s="101">
        <f>'EJEC NO IMPRIMIR'!AE34/EJECUTADO!$D$1</f>
        <v>0</v>
      </c>
      <c r="AF34" s="101">
        <f>'EJEC NO IMPRIMIR'!AF34/EJECUTADO!$D$1</f>
        <v>0</v>
      </c>
      <c r="AG34" s="101">
        <f>'EJEC NO IMPRIMIR'!AG34/EJECUTADO!$D$1</f>
        <v>0</v>
      </c>
      <c r="AH34" s="121">
        <f>'EJEC NO IMPRIMIR'!AH34/EJECUTADO!$D$1</f>
        <v>0</v>
      </c>
      <c r="AI34" s="50"/>
    </row>
    <row r="35" spans="1:36" ht="22.55" customHeight="1" x14ac:dyDescent="0.35">
      <c r="A35" s="48"/>
      <c r="B35" s="106"/>
      <c r="C35" s="78"/>
      <c r="D35" s="80" t="s">
        <v>146</v>
      </c>
      <c r="E35" s="78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21"/>
      <c r="AI35" s="50"/>
    </row>
    <row r="36" spans="1:36" ht="22.55" customHeight="1" x14ac:dyDescent="0.35">
      <c r="A36" s="48"/>
      <c r="B36" s="100">
        <v>14</v>
      </c>
      <c r="C36" s="78"/>
      <c r="D36" s="80" t="s">
        <v>82</v>
      </c>
      <c r="E36" s="78"/>
      <c r="F36" s="101">
        <f>'EJEC NO IMPRIMIR'!F36/EJECUTADO!$D$1</f>
        <v>0</v>
      </c>
      <c r="G36" s="101">
        <f>'EJEC NO IMPRIMIR'!G36/EJECUTADO!$D$1</f>
        <v>0</v>
      </c>
      <c r="H36" s="101">
        <f>'EJEC NO IMPRIMIR'!H36/EJECUTADO!$D$1</f>
        <v>0</v>
      </c>
      <c r="I36" s="101">
        <f>'EJEC NO IMPRIMIR'!I36/EJECUTADO!$D$1</f>
        <v>0</v>
      </c>
      <c r="J36" s="101">
        <f>'EJEC NO IMPRIMIR'!J36/EJECUTADO!$D$1</f>
        <v>0</v>
      </c>
      <c r="K36" s="101">
        <f>'EJEC NO IMPRIMIR'!K36/EJECUTADO!$D$1</f>
        <v>0</v>
      </c>
      <c r="L36" s="101">
        <f>'EJEC NO IMPRIMIR'!L36/EJECUTADO!$D$1</f>
        <v>0</v>
      </c>
      <c r="M36" s="101">
        <f>'EJEC NO IMPRIMIR'!M36/EJECUTADO!$D$1</f>
        <v>0</v>
      </c>
      <c r="N36" s="101">
        <f>'EJEC NO IMPRIMIR'!N36/EJECUTADO!$D$1</f>
        <v>0</v>
      </c>
      <c r="O36" s="101">
        <f>'EJEC NO IMPRIMIR'!O36/EJECUTADO!$D$1</f>
        <v>0</v>
      </c>
      <c r="P36" s="101">
        <f>'EJEC NO IMPRIMIR'!P36/EJECUTADO!$D$1</f>
        <v>0</v>
      </c>
      <c r="Q36" s="101">
        <f>'EJEC NO IMPRIMIR'!Q36/EJECUTADO!$D$1</f>
        <v>0</v>
      </c>
      <c r="R36" s="101">
        <f>'EJEC NO IMPRIMIR'!R36/EJECUTADO!$D$1</f>
        <v>0</v>
      </c>
      <c r="S36" s="101">
        <f>'EJEC NO IMPRIMIR'!S36/EJECUTADO!$D$1</f>
        <v>0</v>
      </c>
      <c r="T36" s="101">
        <f>'EJEC NO IMPRIMIR'!T36/EJECUTADO!$D$1</f>
        <v>0</v>
      </c>
      <c r="U36" s="101">
        <f>'EJEC NO IMPRIMIR'!U36/EJECUTADO!$D$1</f>
        <v>0</v>
      </c>
      <c r="V36" s="101">
        <f>'EJEC NO IMPRIMIR'!V36/EJECUTADO!$D$1</f>
        <v>0</v>
      </c>
      <c r="W36" s="101">
        <f>'EJEC NO IMPRIMIR'!W36/EJECUTADO!$D$1</f>
        <v>0</v>
      </c>
      <c r="X36" s="101">
        <f>'EJEC NO IMPRIMIR'!X36/EJECUTADO!$D$1</f>
        <v>0</v>
      </c>
      <c r="Y36" s="101">
        <f>'EJEC NO IMPRIMIR'!Y36/EJECUTADO!$D$1</f>
        <v>0</v>
      </c>
      <c r="Z36" s="101">
        <f>'EJEC NO IMPRIMIR'!Z36/EJECUTADO!$D$1</f>
        <v>0</v>
      </c>
      <c r="AA36" s="101">
        <f>'EJEC NO IMPRIMIR'!AA36/EJECUTADO!$D$1</f>
        <v>0</v>
      </c>
      <c r="AB36" s="101">
        <f>'EJEC NO IMPRIMIR'!AB36/EJECUTADO!$D$1</f>
        <v>0</v>
      </c>
      <c r="AC36" s="101">
        <f>'EJEC NO IMPRIMIR'!AC36/EJECUTADO!$D$1</f>
        <v>0</v>
      </c>
      <c r="AD36" s="101">
        <f>'EJEC NO IMPRIMIR'!AD36/EJECUTADO!$D$1</f>
        <v>0</v>
      </c>
      <c r="AE36" s="101">
        <f>'EJEC NO IMPRIMIR'!AE36/EJECUTADO!$D$1</f>
        <v>0</v>
      </c>
      <c r="AF36" s="101">
        <f>'EJEC NO IMPRIMIR'!AF36/EJECUTADO!$D$1</f>
        <v>0</v>
      </c>
      <c r="AG36" s="101">
        <f>'EJEC NO IMPRIMIR'!AG36/EJECUTADO!$D$1</f>
        <v>0</v>
      </c>
      <c r="AH36" s="121">
        <f>'EJEC NO IMPRIMIR'!AH36/EJECUTADO!$D$1</f>
        <v>0</v>
      </c>
      <c r="AI36" s="50"/>
    </row>
    <row r="37" spans="1:36" ht="22.55" customHeight="1" x14ac:dyDescent="0.35">
      <c r="A37" s="48"/>
      <c r="B37" s="100" t="s">
        <v>62</v>
      </c>
      <c r="C37" s="78"/>
      <c r="D37" s="80" t="s">
        <v>5</v>
      </c>
      <c r="E37" s="78"/>
      <c r="F37" s="101">
        <f>'EJEC NO IMPRIMIR'!F37/EJECUTADO!$D$1</f>
        <v>-2256080.11</v>
      </c>
      <c r="G37" s="101">
        <f>'EJEC NO IMPRIMIR'!G37/EJECUTADO!$D$1</f>
        <v>17041283.611000001</v>
      </c>
      <c r="H37" s="101">
        <f>'EJEC NO IMPRIMIR'!H37/EJECUTADO!$D$1</f>
        <v>0</v>
      </c>
      <c r="I37" s="101">
        <f>'EJEC NO IMPRIMIR'!I37/EJECUTADO!$D$1</f>
        <v>3408368.19</v>
      </c>
      <c r="J37" s="101">
        <f>'EJEC NO IMPRIMIR'!J37/EJECUTADO!$D$1</f>
        <v>1360999.2549999999</v>
      </c>
      <c r="K37" s="101">
        <f>'EJEC NO IMPRIMIR'!K37/EJECUTADO!$D$1</f>
        <v>-118301633.359</v>
      </c>
      <c r="L37" s="101">
        <f>'EJEC NO IMPRIMIR'!L37/EJECUTADO!$D$1</f>
        <v>1002899.545</v>
      </c>
      <c r="M37" s="101">
        <f>'EJEC NO IMPRIMIR'!M37/EJECUTADO!$D$1</f>
        <v>-4439394.2759999996</v>
      </c>
      <c r="N37" s="101">
        <f>'EJEC NO IMPRIMIR'!N37/EJECUTADO!$D$1</f>
        <v>0</v>
      </c>
      <c r="O37" s="101">
        <f>'EJEC NO IMPRIMIR'!O37/EJECUTADO!$D$1</f>
        <v>12173313.132999999</v>
      </c>
      <c r="P37" s="101">
        <f>'EJEC NO IMPRIMIR'!P37/EJECUTADO!$D$1</f>
        <v>1608512.246</v>
      </c>
      <c r="Q37" s="101">
        <f>'EJEC NO IMPRIMIR'!Q37/EJECUTADO!$D$1</f>
        <v>22465952.831</v>
      </c>
      <c r="R37" s="101">
        <f>'EJEC NO IMPRIMIR'!R37/EJECUTADO!$D$1</f>
        <v>160766.514</v>
      </c>
      <c r="S37" s="101">
        <f>'EJEC NO IMPRIMIR'!S37/EJECUTADO!$D$1</f>
        <v>909624.86600000004</v>
      </c>
      <c r="T37" s="101">
        <f>'EJEC NO IMPRIMIR'!T37/EJECUTADO!$D$1</f>
        <v>95249.130999999994</v>
      </c>
      <c r="U37" s="101">
        <f>'EJEC NO IMPRIMIR'!U37/EJECUTADO!$D$1</f>
        <v>982406.61499999999</v>
      </c>
      <c r="V37" s="101">
        <f>'EJEC NO IMPRIMIR'!V37/EJECUTADO!$D$1</f>
        <v>28068129.004000001</v>
      </c>
      <c r="W37" s="101">
        <f>'EJEC NO IMPRIMIR'!W37/EJECUTADO!$D$1</f>
        <v>467562.26699999999</v>
      </c>
      <c r="X37" s="101">
        <f>'EJEC NO IMPRIMIR'!X37/EJECUTADO!$D$1</f>
        <v>57344.51</v>
      </c>
      <c r="Y37" s="101">
        <f>'EJEC NO IMPRIMIR'!Y37/EJECUTADO!$D$1</f>
        <v>165978688.78999999</v>
      </c>
      <c r="Z37" s="101">
        <f>'EJEC NO IMPRIMIR'!Z37/EJECUTADO!$D$1</f>
        <v>-347883.391</v>
      </c>
      <c r="AA37" s="101">
        <f>'EJEC NO IMPRIMIR'!AA37/EJECUTADO!$D$1</f>
        <v>161882.38500000001</v>
      </c>
      <c r="AB37" s="101">
        <f>'EJEC NO IMPRIMIR'!AB37/EJECUTADO!$D$1</f>
        <v>901444.86800000002</v>
      </c>
      <c r="AC37" s="101">
        <f>'EJEC NO IMPRIMIR'!AC37/EJECUTADO!$D$1</f>
        <v>0</v>
      </c>
      <c r="AD37" s="101">
        <f>'EJEC NO IMPRIMIR'!AD37/EJECUTADO!$D$1</f>
        <v>93613</v>
      </c>
      <c r="AE37" s="101">
        <f>'EJEC NO IMPRIMIR'!AE37/EJECUTADO!$D$1</f>
        <v>0</v>
      </c>
      <c r="AF37" s="101">
        <f>'EJEC NO IMPRIMIR'!AF37/EJECUTADO!$D$1</f>
        <v>0</v>
      </c>
      <c r="AG37" s="101">
        <f>'EJEC NO IMPRIMIR'!AG37/EJECUTADO!$D$1</f>
        <v>131593049.625</v>
      </c>
      <c r="AH37" s="121">
        <f>'EJEC NO IMPRIMIR'!AH37/EJECUTADO!$D$1</f>
        <v>131593049.625</v>
      </c>
      <c r="AI37" s="50"/>
    </row>
    <row r="38" spans="1:36" s="55" customFormat="1" ht="25" customHeight="1" x14ac:dyDescent="0.2">
      <c r="A38" s="54"/>
      <c r="B38" s="107"/>
      <c r="C38" s="98"/>
      <c r="D38" s="79" t="s">
        <v>6</v>
      </c>
      <c r="E38" s="89"/>
      <c r="F38" s="99">
        <f>SUM(F39,F40,F41,F42,F48,F49,F50,F59,F60,F64,F65,F69,F70)</f>
        <v>18041614.519000001</v>
      </c>
      <c r="G38" s="99">
        <f t="shared" ref="G38:AE38" si="1">SUM(G39,G40,G41,G42,G48,G49,G50,G59,G60,G64,G65,G69,G70)</f>
        <v>30601303.961000003</v>
      </c>
      <c r="H38" s="99">
        <f t="shared" ref="H38" si="2">SUM(H39,H40,H41,H42,H48,H49,H50,H59,H60,H64,H65,H69,H70)</f>
        <v>5473407.4019999998</v>
      </c>
      <c r="I38" s="99">
        <f t="shared" si="1"/>
        <v>114321281.72700001</v>
      </c>
      <c r="J38" s="99">
        <f t="shared" ref="J38" si="3">SUM(J39,J40,J41,J42,J48,J49,J50,J59,J60,J64,J65,J69,J70)</f>
        <v>6696550.148</v>
      </c>
      <c r="K38" s="99">
        <f t="shared" si="1"/>
        <v>1195402268.9619999</v>
      </c>
      <c r="L38" s="99">
        <f t="shared" ref="L38:M38" si="4">SUM(L39,L40,L41,L42,L48,L49,L50,L59,L60,L64,L65,L69,L70)</f>
        <v>8181483.6869999999</v>
      </c>
      <c r="M38" s="99">
        <f t="shared" si="4"/>
        <v>95450444.464000002</v>
      </c>
      <c r="N38" s="99">
        <f t="shared" ref="N38" si="5">SUM(N39,N40,N41,N42,N48,N49,N50,N59,N60,N64,N65,N69,N70)</f>
        <v>0</v>
      </c>
      <c r="O38" s="99">
        <f t="shared" si="1"/>
        <v>79429889.022</v>
      </c>
      <c r="P38" s="99">
        <f t="shared" ref="P38" si="6">SUM(P39,P40,P41,P42,P48,P49,P50,P59,P60,P64,P65,P69,P70)</f>
        <v>5682723.0279999999</v>
      </c>
      <c r="Q38" s="99">
        <f t="shared" si="1"/>
        <v>80639525.974000007</v>
      </c>
      <c r="R38" s="99">
        <f t="shared" ref="R38" si="7">SUM(R39,R40,R41,R42,R48,R49,R50,R59,R60,R64,R65,R69,R70)</f>
        <v>1477319.6710000001</v>
      </c>
      <c r="S38" s="99">
        <f>SUM(S39,S40,S41,S42,S48,S49,S50,S59,S60,S64,S65,S69,S70)</f>
        <v>5474306.2909999993</v>
      </c>
      <c r="T38" s="99">
        <f>SUM(T39,T40,T41,T42,T48,T49,T50,T59,T60,T64,T65,T69,T70)</f>
        <v>2877197.4859999996</v>
      </c>
      <c r="U38" s="99">
        <f t="shared" si="1"/>
        <v>5135570.16</v>
      </c>
      <c r="V38" s="99">
        <f t="shared" si="1"/>
        <v>155846496.847</v>
      </c>
      <c r="W38" s="99">
        <f>SUM(W39,W40,W41,W42,W48,W49,W50,W59,W60,W64,W65,W69,W70)</f>
        <v>7334323.6519999988</v>
      </c>
      <c r="X38" s="99">
        <f t="shared" ref="X38" si="8">SUM(X39,X40,X41,X42,X48,X49,X50,X59,X60,X64,X65,X69,X70)</f>
        <v>110956407.23699999</v>
      </c>
      <c r="Y38" s="99">
        <f t="shared" si="1"/>
        <v>558341041.41100001</v>
      </c>
      <c r="Z38" s="99">
        <f t="shared" si="1"/>
        <v>16229516.201999998</v>
      </c>
      <c r="AA38" s="99">
        <f t="shared" ref="AA38:AB38" si="9">SUM(AA39,AA40,AA41,AA42,AA48,AA49,AA50,AA59,AA60,AA64,AA65,AA69,AA70)</f>
        <v>1422674.6470000001</v>
      </c>
      <c r="AB38" s="99">
        <f t="shared" si="9"/>
        <v>2451160.2470000004</v>
      </c>
      <c r="AC38" s="99">
        <f t="shared" ref="AC38" si="10">SUM(AC39,AC40,AC41,AC42,AC48,AC49,AC50,AC59,AC60,AC64,AC65,AC69,AC70)</f>
        <v>3512916.4389999998</v>
      </c>
      <c r="AD38" s="99">
        <f t="shared" si="1"/>
        <v>1463803</v>
      </c>
      <c r="AE38" s="99">
        <f t="shared" si="1"/>
        <v>10994726</v>
      </c>
      <c r="AF38" s="99">
        <f t="shared" ref="AF38:AH38" si="11">SUM(AF39,AF40,AF41,AF42,AF48,AF49,AF50,AF59,AF60,AF64,AF65,AF69,AF70)</f>
        <v>108110065.351</v>
      </c>
      <c r="AG38" s="99">
        <f t="shared" si="11"/>
        <v>2415327886.8330002</v>
      </c>
      <c r="AH38" s="120">
        <f t="shared" si="11"/>
        <v>2523437952.184</v>
      </c>
      <c r="AI38" s="53"/>
      <c r="AJ38" s="56"/>
    </row>
    <row r="39" spans="1:36" ht="22.55" customHeight="1" x14ac:dyDescent="0.35">
      <c r="A39" s="48"/>
      <c r="B39" s="100" t="s">
        <v>7</v>
      </c>
      <c r="C39" s="78"/>
      <c r="D39" s="80" t="s">
        <v>8</v>
      </c>
      <c r="E39" s="78"/>
      <c r="F39" s="110">
        <f>'EJEC NO IMPRIMIR'!F39/EJECUTADO!$D$1</f>
        <v>12137473.449999999</v>
      </c>
      <c r="G39" s="110">
        <f>'EJEC NO IMPRIMIR'!G39/EJECUTADO!$D$1</f>
        <v>8433954.9100000001</v>
      </c>
      <c r="H39" s="110">
        <f>'EJEC NO IMPRIMIR'!H39/EJECUTADO!$D$1</f>
        <v>0</v>
      </c>
      <c r="I39" s="110">
        <f>'EJEC NO IMPRIMIR'!I39/EJECUTADO!$D$1</f>
        <v>13883328.573999999</v>
      </c>
      <c r="J39" s="110">
        <f>'EJEC NO IMPRIMIR'!J39/EJECUTADO!$D$1</f>
        <v>0</v>
      </c>
      <c r="K39" s="110">
        <f>'EJEC NO IMPRIMIR'!K39/EJECUTADO!$D$1</f>
        <v>57845070.684</v>
      </c>
      <c r="L39" s="110">
        <f>'EJEC NO IMPRIMIR'!L39/EJECUTADO!$D$1</f>
        <v>5192234.4780000001</v>
      </c>
      <c r="M39" s="110">
        <f>'EJEC NO IMPRIMIR'!M39/EJECUTADO!$D$1</f>
        <v>25524497.092999998</v>
      </c>
      <c r="N39" s="110">
        <f>'EJEC NO IMPRIMIR'!N39/EJECUTADO!$D$1</f>
        <v>0</v>
      </c>
      <c r="O39" s="110">
        <f>'EJEC NO IMPRIMIR'!O39/EJECUTADO!$D$1</f>
        <v>6439154.9340000004</v>
      </c>
      <c r="P39" s="110">
        <f>'EJEC NO IMPRIMIR'!P39/EJECUTADO!$D$1</f>
        <v>239776.8</v>
      </c>
      <c r="Q39" s="110">
        <f>'EJEC NO IMPRIMIR'!Q39/EJECUTADO!$D$1</f>
        <v>5010799.1040000003</v>
      </c>
      <c r="R39" s="110">
        <f>'EJEC NO IMPRIMIR'!R39/EJECUTADO!$D$1</f>
        <v>519775.58199999999</v>
      </c>
      <c r="S39" s="110">
        <f>'EJEC NO IMPRIMIR'!S39/EJECUTADO!$D$1</f>
        <v>4615592.1639999999</v>
      </c>
      <c r="T39" s="110">
        <f>'EJEC NO IMPRIMIR'!T39/EJECUTADO!$D$1</f>
        <v>2469713.554</v>
      </c>
      <c r="U39" s="110">
        <f>'EJEC NO IMPRIMIR'!U39/EJECUTADO!$D$1</f>
        <v>3809870.3309999998</v>
      </c>
      <c r="V39" s="110">
        <f>'EJEC NO IMPRIMIR'!V39/EJECUTADO!$D$1</f>
        <v>9252102.9629999995</v>
      </c>
      <c r="W39" s="110">
        <f>'EJEC NO IMPRIMIR'!W39/EJECUTADO!$D$1</f>
        <v>6369490.9179999996</v>
      </c>
      <c r="X39" s="110">
        <f>'EJEC NO IMPRIMIR'!X39/EJECUTADO!$D$1</f>
        <v>106336.89599999999</v>
      </c>
      <c r="Y39" s="110">
        <f>'EJEC NO IMPRIMIR'!Y39/EJECUTADO!$D$1</f>
        <v>10657221.536</v>
      </c>
      <c r="Z39" s="110">
        <f>'EJEC NO IMPRIMIR'!Z39/EJECUTADO!$D$1</f>
        <v>9870090.0409999993</v>
      </c>
      <c r="AA39" s="110">
        <f>'EJEC NO IMPRIMIR'!AA39/EJECUTADO!$D$1</f>
        <v>0</v>
      </c>
      <c r="AB39" s="110">
        <f>'EJEC NO IMPRIMIR'!AB39/EJECUTADO!$D$1</f>
        <v>1325747.1710000001</v>
      </c>
      <c r="AC39" s="110">
        <f>'EJEC NO IMPRIMIR'!AC39/EJECUTADO!$D$1</f>
        <v>3462858.4759999998</v>
      </c>
      <c r="AD39" s="110">
        <f>'EJEC NO IMPRIMIR'!AD39/EJECUTADO!$D$1</f>
        <v>1156740</v>
      </c>
      <c r="AE39" s="110">
        <f>'EJEC NO IMPRIMIR'!AE39/EJECUTADO!$D$1</f>
        <v>7065065</v>
      </c>
      <c r="AF39" s="110">
        <f>'EJEC NO IMPRIMIR'!AF39/EJECUTADO!$D$1</f>
        <v>0</v>
      </c>
      <c r="AG39" s="110">
        <f>'EJEC NO IMPRIMIR'!AG39/EJECUTADO!$D$1</f>
        <v>195386894.65900001</v>
      </c>
      <c r="AH39" s="122">
        <f>'EJEC NO IMPRIMIR'!AH39/EJECUTADO!$D$1</f>
        <v>195386894.65900001</v>
      </c>
      <c r="AI39" s="50"/>
    </row>
    <row r="40" spans="1:36" ht="22.55" customHeight="1" x14ac:dyDescent="0.35">
      <c r="A40" s="48"/>
      <c r="B40" s="100" t="s">
        <v>9</v>
      </c>
      <c r="C40" s="78"/>
      <c r="D40" s="80" t="s">
        <v>10</v>
      </c>
      <c r="E40" s="78"/>
      <c r="F40" s="101">
        <f>'EJEC NO IMPRIMIR'!F40/EJECUTADO!$D$1</f>
        <v>3590903.8760000002</v>
      </c>
      <c r="G40" s="101">
        <f>'EJEC NO IMPRIMIR'!G40/EJECUTADO!$D$1</f>
        <v>423718.17099999997</v>
      </c>
      <c r="H40" s="101">
        <f>'EJEC NO IMPRIMIR'!H40/EJECUTADO!$D$1</f>
        <v>0</v>
      </c>
      <c r="I40" s="101">
        <f>'EJEC NO IMPRIMIR'!I40/EJECUTADO!$D$1</f>
        <v>2255972.8450000002</v>
      </c>
      <c r="J40" s="101">
        <f>'EJEC NO IMPRIMIR'!J40/EJECUTADO!$D$1</f>
        <v>5535804.4440000001</v>
      </c>
      <c r="K40" s="101">
        <f>'EJEC NO IMPRIMIR'!K40/EJECUTADO!$D$1</f>
        <v>3773608.5460000001</v>
      </c>
      <c r="L40" s="101">
        <f>'EJEC NO IMPRIMIR'!L40/EJECUTADO!$D$1</f>
        <v>1946107.09</v>
      </c>
      <c r="M40" s="101">
        <f>'EJEC NO IMPRIMIR'!M40/EJECUTADO!$D$1</f>
        <v>21134198.096000001</v>
      </c>
      <c r="N40" s="101">
        <f>'EJEC NO IMPRIMIR'!N40/EJECUTADO!$D$1</f>
        <v>0</v>
      </c>
      <c r="O40" s="101">
        <f>'EJEC NO IMPRIMIR'!O40/EJECUTADO!$D$1</f>
        <v>332790.59000000003</v>
      </c>
      <c r="P40" s="101">
        <f>'EJEC NO IMPRIMIR'!P40/EJECUTADO!$D$1</f>
        <v>1786019.5209999999</v>
      </c>
      <c r="Q40" s="101">
        <f>'EJEC NO IMPRIMIR'!Q40/EJECUTADO!$D$1</f>
        <v>250563.234</v>
      </c>
      <c r="R40" s="101">
        <f>'EJEC NO IMPRIMIR'!R40/EJECUTADO!$D$1</f>
        <v>110578.156</v>
      </c>
      <c r="S40" s="101">
        <f>'EJEC NO IMPRIMIR'!S40/EJECUTADO!$D$1</f>
        <v>352043.67599999998</v>
      </c>
      <c r="T40" s="101">
        <f>'EJEC NO IMPRIMIR'!T40/EJECUTADO!$D$1</f>
        <v>121967.505</v>
      </c>
      <c r="U40" s="101">
        <f>'EJEC NO IMPRIMIR'!U40/EJECUTADO!$D$1</f>
        <v>162894.35399999999</v>
      </c>
      <c r="V40" s="101">
        <f>'EJEC NO IMPRIMIR'!V40/EJECUTADO!$D$1</f>
        <v>819002.69200000004</v>
      </c>
      <c r="W40" s="101">
        <f>'EJEC NO IMPRIMIR'!W40/EJECUTADO!$D$1</f>
        <v>297430.435</v>
      </c>
      <c r="X40" s="101">
        <f>'EJEC NO IMPRIMIR'!X40/EJECUTADO!$D$1</f>
        <v>411.596</v>
      </c>
      <c r="Y40" s="101">
        <f>'EJEC NO IMPRIMIR'!Y40/EJECUTADO!$D$1</f>
        <v>629372.28500000003</v>
      </c>
      <c r="Z40" s="101">
        <f>'EJEC NO IMPRIMIR'!Z40/EJECUTADO!$D$1</f>
        <v>1000746.563</v>
      </c>
      <c r="AA40" s="101">
        <f>'EJEC NO IMPRIMIR'!AA40/EJECUTADO!$D$1</f>
        <v>483532.05599999998</v>
      </c>
      <c r="AB40" s="101">
        <f>'EJEC NO IMPRIMIR'!AB40/EJECUTADO!$D$1</f>
        <v>12169.225</v>
      </c>
      <c r="AC40" s="101">
        <f>'EJEC NO IMPRIMIR'!AC40/EJECUTADO!$D$1</f>
        <v>38646.093000000001</v>
      </c>
      <c r="AD40" s="101">
        <f>'EJEC NO IMPRIMIR'!AD40/EJECUTADO!$D$1</f>
        <v>113700</v>
      </c>
      <c r="AE40" s="101">
        <f>'EJEC NO IMPRIMIR'!AE40/EJECUTADO!$D$1</f>
        <v>2712207</v>
      </c>
      <c r="AF40" s="101">
        <f>'EJEC NO IMPRIMIR'!AF40/EJECUTADO!$D$1</f>
        <v>0</v>
      </c>
      <c r="AG40" s="101">
        <f>'EJEC NO IMPRIMIR'!AG40/EJECUTADO!$D$1</f>
        <v>47884388.049000002</v>
      </c>
      <c r="AH40" s="121">
        <f>'EJEC NO IMPRIMIR'!AH40/EJECUTADO!$D$1</f>
        <v>47884388.049000002</v>
      </c>
      <c r="AI40" s="50"/>
    </row>
    <row r="41" spans="1:36" ht="22.55" customHeight="1" x14ac:dyDescent="0.35">
      <c r="A41" s="48"/>
      <c r="B41" s="100" t="s">
        <v>11</v>
      </c>
      <c r="C41" s="78"/>
      <c r="D41" s="80" t="s">
        <v>52</v>
      </c>
      <c r="E41" s="78"/>
      <c r="F41" s="101">
        <f>'EJEC NO IMPRIMIR'!F41/EJECUTADO!$D$1</f>
        <v>127847.78200000001</v>
      </c>
      <c r="G41" s="101">
        <f>'EJEC NO IMPRIMIR'!G41/EJECUTADO!$D$1</f>
        <v>265803.51500000001</v>
      </c>
      <c r="H41" s="101">
        <f>'EJEC NO IMPRIMIR'!H41/EJECUTADO!$D$1</f>
        <v>0</v>
      </c>
      <c r="I41" s="101">
        <f>'EJEC NO IMPRIMIR'!I41/EJECUTADO!$D$1</f>
        <v>381720.34</v>
      </c>
      <c r="J41" s="101">
        <f>'EJEC NO IMPRIMIR'!J41/EJECUTADO!$D$1</f>
        <v>0</v>
      </c>
      <c r="K41" s="101">
        <f>'EJEC NO IMPRIMIR'!K41/EJECUTADO!$D$1</f>
        <v>802828.90500000003</v>
      </c>
      <c r="L41" s="101">
        <f>'EJEC NO IMPRIMIR'!L41/EJECUTADO!$D$1</f>
        <v>125931.266</v>
      </c>
      <c r="M41" s="101">
        <f>'EJEC NO IMPRIMIR'!M41/EJECUTADO!$D$1</f>
        <v>744442.39899999998</v>
      </c>
      <c r="N41" s="101">
        <f>'EJEC NO IMPRIMIR'!N41/EJECUTADO!$D$1</f>
        <v>0</v>
      </c>
      <c r="O41" s="101">
        <f>'EJEC NO IMPRIMIR'!O41/EJECUTADO!$D$1</f>
        <v>230436.15</v>
      </c>
      <c r="P41" s="101">
        <f>'EJEC NO IMPRIMIR'!P41/EJECUTADO!$D$1</f>
        <v>0</v>
      </c>
      <c r="Q41" s="101">
        <f>'EJEC NO IMPRIMIR'!Q41/EJECUTADO!$D$1</f>
        <v>65661.16</v>
      </c>
      <c r="R41" s="101">
        <f>'EJEC NO IMPRIMIR'!R41/EJECUTADO!$D$1</f>
        <v>715.26900000000001</v>
      </c>
      <c r="S41" s="101">
        <f>'EJEC NO IMPRIMIR'!S41/EJECUTADO!$D$1</f>
        <v>148248.981</v>
      </c>
      <c r="T41" s="101">
        <f>'EJEC NO IMPRIMIR'!T41/EJECUTADO!$D$1</f>
        <v>143470.96799999999</v>
      </c>
      <c r="U41" s="101">
        <f>'EJEC NO IMPRIMIR'!U41/EJECUTADO!$D$1</f>
        <v>59912.716999999997</v>
      </c>
      <c r="V41" s="101">
        <f>'EJEC NO IMPRIMIR'!V41/EJECUTADO!$D$1</f>
        <v>33333.095000000001</v>
      </c>
      <c r="W41" s="101">
        <f>'EJEC NO IMPRIMIR'!W41/EJECUTADO!$D$1</f>
        <v>195081.84700000001</v>
      </c>
      <c r="X41" s="101">
        <f>'EJEC NO IMPRIMIR'!X41/EJECUTADO!$D$1</f>
        <v>0</v>
      </c>
      <c r="Y41" s="101">
        <f>'EJEC NO IMPRIMIR'!Y41/EJECUTADO!$D$1</f>
        <v>62037.733</v>
      </c>
      <c r="Z41" s="101">
        <f>'EJEC NO IMPRIMIR'!Z41/EJECUTADO!$D$1</f>
        <v>87645.316000000006</v>
      </c>
      <c r="AA41" s="101">
        <f>'EJEC NO IMPRIMIR'!AA41/EJECUTADO!$D$1</f>
        <v>0</v>
      </c>
      <c r="AB41" s="101">
        <f>'EJEC NO IMPRIMIR'!AB41/EJECUTADO!$D$1</f>
        <v>0</v>
      </c>
      <c r="AC41" s="101">
        <f>'EJEC NO IMPRIMIR'!AC41/EJECUTADO!$D$1</f>
        <v>0</v>
      </c>
      <c r="AD41" s="101">
        <f>'EJEC NO IMPRIMIR'!AD41/EJECUTADO!$D$1</f>
        <v>35461</v>
      </c>
      <c r="AE41" s="101">
        <f>'EJEC NO IMPRIMIR'!AE41/EJECUTADO!$D$1</f>
        <v>27323</v>
      </c>
      <c r="AF41" s="101">
        <f>'EJEC NO IMPRIMIR'!AF41/EJECUTADO!$D$1</f>
        <v>0</v>
      </c>
      <c r="AG41" s="101">
        <f>'EJEC NO IMPRIMIR'!AG41/EJECUTADO!$D$1</f>
        <v>3537901.443</v>
      </c>
      <c r="AH41" s="121">
        <f>'EJEC NO IMPRIMIR'!AH41/EJECUTADO!$D$1</f>
        <v>3537901.443</v>
      </c>
      <c r="AI41" s="50"/>
    </row>
    <row r="42" spans="1:36" ht="22.55" customHeight="1" x14ac:dyDescent="0.35">
      <c r="A42" s="48"/>
      <c r="B42" s="102" t="s">
        <v>12</v>
      </c>
      <c r="C42" s="103"/>
      <c r="D42" s="81" t="s">
        <v>14</v>
      </c>
      <c r="E42" s="103"/>
      <c r="F42" s="104">
        <f>'EJEC NO IMPRIMIR'!F42/EJECUTADO!$D$1</f>
        <v>0</v>
      </c>
      <c r="G42" s="104">
        <f>'EJEC NO IMPRIMIR'!G42/EJECUTADO!$D$1</f>
        <v>0</v>
      </c>
      <c r="H42" s="104">
        <f>'EJEC NO IMPRIMIR'!H42/EJECUTADO!$D$1</f>
        <v>0</v>
      </c>
      <c r="I42" s="104">
        <f>'EJEC NO IMPRIMIR'!I42/EJECUTADO!$D$1</f>
        <v>0</v>
      </c>
      <c r="J42" s="104">
        <f>'EJEC NO IMPRIMIR'!J42/EJECUTADO!$D$1</f>
        <v>0</v>
      </c>
      <c r="K42" s="104">
        <f>'EJEC NO IMPRIMIR'!K42/EJECUTADO!$D$1</f>
        <v>0</v>
      </c>
      <c r="L42" s="104">
        <f>'EJEC NO IMPRIMIR'!L42/EJECUTADO!$D$1</f>
        <v>0</v>
      </c>
      <c r="M42" s="104">
        <f>'EJEC NO IMPRIMIR'!M42/EJECUTADO!$D$1</f>
        <v>0</v>
      </c>
      <c r="N42" s="104">
        <f>'EJEC NO IMPRIMIR'!N42/EJECUTADO!$D$1</f>
        <v>0</v>
      </c>
      <c r="O42" s="104">
        <f>'EJEC NO IMPRIMIR'!O42/EJECUTADO!$D$1</f>
        <v>0</v>
      </c>
      <c r="P42" s="104">
        <f>'EJEC NO IMPRIMIR'!P42/EJECUTADO!$D$1</f>
        <v>0</v>
      </c>
      <c r="Q42" s="104">
        <f>'EJEC NO IMPRIMIR'!Q42/EJECUTADO!$D$1</f>
        <v>0</v>
      </c>
      <c r="R42" s="104">
        <f>'EJEC NO IMPRIMIR'!R42/EJECUTADO!$D$1</f>
        <v>0</v>
      </c>
      <c r="S42" s="104">
        <f>'EJEC NO IMPRIMIR'!S42/EJECUTADO!$D$1</f>
        <v>180788.628</v>
      </c>
      <c r="T42" s="104">
        <f>'EJEC NO IMPRIMIR'!T42/EJECUTADO!$D$1</f>
        <v>0</v>
      </c>
      <c r="U42" s="104">
        <f>'EJEC NO IMPRIMIR'!U42/EJECUTADO!$D$1</f>
        <v>0</v>
      </c>
      <c r="V42" s="104">
        <f>'EJEC NO IMPRIMIR'!V42/EJECUTADO!$D$1</f>
        <v>210482.08100000001</v>
      </c>
      <c r="W42" s="104">
        <f>'EJEC NO IMPRIMIR'!W42/EJECUTADO!$D$1</f>
        <v>0</v>
      </c>
      <c r="X42" s="104">
        <f>'EJEC NO IMPRIMIR'!X42/EJECUTADO!$D$1</f>
        <v>0</v>
      </c>
      <c r="Y42" s="104">
        <f>'EJEC NO IMPRIMIR'!Y42/EJECUTADO!$D$1</f>
        <v>0</v>
      </c>
      <c r="Z42" s="104">
        <f>'EJEC NO IMPRIMIR'!Z42/EJECUTADO!$D$1</f>
        <v>170860</v>
      </c>
      <c r="AA42" s="104">
        <f>'EJEC NO IMPRIMIR'!AA42/EJECUTADO!$D$1</f>
        <v>0</v>
      </c>
      <c r="AB42" s="104">
        <f>'EJEC NO IMPRIMIR'!AB42/EJECUTADO!$D$1</f>
        <v>300999</v>
      </c>
      <c r="AC42" s="104">
        <f>'EJEC NO IMPRIMIR'!AC42/EJECUTADO!$D$1</f>
        <v>0</v>
      </c>
      <c r="AD42" s="104">
        <f>'EJEC NO IMPRIMIR'!AD42/EJECUTADO!$D$1</f>
        <v>0</v>
      </c>
      <c r="AE42" s="104">
        <f>'EJEC NO IMPRIMIR'!AE42/EJECUTADO!$D$1</f>
        <v>0</v>
      </c>
      <c r="AF42" s="104">
        <f>'EJEC NO IMPRIMIR'!AF42/EJECUTADO!$D$1</f>
        <v>0</v>
      </c>
      <c r="AG42" s="104">
        <f>'EJEC NO IMPRIMIR'!AG42/EJECUTADO!$D$1</f>
        <v>863129.70900000003</v>
      </c>
      <c r="AH42" s="105">
        <f>'EJEC NO IMPRIMIR'!AH42/EJECUTADO!$D$1</f>
        <v>863129.70900000003</v>
      </c>
      <c r="AI42" s="50"/>
    </row>
    <row r="43" spans="1:36" ht="22.55" customHeight="1" x14ac:dyDescent="0.35">
      <c r="A43" s="48"/>
      <c r="B43" s="106" t="s">
        <v>20</v>
      </c>
      <c r="C43" s="78"/>
      <c r="D43" s="80" t="s">
        <v>91</v>
      </c>
      <c r="E43" s="78"/>
      <c r="F43" s="101">
        <f>'EJEC NO IMPRIMIR'!F43/EJECUTADO!$D$1</f>
        <v>0</v>
      </c>
      <c r="G43" s="101">
        <f>'EJEC NO IMPRIMIR'!G43/EJECUTADO!$D$1</f>
        <v>0</v>
      </c>
      <c r="H43" s="101">
        <f>'EJEC NO IMPRIMIR'!H43/EJECUTADO!$D$1</f>
        <v>0</v>
      </c>
      <c r="I43" s="101">
        <f>'EJEC NO IMPRIMIR'!I43/EJECUTADO!$D$1</f>
        <v>0</v>
      </c>
      <c r="J43" s="101">
        <f>'EJEC NO IMPRIMIR'!J43/EJECUTADO!$D$1</f>
        <v>0</v>
      </c>
      <c r="K43" s="101">
        <f>'EJEC NO IMPRIMIR'!K43/EJECUTADO!$D$1</f>
        <v>0</v>
      </c>
      <c r="L43" s="101">
        <f>'EJEC NO IMPRIMIR'!L43/EJECUTADO!$D$1</f>
        <v>0</v>
      </c>
      <c r="M43" s="101">
        <f>'EJEC NO IMPRIMIR'!M43/EJECUTADO!$D$1</f>
        <v>0</v>
      </c>
      <c r="N43" s="101">
        <f>'EJEC NO IMPRIMIR'!N43/EJECUTADO!$D$1</f>
        <v>0</v>
      </c>
      <c r="O43" s="101">
        <f>'EJEC NO IMPRIMIR'!O43/EJECUTADO!$D$1</f>
        <v>0</v>
      </c>
      <c r="P43" s="101">
        <f>'EJEC NO IMPRIMIR'!P43/EJECUTADO!$D$1</f>
        <v>0</v>
      </c>
      <c r="Q43" s="101">
        <f>'EJEC NO IMPRIMIR'!Q43/EJECUTADO!$D$1</f>
        <v>0</v>
      </c>
      <c r="R43" s="101">
        <f>'EJEC NO IMPRIMIR'!R43/EJECUTADO!$D$1</f>
        <v>0</v>
      </c>
      <c r="S43" s="101">
        <f>'EJEC NO IMPRIMIR'!S43/EJECUTADO!$D$1</f>
        <v>96256.38</v>
      </c>
      <c r="T43" s="101">
        <f>'EJEC NO IMPRIMIR'!T43/EJECUTADO!$D$1</f>
        <v>0</v>
      </c>
      <c r="U43" s="101">
        <f>'EJEC NO IMPRIMIR'!U43/EJECUTADO!$D$1</f>
        <v>0</v>
      </c>
      <c r="V43" s="101">
        <f>'EJEC NO IMPRIMIR'!V43/EJECUTADO!$D$1</f>
        <v>0</v>
      </c>
      <c r="W43" s="101">
        <f>'EJEC NO IMPRIMIR'!W43/EJECUTADO!$D$1</f>
        <v>0</v>
      </c>
      <c r="X43" s="101">
        <f>'EJEC NO IMPRIMIR'!X43/EJECUTADO!$D$1</f>
        <v>0</v>
      </c>
      <c r="Y43" s="101">
        <f>'EJEC NO IMPRIMIR'!Y43/EJECUTADO!$D$1</f>
        <v>0</v>
      </c>
      <c r="Z43" s="101">
        <f>'EJEC NO IMPRIMIR'!Z43/EJECUTADO!$D$1</f>
        <v>170860</v>
      </c>
      <c r="AA43" s="101">
        <f>'EJEC NO IMPRIMIR'!AA43/EJECUTADO!$D$1</f>
        <v>0</v>
      </c>
      <c r="AB43" s="101">
        <f>'EJEC NO IMPRIMIR'!AB43/EJECUTADO!$D$1</f>
        <v>0</v>
      </c>
      <c r="AC43" s="101">
        <f>'EJEC NO IMPRIMIR'!AC43/EJECUTADO!$D$1</f>
        <v>0</v>
      </c>
      <c r="AD43" s="101">
        <f>'EJEC NO IMPRIMIR'!AD43/EJECUTADO!$D$1</f>
        <v>0</v>
      </c>
      <c r="AE43" s="101">
        <f>'EJEC NO IMPRIMIR'!AE43/EJECUTADO!$D$1</f>
        <v>0</v>
      </c>
      <c r="AF43" s="101">
        <f>'EJEC NO IMPRIMIR'!AF43/EJECUTADO!$D$1</f>
        <v>0</v>
      </c>
      <c r="AG43" s="101">
        <f>'EJEC NO IMPRIMIR'!AG43/EJECUTADO!$D$1</f>
        <v>267116.38</v>
      </c>
      <c r="AH43" s="121">
        <f>'EJEC NO IMPRIMIR'!AH43/EJECUTADO!$D$1</f>
        <v>267116.38</v>
      </c>
      <c r="AI43" s="50"/>
    </row>
    <row r="44" spans="1:36" ht="22.55" customHeight="1" x14ac:dyDescent="0.35">
      <c r="A44" s="48"/>
      <c r="B44" s="106" t="s">
        <v>39</v>
      </c>
      <c r="C44" s="78"/>
      <c r="D44" s="80" t="s">
        <v>92</v>
      </c>
      <c r="E44" s="78"/>
      <c r="F44" s="101">
        <f>'EJEC NO IMPRIMIR'!F44/EJECUTADO!$D$1</f>
        <v>0</v>
      </c>
      <c r="G44" s="101">
        <f>'EJEC NO IMPRIMIR'!G44/EJECUTADO!$D$1</f>
        <v>0</v>
      </c>
      <c r="H44" s="101">
        <f>'EJEC NO IMPRIMIR'!H44/EJECUTADO!$D$1</f>
        <v>0</v>
      </c>
      <c r="I44" s="101">
        <f>'EJEC NO IMPRIMIR'!I44/EJECUTADO!$D$1</f>
        <v>0</v>
      </c>
      <c r="J44" s="101">
        <f>'EJEC NO IMPRIMIR'!J44/EJECUTADO!$D$1</f>
        <v>0</v>
      </c>
      <c r="K44" s="101">
        <f>'EJEC NO IMPRIMIR'!K44/EJECUTADO!$D$1</f>
        <v>0</v>
      </c>
      <c r="L44" s="101">
        <f>'EJEC NO IMPRIMIR'!L44/EJECUTADO!$D$1</f>
        <v>0</v>
      </c>
      <c r="M44" s="101">
        <f>'EJEC NO IMPRIMIR'!M44/EJECUTADO!$D$1</f>
        <v>0</v>
      </c>
      <c r="N44" s="101">
        <f>'EJEC NO IMPRIMIR'!N44/EJECUTADO!$D$1</f>
        <v>0</v>
      </c>
      <c r="O44" s="101">
        <f>'EJEC NO IMPRIMIR'!O44/EJECUTADO!$D$1</f>
        <v>0</v>
      </c>
      <c r="P44" s="101">
        <f>'EJEC NO IMPRIMIR'!P44/EJECUTADO!$D$1</f>
        <v>0</v>
      </c>
      <c r="Q44" s="101">
        <f>'EJEC NO IMPRIMIR'!Q44/EJECUTADO!$D$1</f>
        <v>0</v>
      </c>
      <c r="R44" s="101">
        <f>'EJEC NO IMPRIMIR'!R44/EJECUTADO!$D$1</f>
        <v>0</v>
      </c>
      <c r="S44" s="101">
        <f>'EJEC NO IMPRIMIR'!S44/EJECUTADO!$D$1</f>
        <v>0</v>
      </c>
      <c r="T44" s="101">
        <f>'EJEC NO IMPRIMIR'!T44/EJECUTADO!$D$1</f>
        <v>0</v>
      </c>
      <c r="U44" s="101">
        <f>'EJEC NO IMPRIMIR'!U44/EJECUTADO!$D$1</f>
        <v>0</v>
      </c>
      <c r="V44" s="101">
        <f>'EJEC NO IMPRIMIR'!V44/EJECUTADO!$D$1</f>
        <v>0</v>
      </c>
      <c r="W44" s="101">
        <f>'EJEC NO IMPRIMIR'!W44/EJECUTADO!$D$1</f>
        <v>0</v>
      </c>
      <c r="X44" s="101">
        <f>'EJEC NO IMPRIMIR'!X44/EJECUTADO!$D$1</f>
        <v>0</v>
      </c>
      <c r="Y44" s="101">
        <f>'EJEC NO IMPRIMIR'!Y44/EJECUTADO!$D$1</f>
        <v>0</v>
      </c>
      <c r="Z44" s="101">
        <f>'EJEC NO IMPRIMIR'!Z44/EJECUTADO!$D$1</f>
        <v>0</v>
      </c>
      <c r="AA44" s="101">
        <f>'EJEC NO IMPRIMIR'!AA44/EJECUTADO!$D$1</f>
        <v>0</v>
      </c>
      <c r="AB44" s="101">
        <f>'EJEC NO IMPRIMIR'!AB44/EJECUTADO!$D$1</f>
        <v>0</v>
      </c>
      <c r="AC44" s="101">
        <f>'EJEC NO IMPRIMIR'!AC44/EJECUTADO!$D$1</f>
        <v>0</v>
      </c>
      <c r="AD44" s="101">
        <f>'EJEC NO IMPRIMIR'!AD44/EJECUTADO!$D$1</f>
        <v>0</v>
      </c>
      <c r="AE44" s="101">
        <f>'EJEC NO IMPRIMIR'!AE44/EJECUTADO!$D$1</f>
        <v>0</v>
      </c>
      <c r="AF44" s="101">
        <f>'EJEC NO IMPRIMIR'!AF44/EJECUTADO!$D$1</f>
        <v>0</v>
      </c>
      <c r="AG44" s="101">
        <f>'EJEC NO IMPRIMIR'!AG44/EJECUTADO!$D$1</f>
        <v>0</v>
      </c>
      <c r="AH44" s="121">
        <f>'EJEC NO IMPRIMIR'!AH44/EJECUTADO!$D$1</f>
        <v>0</v>
      </c>
      <c r="AI44" s="50"/>
    </row>
    <row r="45" spans="1:36" ht="22.55" customHeight="1" x14ac:dyDescent="0.35">
      <c r="A45" s="48"/>
      <c r="B45" s="106" t="s">
        <v>31</v>
      </c>
      <c r="C45" s="78"/>
      <c r="D45" s="80" t="s">
        <v>93</v>
      </c>
      <c r="E45" s="78"/>
      <c r="F45" s="101">
        <f>'EJEC NO IMPRIMIR'!F45/EJECUTADO!$D$1</f>
        <v>0</v>
      </c>
      <c r="G45" s="101">
        <f>'EJEC NO IMPRIMIR'!G45/EJECUTADO!$D$1</f>
        <v>0</v>
      </c>
      <c r="H45" s="101">
        <f>'EJEC NO IMPRIMIR'!H45/EJECUTADO!$D$1</f>
        <v>0</v>
      </c>
      <c r="I45" s="101">
        <f>'EJEC NO IMPRIMIR'!I45/EJECUTADO!$D$1</f>
        <v>0</v>
      </c>
      <c r="J45" s="101">
        <f>'EJEC NO IMPRIMIR'!J45/EJECUTADO!$D$1</f>
        <v>0</v>
      </c>
      <c r="K45" s="101">
        <f>'EJEC NO IMPRIMIR'!K45/EJECUTADO!$D$1</f>
        <v>0</v>
      </c>
      <c r="L45" s="101">
        <f>'EJEC NO IMPRIMIR'!L45/EJECUTADO!$D$1</f>
        <v>0</v>
      </c>
      <c r="M45" s="101">
        <f>'EJEC NO IMPRIMIR'!M45/EJECUTADO!$D$1</f>
        <v>0</v>
      </c>
      <c r="N45" s="101">
        <f>'EJEC NO IMPRIMIR'!N45/EJECUTADO!$D$1</f>
        <v>0</v>
      </c>
      <c r="O45" s="101">
        <f>'EJEC NO IMPRIMIR'!O45/EJECUTADO!$D$1</f>
        <v>0</v>
      </c>
      <c r="P45" s="101">
        <f>'EJEC NO IMPRIMIR'!P45/EJECUTADO!$D$1</f>
        <v>0</v>
      </c>
      <c r="Q45" s="101">
        <f>'EJEC NO IMPRIMIR'!Q45/EJECUTADO!$D$1</f>
        <v>0</v>
      </c>
      <c r="R45" s="101">
        <f>'EJEC NO IMPRIMIR'!R45/EJECUTADO!$D$1</f>
        <v>0</v>
      </c>
      <c r="S45" s="101">
        <f>'EJEC NO IMPRIMIR'!S45/EJECUTADO!$D$1</f>
        <v>0</v>
      </c>
      <c r="T45" s="101">
        <f>'EJEC NO IMPRIMIR'!T45/EJECUTADO!$D$1</f>
        <v>0</v>
      </c>
      <c r="U45" s="101">
        <f>'EJEC NO IMPRIMIR'!U45/EJECUTADO!$D$1</f>
        <v>0</v>
      </c>
      <c r="V45" s="101">
        <f>'EJEC NO IMPRIMIR'!V45/EJECUTADO!$D$1</f>
        <v>91061.237999999998</v>
      </c>
      <c r="W45" s="101">
        <f>'EJEC NO IMPRIMIR'!W45/EJECUTADO!$D$1</f>
        <v>0</v>
      </c>
      <c r="X45" s="101">
        <f>'EJEC NO IMPRIMIR'!X45/EJECUTADO!$D$1</f>
        <v>0</v>
      </c>
      <c r="Y45" s="101">
        <f>'EJEC NO IMPRIMIR'!Y45/EJECUTADO!$D$1</f>
        <v>0</v>
      </c>
      <c r="Z45" s="101">
        <f>'EJEC NO IMPRIMIR'!Z45/EJECUTADO!$D$1</f>
        <v>0</v>
      </c>
      <c r="AA45" s="101">
        <f>'EJEC NO IMPRIMIR'!AA45/EJECUTADO!$D$1</f>
        <v>0</v>
      </c>
      <c r="AB45" s="101">
        <f>'EJEC NO IMPRIMIR'!AB45/EJECUTADO!$D$1</f>
        <v>300999</v>
      </c>
      <c r="AC45" s="101">
        <f>'EJEC NO IMPRIMIR'!AC45/EJECUTADO!$D$1</f>
        <v>0</v>
      </c>
      <c r="AD45" s="101">
        <f>'EJEC NO IMPRIMIR'!AD45/EJECUTADO!$D$1</f>
        <v>0</v>
      </c>
      <c r="AE45" s="101">
        <f>'EJEC NO IMPRIMIR'!AE45/EJECUTADO!$D$1</f>
        <v>0</v>
      </c>
      <c r="AF45" s="101">
        <f>'EJEC NO IMPRIMIR'!AF45/EJECUTADO!$D$1</f>
        <v>0</v>
      </c>
      <c r="AG45" s="101">
        <f>'EJEC NO IMPRIMIR'!AG45/EJECUTADO!$D$1</f>
        <v>392060.23800000001</v>
      </c>
      <c r="AH45" s="121">
        <f>'EJEC NO IMPRIMIR'!AH45/EJECUTADO!$D$1</f>
        <v>392060.23800000001</v>
      </c>
      <c r="AI45" s="50"/>
    </row>
    <row r="46" spans="1:36" ht="33.049999999999997" customHeight="1" x14ac:dyDescent="0.35">
      <c r="A46" s="48"/>
      <c r="B46" s="106" t="s">
        <v>23</v>
      </c>
      <c r="C46" s="78"/>
      <c r="D46" s="80" t="s">
        <v>119</v>
      </c>
      <c r="E46" s="78"/>
      <c r="F46" s="101">
        <f>'EJEC NO IMPRIMIR'!F46/EJECUTADO!$D$1</f>
        <v>0</v>
      </c>
      <c r="G46" s="101">
        <f>'EJEC NO IMPRIMIR'!G46/EJECUTADO!$D$1</f>
        <v>0</v>
      </c>
      <c r="H46" s="101">
        <f>'EJEC NO IMPRIMIR'!H46/EJECUTADO!$D$1</f>
        <v>0</v>
      </c>
      <c r="I46" s="101">
        <f>'EJEC NO IMPRIMIR'!I46/EJECUTADO!$D$1</f>
        <v>0</v>
      </c>
      <c r="J46" s="101">
        <f>'EJEC NO IMPRIMIR'!J46/EJECUTADO!$D$1</f>
        <v>0</v>
      </c>
      <c r="K46" s="101">
        <f>'EJEC NO IMPRIMIR'!K46/EJECUTADO!$D$1</f>
        <v>0</v>
      </c>
      <c r="L46" s="101">
        <f>'EJEC NO IMPRIMIR'!L46/EJECUTADO!$D$1</f>
        <v>0</v>
      </c>
      <c r="M46" s="101">
        <f>'EJEC NO IMPRIMIR'!M46/EJECUTADO!$D$1</f>
        <v>0</v>
      </c>
      <c r="N46" s="101">
        <f>'EJEC NO IMPRIMIR'!N46/EJECUTADO!$D$1</f>
        <v>0</v>
      </c>
      <c r="O46" s="101">
        <f>'EJEC NO IMPRIMIR'!O46/EJECUTADO!$D$1</f>
        <v>0</v>
      </c>
      <c r="P46" s="101">
        <f>'EJEC NO IMPRIMIR'!P46/EJECUTADO!$D$1</f>
        <v>0</v>
      </c>
      <c r="Q46" s="101">
        <f>'EJEC NO IMPRIMIR'!Q46/EJECUTADO!$D$1</f>
        <v>0</v>
      </c>
      <c r="R46" s="101">
        <f>'EJEC NO IMPRIMIR'!R46/EJECUTADO!$D$1</f>
        <v>0</v>
      </c>
      <c r="S46" s="101">
        <f>'EJEC NO IMPRIMIR'!S46/EJECUTADO!$D$1</f>
        <v>84532.248000000007</v>
      </c>
      <c r="T46" s="101">
        <f>'EJEC NO IMPRIMIR'!T46/EJECUTADO!$D$1</f>
        <v>0</v>
      </c>
      <c r="U46" s="101">
        <f>'EJEC NO IMPRIMIR'!U46/EJECUTADO!$D$1</f>
        <v>0</v>
      </c>
      <c r="V46" s="101">
        <f>'EJEC NO IMPRIMIR'!V46/EJECUTADO!$D$1</f>
        <v>0</v>
      </c>
      <c r="W46" s="101">
        <f>'EJEC NO IMPRIMIR'!W46/EJECUTADO!$D$1</f>
        <v>0</v>
      </c>
      <c r="X46" s="101">
        <f>'EJEC NO IMPRIMIR'!X46/EJECUTADO!$D$1</f>
        <v>0</v>
      </c>
      <c r="Y46" s="101">
        <f>'EJEC NO IMPRIMIR'!Y46/EJECUTADO!$D$1</f>
        <v>0</v>
      </c>
      <c r="Z46" s="101">
        <f>'EJEC NO IMPRIMIR'!Z46/EJECUTADO!$D$1</f>
        <v>0</v>
      </c>
      <c r="AA46" s="101">
        <f>'EJEC NO IMPRIMIR'!AA46/EJECUTADO!$D$1</f>
        <v>0</v>
      </c>
      <c r="AB46" s="101">
        <f>'EJEC NO IMPRIMIR'!AB46/EJECUTADO!$D$1</f>
        <v>0</v>
      </c>
      <c r="AC46" s="101">
        <f>'EJEC NO IMPRIMIR'!AC46/EJECUTADO!$D$1</f>
        <v>0</v>
      </c>
      <c r="AD46" s="101">
        <f>'EJEC NO IMPRIMIR'!AD46/EJECUTADO!$D$1</f>
        <v>0</v>
      </c>
      <c r="AE46" s="101">
        <f>'EJEC NO IMPRIMIR'!AE46/EJECUTADO!$D$1</f>
        <v>0</v>
      </c>
      <c r="AF46" s="101">
        <f>'EJEC NO IMPRIMIR'!AF46/EJECUTADO!$D$1</f>
        <v>0</v>
      </c>
      <c r="AG46" s="101">
        <f>'EJEC NO IMPRIMIR'!AG46/EJECUTADO!$D$1</f>
        <v>84532.248000000007</v>
      </c>
      <c r="AH46" s="121">
        <f>'EJEC NO IMPRIMIR'!AH46/EJECUTADO!$D$1</f>
        <v>84532.248000000007</v>
      </c>
      <c r="AI46" s="50"/>
    </row>
    <row r="47" spans="1:36" ht="22.55" customHeight="1" x14ac:dyDescent="0.35">
      <c r="A47" s="48"/>
      <c r="B47" s="106" t="s">
        <v>25</v>
      </c>
      <c r="C47" s="78"/>
      <c r="D47" s="80" t="s">
        <v>138</v>
      </c>
      <c r="E47" s="78"/>
      <c r="F47" s="101">
        <f>'EJEC NO IMPRIMIR'!F47/EJECUTADO!$D$1</f>
        <v>0</v>
      </c>
      <c r="G47" s="101">
        <f>'EJEC NO IMPRIMIR'!G47/EJECUTADO!$D$1</f>
        <v>0</v>
      </c>
      <c r="H47" s="101">
        <f>'EJEC NO IMPRIMIR'!H47/EJECUTADO!$D$1</f>
        <v>0</v>
      </c>
      <c r="I47" s="101">
        <f>'EJEC NO IMPRIMIR'!I47/EJECUTADO!$D$1</f>
        <v>0</v>
      </c>
      <c r="J47" s="101">
        <f>'EJEC NO IMPRIMIR'!J47/EJECUTADO!$D$1</f>
        <v>0</v>
      </c>
      <c r="K47" s="101">
        <f>'EJEC NO IMPRIMIR'!K47/EJECUTADO!$D$1</f>
        <v>0</v>
      </c>
      <c r="L47" s="101">
        <f>'EJEC NO IMPRIMIR'!L47/EJECUTADO!$D$1</f>
        <v>0</v>
      </c>
      <c r="M47" s="101">
        <f>'EJEC NO IMPRIMIR'!M47/EJECUTADO!$D$1</f>
        <v>0</v>
      </c>
      <c r="N47" s="101">
        <f>'EJEC NO IMPRIMIR'!N47/EJECUTADO!$D$1</f>
        <v>0</v>
      </c>
      <c r="O47" s="101">
        <f>'EJEC NO IMPRIMIR'!O47/EJECUTADO!$D$1</f>
        <v>0</v>
      </c>
      <c r="P47" s="101">
        <f>'EJEC NO IMPRIMIR'!P47/EJECUTADO!$D$1</f>
        <v>0</v>
      </c>
      <c r="Q47" s="101">
        <f>'EJEC NO IMPRIMIR'!Q47/EJECUTADO!$D$1</f>
        <v>0</v>
      </c>
      <c r="R47" s="101">
        <f>'EJEC NO IMPRIMIR'!R47/EJECUTADO!$D$1</f>
        <v>0</v>
      </c>
      <c r="S47" s="101">
        <f>'EJEC NO IMPRIMIR'!S47/EJECUTADO!$D$1</f>
        <v>0</v>
      </c>
      <c r="T47" s="101">
        <f>'EJEC NO IMPRIMIR'!T47/EJECUTADO!$D$1</f>
        <v>0</v>
      </c>
      <c r="U47" s="101">
        <f>'EJEC NO IMPRIMIR'!U47/EJECUTADO!$D$1</f>
        <v>0</v>
      </c>
      <c r="V47" s="101">
        <f>'EJEC NO IMPRIMIR'!V47/EJECUTADO!$D$1</f>
        <v>119420.84299999999</v>
      </c>
      <c r="W47" s="101">
        <f>'EJEC NO IMPRIMIR'!W47/EJECUTADO!$D$1</f>
        <v>0</v>
      </c>
      <c r="X47" s="101">
        <f>'EJEC NO IMPRIMIR'!X47/EJECUTADO!$D$1</f>
        <v>0</v>
      </c>
      <c r="Y47" s="101">
        <f>'EJEC NO IMPRIMIR'!Y47/EJECUTADO!$D$1</f>
        <v>0</v>
      </c>
      <c r="Z47" s="101">
        <f>'EJEC NO IMPRIMIR'!Z47/EJECUTADO!$D$1</f>
        <v>0</v>
      </c>
      <c r="AA47" s="101">
        <f>'EJEC NO IMPRIMIR'!AA47/EJECUTADO!$D$1</f>
        <v>0</v>
      </c>
      <c r="AB47" s="101">
        <f>'EJEC NO IMPRIMIR'!AB47/EJECUTADO!$D$1</f>
        <v>0</v>
      </c>
      <c r="AC47" s="101">
        <f>'EJEC NO IMPRIMIR'!AC47/EJECUTADO!$D$1</f>
        <v>0</v>
      </c>
      <c r="AD47" s="101">
        <f>'EJEC NO IMPRIMIR'!AD47/EJECUTADO!$D$1</f>
        <v>0</v>
      </c>
      <c r="AE47" s="101">
        <f>'EJEC NO IMPRIMIR'!AE47/EJECUTADO!$D$1</f>
        <v>0</v>
      </c>
      <c r="AF47" s="101">
        <f>'EJEC NO IMPRIMIR'!AF47/EJECUTADO!$D$1</f>
        <v>0</v>
      </c>
      <c r="AG47" s="101">
        <f>'EJEC NO IMPRIMIR'!AG47/EJECUTADO!$D$1</f>
        <v>119420.84299999999</v>
      </c>
      <c r="AH47" s="121">
        <f>'EJEC NO IMPRIMIR'!AH47/EJECUTADO!$D$1</f>
        <v>119420.84299999999</v>
      </c>
      <c r="AI47" s="50"/>
    </row>
    <row r="48" spans="1:36" ht="22.55" customHeight="1" x14ac:dyDescent="0.35">
      <c r="A48" s="48"/>
      <c r="B48" s="100" t="s">
        <v>13</v>
      </c>
      <c r="C48" s="78"/>
      <c r="D48" s="80" t="s">
        <v>30</v>
      </c>
      <c r="E48" s="78"/>
      <c r="F48" s="101">
        <f>'EJEC NO IMPRIMIR'!F48/EJECUTADO!$D$1</f>
        <v>347241.924</v>
      </c>
      <c r="G48" s="101">
        <f>'EJEC NO IMPRIMIR'!G48/EJECUTADO!$D$1</f>
        <v>4241078.6059999997</v>
      </c>
      <c r="H48" s="101">
        <f>'EJEC NO IMPRIMIR'!H48/EJECUTADO!$D$1</f>
        <v>0</v>
      </c>
      <c r="I48" s="101">
        <f>'EJEC NO IMPRIMIR'!I48/EJECUTADO!$D$1</f>
        <v>370304.58</v>
      </c>
      <c r="J48" s="101">
        <f>'EJEC NO IMPRIMIR'!J48/EJECUTADO!$D$1</f>
        <v>0</v>
      </c>
      <c r="K48" s="101">
        <f>'EJEC NO IMPRIMIR'!K48/EJECUTADO!$D$1</f>
        <v>1567284.85</v>
      </c>
      <c r="L48" s="101">
        <f>'EJEC NO IMPRIMIR'!L48/EJECUTADO!$D$1</f>
        <v>41228.980000000003</v>
      </c>
      <c r="M48" s="101">
        <f>'EJEC NO IMPRIMIR'!M48/EJECUTADO!$D$1</f>
        <v>106810.978</v>
      </c>
      <c r="N48" s="101">
        <f>'EJEC NO IMPRIMIR'!N48/EJECUTADO!$D$1</f>
        <v>0</v>
      </c>
      <c r="O48" s="101">
        <f>'EJEC NO IMPRIMIR'!O48/EJECUTADO!$D$1</f>
        <v>121667.272</v>
      </c>
      <c r="P48" s="101">
        <f>'EJEC NO IMPRIMIR'!P48/EJECUTADO!$D$1</f>
        <v>0</v>
      </c>
      <c r="Q48" s="101">
        <f>'EJEC NO IMPRIMIR'!Q48/EJECUTADO!$D$1</f>
        <v>171555.16899999999</v>
      </c>
      <c r="R48" s="101">
        <f>'EJEC NO IMPRIMIR'!R48/EJECUTADO!$D$1</f>
        <v>2491.9569999999999</v>
      </c>
      <c r="S48" s="101">
        <f>'EJEC NO IMPRIMIR'!S48/EJECUTADO!$D$1</f>
        <v>117802.17600000001</v>
      </c>
      <c r="T48" s="101">
        <f>'EJEC NO IMPRIMIR'!T48/EJECUTADO!$D$1</f>
        <v>140525.42499999999</v>
      </c>
      <c r="U48" s="101">
        <f>'EJEC NO IMPRIMIR'!U48/EJECUTADO!$D$1</f>
        <v>101401.666</v>
      </c>
      <c r="V48" s="101">
        <f>'EJEC NO IMPRIMIR'!V48/EJECUTADO!$D$1</f>
        <v>251983.97700000001</v>
      </c>
      <c r="W48" s="101">
        <f>'EJEC NO IMPRIMIR'!W48/EJECUTADO!$D$1</f>
        <v>184791.04000000001</v>
      </c>
      <c r="X48" s="101">
        <f>'EJEC NO IMPRIMIR'!X48/EJECUTADO!$D$1</f>
        <v>0</v>
      </c>
      <c r="Y48" s="101">
        <f>'EJEC NO IMPRIMIR'!Y48/EJECUTADO!$D$1</f>
        <v>274833.10800000001</v>
      </c>
      <c r="Z48" s="101">
        <f>'EJEC NO IMPRIMIR'!Z48/EJECUTADO!$D$1</f>
        <v>280055.78100000002</v>
      </c>
      <c r="AA48" s="101">
        <f>'EJEC NO IMPRIMIR'!AA48/EJECUTADO!$D$1</f>
        <v>0</v>
      </c>
      <c r="AB48" s="101">
        <f>'EJEC NO IMPRIMIR'!AB48/EJECUTADO!$D$1</f>
        <v>14852.019</v>
      </c>
      <c r="AC48" s="101">
        <f>'EJEC NO IMPRIMIR'!AC48/EJECUTADO!$D$1</f>
        <v>11411.87</v>
      </c>
      <c r="AD48" s="101">
        <f>'EJEC NO IMPRIMIR'!AD48/EJECUTADO!$D$1</f>
        <v>8207</v>
      </c>
      <c r="AE48" s="101">
        <f>'EJEC NO IMPRIMIR'!AE48/EJECUTADO!$D$1</f>
        <v>0</v>
      </c>
      <c r="AF48" s="101">
        <f>'EJEC NO IMPRIMIR'!AF48/EJECUTADO!$D$1</f>
        <v>0</v>
      </c>
      <c r="AG48" s="101">
        <f>'EJEC NO IMPRIMIR'!AG48/EJECUTADO!$D$1</f>
        <v>8355528.3779999996</v>
      </c>
      <c r="AH48" s="121">
        <f>'EJEC NO IMPRIMIR'!AH48/EJECUTADO!$D$1</f>
        <v>8355528.3779999996</v>
      </c>
      <c r="AI48" s="50"/>
    </row>
    <row r="49" spans="1:35" ht="22.55" customHeight="1" x14ac:dyDescent="0.35">
      <c r="A49" s="48"/>
      <c r="B49" s="100" t="s">
        <v>63</v>
      </c>
      <c r="C49" s="78"/>
      <c r="D49" s="80" t="s">
        <v>55</v>
      </c>
      <c r="E49" s="78"/>
      <c r="F49" s="101">
        <f>'EJEC NO IMPRIMIR'!F49/EJECUTADO!$D$1</f>
        <v>0</v>
      </c>
      <c r="G49" s="101">
        <f>'EJEC NO IMPRIMIR'!G49/EJECUTADO!$D$1</f>
        <v>0</v>
      </c>
      <c r="H49" s="101">
        <f>'EJEC NO IMPRIMIR'!H49/EJECUTADO!$D$1</f>
        <v>0</v>
      </c>
      <c r="I49" s="101">
        <f>'EJEC NO IMPRIMIR'!I49/EJECUTADO!$D$1</f>
        <v>58137.699000000001</v>
      </c>
      <c r="J49" s="101">
        <f>'EJEC NO IMPRIMIR'!J49/EJECUTADO!$D$1</f>
        <v>0</v>
      </c>
      <c r="K49" s="101">
        <f>'EJEC NO IMPRIMIR'!K49/EJECUTADO!$D$1</f>
        <v>377214.06300000002</v>
      </c>
      <c r="L49" s="101">
        <f>'EJEC NO IMPRIMIR'!L49/EJECUTADO!$D$1</f>
        <v>0</v>
      </c>
      <c r="M49" s="101">
        <f>'EJEC NO IMPRIMIR'!M49/EJECUTADO!$D$1</f>
        <v>4530.2640000000001</v>
      </c>
      <c r="N49" s="101">
        <f>'EJEC NO IMPRIMIR'!N49/EJECUTADO!$D$1</f>
        <v>0</v>
      </c>
      <c r="O49" s="101">
        <f>'EJEC NO IMPRIMIR'!O49/EJECUTADO!$D$1</f>
        <v>0</v>
      </c>
      <c r="P49" s="101">
        <f>'EJEC NO IMPRIMIR'!P49/EJECUTADO!$D$1</f>
        <v>0</v>
      </c>
      <c r="Q49" s="101">
        <f>'EJEC NO IMPRIMIR'!Q49/EJECUTADO!$D$1</f>
        <v>0</v>
      </c>
      <c r="R49" s="101">
        <f>'EJEC NO IMPRIMIR'!R49/EJECUTADO!$D$1</f>
        <v>0</v>
      </c>
      <c r="S49" s="101">
        <f>'EJEC NO IMPRIMIR'!S49/EJECUTADO!$D$1</f>
        <v>0</v>
      </c>
      <c r="T49" s="101">
        <f>'EJEC NO IMPRIMIR'!T49/EJECUTADO!$D$1</f>
        <v>0</v>
      </c>
      <c r="U49" s="101">
        <f>'EJEC NO IMPRIMIR'!U49/EJECUTADO!$D$1</f>
        <v>0</v>
      </c>
      <c r="V49" s="101">
        <f>'EJEC NO IMPRIMIR'!V49/EJECUTADO!$D$1</f>
        <v>48402.239000000001</v>
      </c>
      <c r="W49" s="101">
        <f>'EJEC NO IMPRIMIR'!W49/EJECUTADO!$D$1</f>
        <v>0</v>
      </c>
      <c r="X49" s="101">
        <f>'EJEC NO IMPRIMIR'!X49/EJECUTADO!$D$1</f>
        <v>0</v>
      </c>
      <c r="Y49" s="101">
        <f>'EJEC NO IMPRIMIR'!Y49/EJECUTADO!$D$1</f>
        <v>818558.21499999997</v>
      </c>
      <c r="Z49" s="101">
        <f>'EJEC NO IMPRIMIR'!Z49/EJECUTADO!$D$1</f>
        <v>0</v>
      </c>
      <c r="AA49" s="101">
        <f>'EJEC NO IMPRIMIR'!AA49/EJECUTADO!$D$1</f>
        <v>0</v>
      </c>
      <c r="AB49" s="101">
        <f>'EJEC NO IMPRIMIR'!AB49/EJECUTADO!$D$1</f>
        <v>0</v>
      </c>
      <c r="AC49" s="101">
        <f>'EJEC NO IMPRIMIR'!AC49/EJECUTADO!$D$1</f>
        <v>0</v>
      </c>
      <c r="AD49" s="101">
        <f>'EJEC NO IMPRIMIR'!AD49/EJECUTADO!$D$1</f>
        <v>0</v>
      </c>
      <c r="AE49" s="101">
        <f>'EJEC NO IMPRIMIR'!AE49/EJECUTADO!$D$1</f>
        <v>0</v>
      </c>
      <c r="AF49" s="101">
        <f>'EJEC NO IMPRIMIR'!AF49/EJECUTADO!$D$1</f>
        <v>0</v>
      </c>
      <c r="AG49" s="101">
        <f>'EJEC NO IMPRIMIR'!AG49/EJECUTADO!$D$1</f>
        <v>1306842.48</v>
      </c>
      <c r="AH49" s="121">
        <f>'EJEC NO IMPRIMIR'!AH49/EJECUTADO!$D$1</f>
        <v>1306842.48</v>
      </c>
      <c r="AI49" s="50"/>
    </row>
    <row r="50" spans="1:35" ht="22.55" customHeight="1" x14ac:dyDescent="0.35">
      <c r="A50" s="48"/>
      <c r="B50" s="100" t="s">
        <v>64</v>
      </c>
      <c r="C50" s="78"/>
      <c r="D50" s="82" t="s">
        <v>56</v>
      </c>
      <c r="E50" s="78"/>
      <c r="F50" s="104">
        <f>'EJEC NO IMPRIMIR'!F50/EJECUTADO!$D$1</f>
        <v>893120.95299999998</v>
      </c>
      <c r="G50" s="104">
        <f>'EJEC NO IMPRIMIR'!G50/EJECUTADO!$D$1</f>
        <v>87337.006999999998</v>
      </c>
      <c r="H50" s="104">
        <f>'EJEC NO IMPRIMIR'!H50/EJECUTADO!$D$1</f>
        <v>0</v>
      </c>
      <c r="I50" s="104">
        <f>'EJEC NO IMPRIMIR'!I50/EJECUTADO!$D$1</f>
        <v>452927.98800000001</v>
      </c>
      <c r="J50" s="104">
        <f>'EJEC NO IMPRIMIR'!J50/EJECUTADO!$D$1</f>
        <v>0</v>
      </c>
      <c r="K50" s="104">
        <f>'EJEC NO IMPRIMIR'!K50/EJECUTADO!$D$1</f>
        <v>4001.375</v>
      </c>
      <c r="L50" s="104">
        <f>'EJEC NO IMPRIMIR'!L50/EJECUTADO!$D$1</f>
        <v>107284.56</v>
      </c>
      <c r="M50" s="104">
        <f>'EJEC NO IMPRIMIR'!M50/EJECUTADO!$D$1</f>
        <v>3887.0740000000001</v>
      </c>
      <c r="N50" s="104">
        <f>'EJEC NO IMPRIMIR'!N50/EJECUTADO!$D$1</f>
        <v>0</v>
      </c>
      <c r="O50" s="104">
        <f>'EJEC NO IMPRIMIR'!O50/EJECUTADO!$D$1</f>
        <v>161162.81099999999</v>
      </c>
      <c r="P50" s="104">
        <f>'EJEC NO IMPRIMIR'!P50/EJECUTADO!$D$1</f>
        <v>3366855.53</v>
      </c>
      <c r="Q50" s="104">
        <f>'EJEC NO IMPRIMIR'!Q50/EJECUTADO!$D$1</f>
        <v>127453.65700000001</v>
      </c>
      <c r="R50" s="104">
        <f>'EJEC NO IMPRIMIR'!R50/EJECUTADO!$D$1</f>
        <v>307555.69699999999</v>
      </c>
      <c r="S50" s="104">
        <f>'EJEC NO IMPRIMIR'!S50/EJECUTADO!$D$1</f>
        <v>40745.186000000002</v>
      </c>
      <c r="T50" s="104">
        <f>'EJEC NO IMPRIMIR'!T50/EJECUTADO!$D$1</f>
        <v>0</v>
      </c>
      <c r="U50" s="104">
        <f>'EJEC NO IMPRIMIR'!U50/EJECUTADO!$D$1</f>
        <v>51485.697</v>
      </c>
      <c r="V50" s="104">
        <f>'EJEC NO IMPRIMIR'!V50/EJECUTADO!$D$1</f>
        <v>409006.74800000002</v>
      </c>
      <c r="W50" s="104">
        <f>'EJEC NO IMPRIMIR'!W50/EJECUTADO!$D$1</f>
        <v>172538.948</v>
      </c>
      <c r="X50" s="104">
        <f>'EJEC NO IMPRIMIR'!X50/EJECUTADO!$D$1</f>
        <v>0</v>
      </c>
      <c r="Y50" s="104">
        <f>'EJEC NO IMPRIMIR'!Y50/EJECUTADO!$D$1</f>
        <v>256884.68599999999</v>
      </c>
      <c r="Z50" s="104">
        <f>'EJEC NO IMPRIMIR'!Z50/EJECUTADO!$D$1</f>
        <v>222062.42</v>
      </c>
      <c r="AA50" s="104">
        <f>'EJEC NO IMPRIMIR'!AA50/EJECUTADO!$D$1</f>
        <v>639570.473</v>
      </c>
      <c r="AB50" s="104">
        <f>'EJEC NO IMPRIMIR'!AB50/EJECUTADO!$D$1</f>
        <v>0</v>
      </c>
      <c r="AC50" s="104">
        <f>'EJEC NO IMPRIMIR'!AC50/EJECUTADO!$D$1</f>
        <v>0</v>
      </c>
      <c r="AD50" s="104">
        <f>'EJEC NO IMPRIMIR'!AD50/EJECUTADO!$D$1</f>
        <v>17597</v>
      </c>
      <c r="AE50" s="104">
        <f>'EJEC NO IMPRIMIR'!AE50/EJECUTADO!$D$1</f>
        <v>5632</v>
      </c>
      <c r="AF50" s="104">
        <f>'EJEC NO IMPRIMIR'!AF50/EJECUTADO!$D$1</f>
        <v>0</v>
      </c>
      <c r="AG50" s="104">
        <f>'EJEC NO IMPRIMIR'!AG50/EJECUTADO!$D$1</f>
        <v>7327109.8099999996</v>
      </c>
      <c r="AH50" s="105">
        <f>'EJEC NO IMPRIMIR'!AH50/EJECUTADO!$D$1</f>
        <v>7327109.8099999996</v>
      </c>
      <c r="AI50" s="50"/>
    </row>
    <row r="51" spans="1:35" ht="22.55" customHeight="1" x14ac:dyDescent="0.35">
      <c r="A51" s="48"/>
      <c r="B51" s="108" t="s">
        <v>20</v>
      </c>
      <c r="C51" s="109"/>
      <c r="D51" s="83" t="s">
        <v>38</v>
      </c>
      <c r="E51" s="78"/>
      <c r="F51" s="110">
        <f>'EJEC NO IMPRIMIR'!F51/EJECUTADO!$D$1</f>
        <v>0</v>
      </c>
      <c r="G51" s="110">
        <f>'EJEC NO IMPRIMIR'!G51/EJECUTADO!$D$1</f>
        <v>0</v>
      </c>
      <c r="H51" s="110">
        <f>'EJEC NO IMPRIMIR'!H51/EJECUTADO!$D$1</f>
        <v>0</v>
      </c>
      <c r="I51" s="110">
        <f>'EJEC NO IMPRIMIR'!I51/EJECUTADO!$D$1</f>
        <v>0</v>
      </c>
      <c r="J51" s="110">
        <f>'EJEC NO IMPRIMIR'!J51/EJECUTADO!$D$1</f>
        <v>0</v>
      </c>
      <c r="K51" s="110">
        <f>'EJEC NO IMPRIMIR'!K51/EJECUTADO!$D$1</f>
        <v>0</v>
      </c>
      <c r="L51" s="110">
        <f>'EJEC NO IMPRIMIR'!L51/EJECUTADO!$D$1</f>
        <v>0</v>
      </c>
      <c r="M51" s="110">
        <f>'EJEC NO IMPRIMIR'!M51/EJECUTADO!$D$1</f>
        <v>0</v>
      </c>
      <c r="N51" s="110">
        <f>'EJEC NO IMPRIMIR'!N51/EJECUTADO!$D$1</f>
        <v>0</v>
      </c>
      <c r="O51" s="110">
        <f>'EJEC NO IMPRIMIR'!O51/EJECUTADO!$D$1</f>
        <v>0</v>
      </c>
      <c r="P51" s="110">
        <f>'EJEC NO IMPRIMIR'!P51/EJECUTADO!$D$1</f>
        <v>0</v>
      </c>
      <c r="Q51" s="110">
        <f>'EJEC NO IMPRIMIR'!Q51/EJECUTADO!$D$1</f>
        <v>0</v>
      </c>
      <c r="R51" s="110">
        <f>'EJEC NO IMPRIMIR'!R51/EJECUTADO!$D$1</f>
        <v>0</v>
      </c>
      <c r="S51" s="110">
        <f>'EJEC NO IMPRIMIR'!S51/EJECUTADO!$D$1</f>
        <v>0</v>
      </c>
      <c r="T51" s="110">
        <f>'EJEC NO IMPRIMIR'!T51/EJECUTADO!$D$1</f>
        <v>0</v>
      </c>
      <c r="U51" s="110">
        <f>'EJEC NO IMPRIMIR'!U51/EJECUTADO!$D$1</f>
        <v>0</v>
      </c>
      <c r="V51" s="110">
        <f>'EJEC NO IMPRIMIR'!V51/EJECUTADO!$D$1</f>
        <v>0</v>
      </c>
      <c r="W51" s="110">
        <f>'EJEC NO IMPRIMIR'!W51/EJECUTADO!$D$1</f>
        <v>0</v>
      </c>
      <c r="X51" s="110">
        <f>'EJEC NO IMPRIMIR'!X51/EJECUTADO!$D$1</f>
        <v>0</v>
      </c>
      <c r="Y51" s="110">
        <f>'EJEC NO IMPRIMIR'!Y51/EJECUTADO!$D$1</f>
        <v>0</v>
      </c>
      <c r="Z51" s="110">
        <f>'EJEC NO IMPRIMIR'!Z51/EJECUTADO!$D$1</f>
        <v>0</v>
      </c>
      <c r="AA51" s="110">
        <f>'EJEC NO IMPRIMIR'!AA51/EJECUTADO!$D$1</f>
        <v>0</v>
      </c>
      <c r="AB51" s="110">
        <f>'EJEC NO IMPRIMIR'!AB51/EJECUTADO!$D$1</f>
        <v>0</v>
      </c>
      <c r="AC51" s="110">
        <f>'EJEC NO IMPRIMIR'!AC51/EJECUTADO!$D$1</f>
        <v>0</v>
      </c>
      <c r="AD51" s="110">
        <f>'EJEC NO IMPRIMIR'!AD51/EJECUTADO!$D$1</f>
        <v>0</v>
      </c>
      <c r="AE51" s="110">
        <f>'EJEC NO IMPRIMIR'!AE51/EJECUTADO!$D$1</f>
        <v>0</v>
      </c>
      <c r="AF51" s="110">
        <f>'EJEC NO IMPRIMIR'!AF51/EJECUTADO!$D$1</f>
        <v>0</v>
      </c>
      <c r="AG51" s="110">
        <f>'EJEC NO IMPRIMIR'!AG51/EJECUTADO!$D$1</f>
        <v>0</v>
      </c>
      <c r="AH51" s="122">
        <f>'EJEC NO IMPRIMIR'!AH51/EJECUTADO!$D$1</f>
        <v>0</v>
      </c>
      <c r="AI51" s="50"/>
    </row>
    <row r="52" spans="1:35" ht="22.55" customHeight="1" x14ac:dyDescent="0.35">
      <c r="A52" s="48"/>
      <c r="B52" s="106" t="s">
        <v>39</v>
      </c>
      <c r="C52" s="78"/>
      <c r="D52" s="80" t="s">
        <v>85</v>
      </c>
      <c r="E52" s="78"/>
      <c r="F52" s="101">
        <f>'EJEC NO IMPRIMIR'!F52/EJECUTADO!$D$1</f>
        <v>0</v>
      </c>
      <c r="G52" s="101">
        <f>'EJEC NO IMPRIMIR'!G52/EJECUTADO!$D$1</f>
        <v>0</v>
      </c>
      <c r="H52" s="101">
        <f>'EJEC NO IMPRIMIR'!H52/EJECUTADO!$D$1</f>
        <v>0</v>
      </c>
      <c r="I52" s="101">
        <f>'EJEC NO IMPRIMIR'!I52/EJECUTADO!$D$1</f>
        <v>0</v>
      </c>
      <c r="J52" s="101">
        <f>'EJEC NO IMPRIMIR'!J52/EJECUTADO!$D$1</f>
        <v>0</v>
      </c>
      <c r="K52" s="101">
        <f>'EJEC NO IMPRIMIR'!K52/EJECUTADO!$D$1</f>
        <v>0</v>
      </c>
      <c r="L52" s="101">
        <f>'EJEC NO IMPRIMIR'!L52/EJECUTADO!$D$1</f>
        <v>0</v>
      </c>
      <c r="M52" s="101">
        <f>'EJEC NO IMPRIMIR'!M52/EJECUTADO!$D$1</f>
        <v>0</v>
      </c>
      <c r="N52" s="101">
        <f>'EJEC NO IMPRIMIR'!N52/EJECUTADO!$D$1</f>
        <v>0</v>
      </c>
      <c r="O52" s="101">
        <f>'EJEC NO IMPRIMIR'!O52/EJECUTADO!$D$1</f>
        <v>0</v>
      </c>
      <c r="P52" s="101">
        <f>'EJEC NO IMPRIMIR'!P52/EJECUTADO!$D$1</f>
        <v>0</v>
      </c>
      <c r="Q52" s="101">
        <f>'EJEC NO IMPRIMIR'!Q52/EJECUTADO!$D$1</f>
        <v>0</v>
      </c>
      <c r="R52" s="101">
        <f>'EJEC NO IMPRIMIR'!R52/EJECUTADO!$D$1</f>
        <v>0</v>
      </c>
      <c r="S52" s="101">
        <f>'EJEC NO IMPRIMIR'!S52/EJECUTADO!$D$1</f>
        <v>0</v>
      </c>
      <c r="T52" s="101">
        <f>'EJEC NO IMPRIMIR'!T52/EJECUTADO!$D$1</f>
        <v>0</v>
      </c>
      <c r="U52" s="101">
        <f>'EJEC NO IMPRIMIR'!U52/EJECUTADO!$D$1</f>
        <v>0</v>
      </c>
      <c r="V52" s="101">
        <f>'EJEC NO IMPRIMIR'!V52/EJECUTADO!$D$1</f>
        <v>0</v>
      </c>
      <c r="W52" s="101">
        <f>'EJEC NO IMPRIMIR'!W52/EJECUTADO!$D$1</f>
        <v>0</v>
      </c>
      <c r="X52" s="101">
        <f>'EJEC NO IMPRIMIR'!X52/EJECUTADO!$D$1</f>
        <v>0</v>
      </c>
      <c r="Y52" s="101">
        <f>'EJEC NO IMPRIMIR'!Y52/EJECUTADO!$D$1</f>
        <v>0</v>
      </c>
      <c r="Z52" s="101">
        <f>'EJEC NO IMPRIMIR'!Z52/EJECUTADO!$D$1</f>
        <v>0</v>
      </c>
      <c r="AA52" s="101">
        <f>'EJEC NO IMPRIMIR'!AA52/EJECUTADO!$D$1</f>
        <v>0</v>
      </c>
      <c r="AB52" s="101">
        <f>'EJEC NO IMPRIMIR'!AB52/EJECUTADO!$D$1</f>
        <v>0</v>
      </c>
      <c r="AC52" s="101">
        <f>'EJEC NO IMPRIMIR'!AC52/EJECUTADO!$D$1</f>
        <v>0</v>
      </c>
      <c r="AD52" s="101">
        <f>'EJEC NO IMPRIMIR'!AD52/EJECUTADO!$D$1</f>
        <v>0</v>
      </c>
      <c r="AE52" s="101">
        <f>'EJEC NO IMPRIMIR'!AE52/EJECUTADO!$D$1</f>
        <v>0</v>
      </c>
      <c r="AF52" s="101">
        <f>'EJEC NO IMPRIMIR'!AF52/EJECUTADO!$D$1</f>
        <v>0</v>
      </c>
      <c r="AG52" s="101">
        <f>'EJEC NO IMPRIMIR'!AG52/EJECUTADO!$D$1</f>
        <v>0</v>
      </c>
      <c r="AH52" s="121">
        <f>'EJEC NO IMPRIMIR'!AH52/EJECUTADO!$D$1</f>
        <v>0</v>
      </c>
      <c r="AI52" s="50"/>
    </row>
    <row r="53" spans="1:35" ht="22.55" customHeight="1" x14ac:dyDescent="0.35">
      <c r="A53" s="48"/>
      <c r="B53" s="106" t="s">
        <v>31</v>
      </c>
      <c r="C53" s="78"/>
      <c r="D53" s="80" t="s">
        <v>33</v>
      </c>
      <c r="E53" s="78"/>
      <c r="F53" s="101">
        <f>'EJEC NO IMPRIMIR'!F53/EJECUTADO!$D$1</f>
        <v>0</v>
      </c>
      <c r="G53" s="101">
        <f>'EJEC NO IMPRIMIR'!G53/EJECUTADO!$D$1</f>
        <v>0</v>
      </c>
      <c r="H53" s="101">
        <f>'EJEC NO IMPRIMIR'!H53/EJECUTADO!$D$1</f>
        <v>0</v>
      </c>
      <c r="I53" s="101">
        <f>'EJEC NO IMPRIMIR'!I53/EJECUTADO!$D$1</f>
        <v>0</v>
      </c>
      <c r="J53" s="101">
        <f>'EJEC NO IMPRIMIR'!J53/EJECUTADO!$D$1</f>
        <v>0</v>
      </c>
      <c r="K53" s="101">
        <f>'EJEC NO IMPRIMIR'!K53/EJECUTADO!$D$1</f>
        <v>0</v>
      </c>
      <c r="L53" s="101">
        <f>'EJEC NO IMPRIMIR'!L53/EJECUTADO!$D$1</f>
        <v>0</v>
      </c>
      <c r="M53" s="101">
        <f>'EJEC NO IMPRIMIR'!M53/EJECUTADO!$D$1</f>
        <v>0</v>
      </c>
      <c r="N53" s="101">
        <f>'EJEC NO IMPRIMIR'!N53/EJECUTADO!$D$1</f>
        <v>0</v>
      </c>
      <c r="O53" s="101">
        <f>'EJEC NO IMPRIMIR'!O53/EJECUTADO!$D$1</f>
        <v>0</v>
      </c>
      <c r="P53" s="101">
        <f>'EJEC NO IMPRIMIR'!P53/EJECUTADO!$D$1</f>
        <v>3364459.0759999999</v>
      </c>
      <c r="Q53" s="101">
        <f>'EJEC NO IMPRIMIR'!Q53/EJECUTADO!$D$1</f>
        <v>0</v>
      </c>
      <c r="R53" s="101">
        <f>'EJEC NO IMPRIMIR'!R53/EJECUTADO!$D$1</f>
        <v>0</v>
      </c>
      <c r="S53" s="101">
        <f>'EJEC NO IMPRIMIR'!S53/EJECUTADO!$D$1</f>
        <v>0</v>
      </c>
      <c r="T53" s="101">
        <f>'EJEC NO IMPRIMIR'!T53/EJECUTADO!$D$1</f>
        <v>0</v>
      </c>
      <c r="U53" s="101">
        <f>'EJEC NO IMPRIMIR'!U53/EJECUTADO!$D$1</f>
        <v>0</v>
      </c>
      <c r="V53" s="101">
        <f>'EJEC NO IMPRIMIR'!V53/EJECUTADO!$D$1</f>
        <v>0</v>
      </c>
      <c r="W53" s="101">
        <f>'EJEC NO IMPRIMIR'!W53/EJECUTADO!$D$1</f>
        <v>0</v>
      </c>
      <c r="X53" s="101">
        <f>'EJEC NO IMPRIMIR'!X53/EJECUTADO!$D$1</f>
        <v>0</v>
      </c>
      <c r="Y53" s="101">
        <f>'EJEC NO IMPRIMIR'!Y53/EJECUTADO!$D$1</f>
        <v>0</v>
      </c>
      <c r="Z53" s="101">
        <f>'EJEC NO IMPRIMIR'!Z53/EJECUTADO!$D$1</f>
        <v>0</v>
      </c>
      <c r="AA53" s="101">
        <f>'EJEC NO IMPRIMIR'!AA53/EJECUTADO!$D$1</f>
        <v>0</v>
      </c>
      <c r="AB53" s="101">
        <f>'EJEC NO IMPRIMIR'!AB53/EJECUTADO!$D$1</f>
        <v>0</v>
      </c>
      <c r="AC53" s="101">
        <f>'EJEC NO IMPRIMIR'!AC53/EJECUTADO!$D$1</f>
        <v>0</v>
      </c>
      <c r="AD53" s="101">
        <f>'EJEC NO IMPRIMIR'!AD53/EJECUTADO!$D$1</f>
        <v>0</v>
      </c>
      <c r="AE53" s="101">
        <f>'EJEC NO IMPRIMIR'!AE53/EJECUTADO!$D$1</f>
        <v>0</v>
      </c>
      <c r="AF53" s="101">
        <f>'EJEC NO IMPRIMIR'!AF53/EJECUTADO!$D$1</f>
        <v>0</v>
      </c>
      <c r="AG53" s="101">
        <f>'EJEC NO IMPRIMIR'!AG53/EJECUTADO!$D$1</f>
        <v>3364459.0759999999</v>
      </c>
      <c r="AH53" s="121">
        <f>'EJEC NO IMPRIMIR'!AH53/EJECUTADO!$D$1</f>
        <v>3364459.0759999999</v>
      </c>
      <c r="AI53" s="50"/>
    </row>
    <row r="54" spans="1:35" ht="22.55" customHeight="1" x14ac:dyDescent="0.35">
      <c r="A54" s="48"/>
      <c r="B54" s="106" t="s">
        <v>32</v>
      </c>
      <c r="C54" s="78"/>
      <c r="D54" s="80" t="s">
        <v>34</v>
      </c>
      <c r="E54" s="78"/>
      <c r="F54" s="101">
        <f>'EJEC NO IMPRIMIR'!F54/EJECUTADO!$D$1</f>
        <v>0</v>
      </c>
      <c r="G54" s="101">
        <f>'EJEC NO IMPRIMIR'!G54/EJECUTADO!$D$1</f>
        <v>0</v>
      </c>
      <c r="H54" s="101">
        <f>'EJEC NO IMPRIMIR'!H54/EJECUTADO!$D$1</f>
        <v>0</v>
      </c>
      <c r="I54" s="101">
        <f>'EJEC NO IMPRIMIR'!I54/EJECUTADO!$D$1</f>
        <v>0</v>
      </c>
      <c r="J54" s="101">
        <f>'EJEC NO IMPRIMIR'!J54/EJECUTADO!$D$1</f>
        <v>0</v>
      </c>
      <c r="K54" s="101">
        <f>'EJEC NO IMPRIMIR'!K54/EJECUTADO!$D$1</f>
        <v>0</v>
      </c>
      <c r="L54" s="101">
        <f>'EJEC NO IMPRIMIR'!L54/EJECUTADO!$D$1</f>
        <v>0</v>
      </c>
      <c r="M54" s="101">
        <f>'EJEC NO IMPRIMIR'!M54/EJECUTADO!$D$1</f>
        <v>0</v>
      </c>
      <c r="N54" s="101">
        <f>'EJEC NO IMPRIMIR'!N54/EJECUTADO!$D$1</f>
        <v>0</v>
      </c>
      <c r="O54" s="101">
        <f>'EJEC NO IMPRIMIR'!O54/EJECUTADO!$D$1</f>
        <v>0</v>
      </c>
      <c r="P54" s="101">
        <f>'EJEC NO IMPRIMIR'!P54/EJECUTADO!$D$1</f>
        <v>0</v>
      </c>
      <c r="Q54" s="101">
        <f>'EJEC NO IMPRIMIR'!Q54/EJECUTADO!$D$1</f>
        <v>0</v>
      </c>
      <c r="R54" s="101">
        <f>'EJEC NO IMPRIMIR'!R54/EJECUTADO!$D$1</f>
        <v>0</v>
      </c>
      <c r="S54" s="101">
        <f>'EJEC NO IMPRIMIR'!S54/EJECUTADO!$D$1</f>
        <v>0</v>
      </c>
      <c r="T54" s="101">
        <f>'EJEC NO IMPRIMIR'!T54/EJECUTADO!$D$1</f>
        <v>0</v>
      </c>
      <c r="U54" s="101">
        <f>'EJEC NO IMPRIMIR'!U54/EJECUTADO!$D$1</f>
        <v>0</v>
      </c>
      <c r="V54" s="101">
        <f>'EJEC NO IMPRIMIR'!V54/EJECUTADO!$D$1</f>
        <v>0</v>
      </c>
      <c r="W54" s="101">
        <f>'EJEC NO IMPRIMIR'!W54/EJECUTADO!$D$1</f>
        <v>0</v>
      </c>
      <c r="X54" s="101">
        <f>'EJEC NO IMPRIMIR'!X54/EJECUTADO!$D$1</f>
        <v>0</v>
      </c>
      <c r="Y54" s="101">
        <f>'EJEC NO IMPRIMIR'!Y54/EJECUTADO!$D$1</f>
        <v>0</v>
      </c>
      <c r="Z54" s="101">
        <f>'EJEC NO IMPRIMIR'!Z54/EJECUTADO!$D$1</f>
        <v>0</v>
      </c>
      <c r="AA54" s="101">
        <f>'EJEC NO IMPRIMIR'!AA54/EJECUTADO!$D$1</f>
        <v>0</v>
      </c>
      <c r="AB54" s="101">
        <f>'EJEC NO IMPRIMIR'!AB54/EJECUTADO!$D$1</f>
        <v>0</v>
      </c>
      <c r="AC54" s="101">
        <f>'EJEC NO IMPRIMIR'!AC54/EJECUTADO!$D$1</f>
        <v>0</v>
      </c>
      <c r="AD54" s="101">
        <f>'EJEC NO IMPRIMIR'!AD54/EJECUTADO!$D$1</f>
        <v>0</v>
      </c>
      <c r="AE54" s="101">
        <f>'EJEC NO IMPRIMIR'!AE54/EJECUTADO!$D$1</f>
        <v>0</v>
      </c>
      <c r="AF54" s="101">
        <f>'EJEC NO IMPRIMIR'!AF54/EJECUTADO!$D$1</f>
        <v>0</v>
      </c>
      <c r="AG54" s="101">
        <f>'EJEC NO IMPRIMIR'!AG54/EJECUTADO!$D$1</f>
        <v>0</v>
      </c>
      <c r="AH54" s="121">
        <f>'EJEC NO IMPRIMIR'!AH54/EJECUTADO!$D$1</f>
        <v>0</v>
      </c>
      <c r="AI54" s="50"/>
    </row>
    <row r="55" spans="1:35" ht="22.55" customHeight="1" x14ac:dyDescent="0.35">
      <c r="A55" s="48"/>
      <c r="B55" s="106" t="s">
        <v>37</v>
      </c>
      <c r="C55" s="78"/>
      <c r="D55" s="80" t="s">
        <v>47</v>
      </c>
      <c r="E55" s="78"/>
      <c r="F55" s="101">
        <f>'EJEC NO IMPRIMIR'!F55/EJECUTADO!$D$1</f>
        <v>2713.24</v>
      </c>
      <c r="G55" s="101">
        <f>'EJEC NO IMPRIMIR'!G55/EJECUTADO!$D$1</f>
        <v>0</v>
      </c>
      <c r="H55" s="101">
        <f>'EJEC NO IMPRIMIR'!H55/EJECUTADO!$D$1</f>
        <v>0</v>
      </c>
      <c r="I55" s="101">
        <f>'EJEC NO IMPRIMIR'!I55/EJECUTADO!$D$1</f>
        <v>0</v>
      </c>
      <c r="J55" s="101">
        <f>'EJEC NO IMPRIMIR'!J55/EJECUTADO!$D$1</f>
        <v>0</v>
      </c>
      <c r="K55" s="101">
        <f>'EJEC NO IMPRIMIR'!K55/EJECUTADO!$D$1</f>
        <v>2454.375</v>
      </c>
      <c r="L55" s="101">
        <f>'EJEC NO IMPRIMIR'!L55/EJECUTADO!$D$1</f>
        <v>2884.56</v>
      </c>
      <c r="M55" s="101">
        <f>'EJEC NO IMPRIMIR'!M55/EJECUTADO!$D$1</f>
        <v>3887.0740000000001</v>
      </c>
      <c r="N55" s="101">
        <f>'EJEC NO IMPRIMIR'!N55/EJECUTADO!$D$1</f>
        <v>0</v>
      </c>
      <c r="O55" s="101">
        <f>'EJEC NO IMPRIMIR'!O55/EJECUTADO!$D$1</f>
        <v>0</v>
      </c>
      <c r="P55" s="101">
        <f>'EJEC NO IMPRIMIR'!P55/EJECUTADO!$D$1</f>
        <v>0</v>
      </c>
      <c r="Q55" s="101">
        <f>'EJEC NO IMPRIMIR'!Q55/EJECUTADO!$D$1</f>
        <v>0</v>
      </c>
      <c r="R55" s="101">
        <f>'EJEC NO IMPRIMIR'!R55/EJECUTADO!$D$1</f>
        <v>307555.69699999999</v>
      </c>
      <c r="S55" s="101">
        <f>'EJEC NO IMPRIMIR'!S55/EJECUTADO!$D$1</f>
        <v>0</v>
      </c>
      <c r="T55" s="101">
        <f>'EJEC NO IMPRIMIR'!T55/EJECUTADO!$D$1</f>
        <v>0</v>
      </c>
      <c r="U55" s="101">
        <f>'EJEC NO IMPRIMIR'!U55/EJECUTADO!$D$1</f>
        <v>0</v>
      </c>
      <c r="V55" s="101">
        <f>'EJEC NO IMPRIMIR'!V55/EJECUTADO!$D$1</f>
        <v>0</v>
      </c>
      <c r="W55" s="101">
        <f>'EJEC NO IMPRIMIR'!W55/EJECUTADO!$D$1</f>
        <v>0</v>
      </c>
      <c r="X55" s="101">
        <f>'EJEC NO IMPRIMIR'!X55/EJECUTADO!$D$1</f>
        <v>0</v>
      </c>
      <c r="Y55" s="101">
        <f>'EJEC NO IMPRIMIR'!Y55/EJECUTADO!$D$1</f>
        <v>0</v>
      </c>
      <c r="Z55" s="101">
        <f>'EJEC NO IMPRIMIR'!Z55/EJECUTADO!$D$1</f>
        <v>0</v>
      </c>
      <c r="AA55" s="101">
        <f>'EJEC NO IMPRIMIR'!AA55/EJECUTADO!$D$1</f>
        <v>639570.473</v>
      </c>
      <c r="AB55" s="101">
        <f>'EJEC NO IMPRIMIR'!AB55/EJECUTADO!$D$1</f>
        <v>0</v>
      </c>
      <c r="AC55" s="101">
        <f>'EJEC NO IMPRIMIR'!AC55/EJECUTADO!$D$1</f>
        <v>0</v>
      </c>
      <c r="AD55" s="101">
        <f>'EJEC NO IMPRIMIR'!AD55/EJECUTADO!$D$1</f>
        <v>0</v>
      </c>
      <c r="AE55" s="101">
        <f>'EJEC NO IMPRIMIR'!AE55/EJECUTADO!$D$1</f>
        <v>0</v>
      </c>
      <c r="AF55" s="101">
        <f>'EJEC NO IMPRIMIR'!AF55/EJECUTADO!$D$1</f>
        <v>0</v>
      </c>
      <c r="AG55" s="101">
        <f>'EJEC NO IMPRIMIR'!AG55/EJECUTADO!$D$1</f>
        <v>959065.41899999999</v>
      </c>
      <c r="AH55" s="121">
        <f>'EJEC NO IMPRIMIR'!AH55/EJECUTADO!$D$1</f>
        <v>959065.41899999999</v>
      </c>
      <c r="AI55" s="50"/>
    </row>
    <row r="56" spans="1:35" ht="22.55" customHeight="1" x14ac:dyDescent="0.35">
      <c r="A56" s="48"/>
      <c r="B56" s="106" t="s">
        <v>21</v>
      </c>
      <c r="C56" s="78"/>
      <c r="D56" s="80" t="s">
        <v>36</v>
      </c>
      <c r="E56" s="78"/>
      <c r="F56" s="101">
        <f>'EJEC NO IMPRIMIR'!F56/EJECUTADO!$D$1</f>
        <v>149989.44899999999</v>
      </c>
      <c r="G56" s="101">
        <f>'EJEC NO IMPRIMIR'!G56/EJECUTADO!$D$1</f>
        <v>64655.231</v>
      </c>
      <c r="H56" s="101">
        <f>'EJEC NO IMPRIMIR'!H56/EJECUTADO!$D$1</f>
        <v>0</v>
      </c>
      <c r="I56" s="101">
        <f>'EJEC NO IMPRIMIR'!I56/EJECUTADO!$D$1</f>
        <v>45982.321000000004</v>
      </c>
      <c r="J56" s="101">
        <f>'EJEC NO IMPRIMIR'!J56/EJECUTADO!$D$1</f>
        <v>0</v>
      </c>
      <c r="K56" s="101">
        <f>'EJEC NO IMPRIMIR'!K56/EJECUTADO!$D$1</f>
        <v>1547</v>
      </c>
      <c r="L56" s="101">
        <f>'EJEC NO IMPRIMIR'!L56/EJECUTADO!$D$1</f>
        <v>0</v>
      </c>
      <c r="M56" s="101">
        <f>'EJEC NO IMPRIMIR'!M56/EJECUTADO!$D$1</f>
        <v>0</v>
      </c>
      <c r="N56" s="101">
        <f>'EJEC NO IMPRIMIR'!N56/EJECUTADO!$D$1</f>
        <v>0</v>
      </c>
      <c r="O56" s="101">
        <f>'EJEC NO IMPRIMIR'!O56/EJECUTADO!$D$1</f>
        <v>48059.608</v>
      </c>
      <c r="P56" s="101">
        <f>'EJEC NO IMPRIMIR'!P56/EJECUTADO!$D$1</f>
        <v>2396.4540000000002</v>
      </c>
      <c r="Q56" s="101">
        <f>'EJEC NO IMPRIMIR'!Q56/EJECUTADO!$D$1</f>
        <v>0</v>
      </c>
      <c r="R56" s="101">
        <f>'EJEC NO IMPRIMIR'!R56/EJECUTADO!$D$1</f>
        <v>0</v>
      </c>
      <c r="S56" s="101">
        <f>'EJEC NO IMPRIMIR'!S56/EJECUTADO!$D$1</f>
        <v>37109.735999999997</v>
      </c>
      <c r="T56" s="101">
        <f>'EJEC NO IMPRIMIR'!T56/EJECUTADO!$D$1</f>
        <v>0</v>
      </c>
      <c r="U56" s="101">
        <f>'EJEC NO IMPRIMIR'!U56/EJECUTADO!$D$1</f>
        <v>15128.995000000001</v>
      </c>
      <c r="V56" s="101">
        <f>'EJEC NO IMPRIMIR'!V56/EJECUTADO!$D$1</f>
        <v>45990.608</v>
      </c>
      <c r="W56" s="101">
        <f>'EJEC NO IMPRIMIR'!W56/EJECUTADO!$D$1</f>
        <v>45063.747000000003</v>
      </c>
      <c r="X56" s="101">
        <f>'EJEC NO IMPRIMIR'!X56/EJECUTADO!$D$1</f>
        <v>0</v>
      </c>
      <c r="Y56" s="101">
        <f>'EJEC NO IMPRIMIR'!Y56/EJECUTADO!$D$1</f>
        <v>11536.795</v>
      </c>
      <c r="Z56" s="101">
        <f>'EJEC NO IMPRIMIR'!Z56/EJECUTADO!$D$1</f>
        <v>10792.365</v>
      </c>
      <c r="AA56" s="101">
        <f>'EJEC NO IMPRIMIR'!AA56/EJECUTADO!$D$1</f>
        <v>0</v>
      </c>
      <c r="AB56" s="101">
        <f>'EJEC NO IMPRIMIR'!AB56/EJECUTADO!$D$1</f>
        <v>0</v>
      </c>
      <c r="AC56" s="101">
        <f>'EJEC NO IMPRIMIR'!AC56/EJECUTADO!$D$1</f>
        <v>0</v>
      </c>
      <c r="AD56" s="101">
        <f>'EJEC NO IMPRIMIR'!AD56/EJECUTADO!$D$1</f>
        <v>0</v>
      </c>
      <c r="AE56" s="101">
        <f>'EJEC NO IMPRIMIR'!AE56/EJECUTADO!$D$1</f>
        <v>1101</v>
      </c>
      <c r="AF56" s="101">
        <f>'EJEC NO IMPRIMIR'!AF56/EJECUTADO!$D$1</f>
        <v>0</v>
      </c>
      <c r="AG56" s="101">
        <f>'EJEC NO IMPRIMIR'!AG56/EJECUTADO!$D$1</f>
        <v>479353.30900000001</v>
      </c>
      <c r="AH56" s="121">
        <f>'EJEC NO IMPRIMIR'!AH56/EJECUTADO!$D$1</f>
        <v>479353.30900000001</v>
      </c>
      <c r="AI56" s="50"/>
    </row>
    <row r="57" spans="1:35" ht="22.55" customHeight="1" x14ac:dyDescent="0.35">
      <c r="A57" s="48"/>
      <c r="B57" s="106" t="s">
        <v>23</v>
      </c>
      <c r="C57" s="78"/>
      <c r="D57" s="80" t="s">
        <v>35</v>
      </c>
      <c r="E57" s="78"/>
      <c r="F57" s="101">
        <f>'EJEC NO IMPRIMIR'!F57/EJECUTADO!$D$1</f>
        <v>740174.43299999996</v>
      </c>
      <c r="G57" s="101">
        <f>'EJEC NO IMPRIMIR'!G57/EJECUTADO!$D$1</f>
        <v>22681.776000000002</v>
      </c>
      <c r="H57" s="101">
        <f>'EJEC NO IMPRIMIR'!H57/EJECUTADO!$D$1</f>
        <v>0</v>
      </c>
      <c r="I57" s="101">
        <f>'EJEC NO IMPRIMIR'!I57/EJECUTADO!$D$1</f>
        <v>406945.66700000002</v>
      </c>
      <c r="J57" s="101">
        <f>'EJEC NO IMPRIMIR'!J57/EJECUTADO!$D$1</f>
        <v>0</v>
      </c>
      <c r="K57" s="101">
        <f>'EJEC NO IMPRIMIR'!K57/EJECUTADO!$D$1</f>
        <v>0</v>
      </c>
      <c r="L57" s="101">
        <f>'EJEC NO IMPRIMIR'!L57/EJECUTADO!$D$1</f>
        <v>104400</v>
      </c>
      <c r="M57" s="101">
        <f>'EJEC NO IMPRIMIR'!M57/EJECUTADO!$D$1</f>
        <v>0</v>
      </c>
      <c r="N57" s="101">
        <f>'EJEC NO IMPRIMIR'!N57/EJECUTADO!$D$1</f>
        <v>0</v>
      </c>
      <c r="O57" s="101">
        <f>'EJEC NO IMPRIMIR'!O57/EJECUTADO!$D$1</f>
        <v>113103.20299999999</v>
      </c>
      <c r="P57" s="101">
        <f>'EJEC NO IMPRIMIR'!P57/EJECUTADO!$D$1</f>
        <v>0</v>
      </c>
      <c r="Q57" s="101">
        <f>'EJEC NO IMPRIMIR'!Q57/EJECUTADO!$D$1</f>
        <v>127453.65700000001</v>
      </c>
      <c r="R57" s="101">
        <f>'EJEC NO IMPRIMIR'!R57/EJECUTADO!$D$1</f>
        <v>0</v>
      </c>
      <c r="S57" s="101">
        <f>'EJEC NO IMPRIMIR'!S57/EJECUTADO!$D$1</f>
        <v>3635.45</v>
      </c>
      <c r="T57" s="101">
        <f>'EJEC NO IMPRIMIR'!T57/EJECUTADO!$D$1</f>
        <v>0</v>
      </c>
      <c r="U57" s="101">
        <f>'EJEC NO IMPRIMIR'!U57/EJECUTADO!$D$1</f>
        <v>36356.701999999997</v>
      </c>
      <c r="V57" s="101">
        <f>'EJEC NO IMPRIMIR'!V57/EJECUTADO!$D$1</f>
        <v>363016.14</v>
      </c>
      <c r="W57" s="101">
        <f>'EJEC NO IMPRIMIR'!W57/EJECUTADO!$D$1</f>
        <v>127475.201</v>
      </c>
      <c r="X57" s="101">
        <f>'EJEC NO IMPRIMIR'!X57/EJECUTADO!$D$1</f>
        <v>0</v>
      </c>
      <c r="Y57" s="101">
        <f>'EJEC NO IMPRIMIR'!Y57/EJECUTADO!$D$1</f>
        <v>245347.891</v>
      </c>
      <c r="Z57" s="101">
        <f>'EJEC NO IMPRIMIR'!Z57/EJECUTADO!$D$1</f>
        <v>211026.10500000001</v>
      </c>
      <c r="AA57" s="101">
        <f>'EJEC NO IMPRIMIR'!AA57/EJECUTADO!$D$1</f>
        <v>0</v>
      </c>
      <c r="AB57" s="101">
        <f>'EJEC NO IMPRIMIR'!AB57/EJECUTADO!$D$1</f>
        <v>0</v>
      </c>
      <c r="AC57" s="101">
        <f>'EJEC NO IMPRIMIR'!AC57/EJECUTADO!$D$1</f>
        <v>0</v>
      </c>
      <c r="AD57" s="101">
        <f>'EJEC NO IMPRIMIR'!AD57/EJECUTADO!$D$1</f>
        <v>17597</v>
      </c>
      <c r="AE57" s="101">
        <f>'EJEC NO IMPRIMIR'!AE57/EJECUTADO!$D$1</f>
        <v>4531</v>
      </c>
      <c r="AF57" s="101">
        <f>'EJEC NO IMPRIMIR'!AF57/EJECUTADO!$D$1</f>
        <v>0</v>
      </c>
      <c r="AG57" s="101">
        <f>'EJEC NO IMPRIMIR'!AG57/EJECUTADO!$D$1</f>
        <v>2523744.2250000001</v>
      </c>
      <c r="AH57" s="121">
        <f>'EJEC NO IMPRIMIR'!AH57/EJECUTADO!$D$1</f>
        <v>2523744.2250000001</v>
      </c>
      <c r="AI57" s="50"/>
    </row>
    <row r="58" spans="1:35" ht="22.55" customHeight="1" x14ac:dyDescent="0.35">
      <c r="A58" s="48"/>
      <c r="B58" s="106" t="s">
        <v>83</v>
      </c>
      <c r="C58" s="78"/>
      <c r="D58" s="80" t="s">
        <v>84</v>
      </c>
      <c r="E58" s="78"/>
      <c r="F58" s="101">
        <f>'EJEC NO IMPRIMIR'!F58/EJECUTADO!$D$1</f>
        <v>243.83099999999999</v>
      </c>
      <c r="G58" s="101">
        <f>'EJEC NO IMPRIMIR'!G58/EJECUTADO!$D$1</f>
        <v>0</v>
      </c>
      <c r="H58" s="101">
        <f>'EJEC NO IMPRIMIR'!H58/EJECUTADO!$D$1</f>
        <v>0</v>
      </c>
      <c r="I58" s="101">
        <f>'EJEC NO IMPRIMIR'!I58/EJECUTADO!$D$1</f>
        <v>0</v>
      </c>
      <c r="J58" s="101">
        <f>'EJEC NO IMPRIMIR'!J58/EJECUTADO!$D$1</f>
        <v>0</v>
      </c>
      <c r="K58" s="101">
        <f>'EJEC NO IMPRIMIR'!K58/EJECUTADO!$D$1</f>
        <v>0</v>
      </c>
      <c r="L58" s="101">
        <f>'EJEC NO IMPRIMIR'!L58/EJECUTADO!$D$1</f>
        <v>0</v>
      </c>
      <c r="M58" s="101">
        <f>'EJEC NO IMPRIMIR'!M58/EJECUTADO!$D$1</f>
        <v>0</v>
      </c>
      <c r="N58" s="101">
        <f>'EJEC NO IMPRIMIR'!N58/EJECUTADO!$D$1</f>
        <v>0</v>
      </c>
      <c r="O58" s="101">
        <f>'EJEC NO IMPRIMIR'!O58/EJECUTADO!$D$1</f>
        <v>0</v>
      </c>
      <c r="P58" s="101">
        <f>'EJEC NO IMPRIMIR'!P58/EJECUTADO!$D$1</f>
        <v>0</v>
      </c>
      <c r="Q58" s="101">
        <f>'EJEC NO IMPRIMIR'!Q58/EJECUTADO!$D$1</f>
        <v>0</v>
      </c>
      <c r="R58" s="101">
        <f>'EJEC NO IMPRIMIR'!R58/EJECUTADO!$D$1</f>
        <v>0</v>
      </c>
      <c r="S58" s="101">
        <f>'EJEC NO IMPRIMIR'!S58/EJECUTADO!$D$1</f>
        <v>0</v>
      </c>
      <c r="T58" s="101">
        <f>'EJEC NO IMPRIMIR'!T58/EJECUTADO!$D$1</f>
        <v>0</v>
      </c>
      <c r="U58" s="101">
        <f>'EJEC NO IMPRIMIR'!U58/EJECUTADO!$D$1</f>
        <v>0</v>
      </c>
      <c r="V58" s="101">
        <f>'EJEC NO IMPRIMIR'!V58/EJECUTADO!$D$1</f>
        <v>0</v>
      </c>
      <c r="W58" s="101">
        <f>'EJEC NO IMPRIMIR'!W58/EJECUTADO!$D$1</f>
        <v>0</v>
      </c>
      <c r="X58" s="101">
        <f>'EJEC NO IMPRIMIR'!X58/EJECUTADO!$D$1</f>
        <v>0</v>
      </c>
      <c r="Y58" s="101">
        <f>'EJEC NO IMPRIMIR'!Y58/EJECUTADO!$D$1</f>
        <v>0</v>
      </c>
      <c r="Z58" s="101">
        <f>'EJEC NO IMPRIMIR'!Z58/EJECUTADO!$D$1</f>
        <v>243.95</v>
      </c>
      <c r="AA58" s="101">
        <f>'EJEC NO IMPRIMIR'!AA58/EJECUTADO!$D$1</f>
        <v>0</v>
      </c>
      <c r="AB58" s="101">
        <f>'EJEC NO IMPRIMIR'!AB58/EJECUTADO!$D$1</f>
        <v>0</v>
      </c>
      <c r="AC58" s="101">
        <f>'EJEC NO IMPRIMIR'!AC58/EJECUTADO!$D$1</f>
        <v>0</v>
      </c>
      <c r="AD58" s="101">
        <f>'EJEC NO IMPRIMIR'!AD58/EJECUTADO!$D$1</f>
        <v>0</v>
      </c>
      <c r="AE58" s="101">
        <f>'EJEC NO IMPRIMIR'!AE58/EJECUTADO!$D$1</f>
        <v>0</v>
      </c>
      <c r="AF58" s="101">
        <f>'EJEC NO IMPRIMIR'!AF58/EJECUTADO!$D$1</f>
        <v>0</v>
      </c>
      <c r="AG58" s="101">
        <f>'EJEC NO IMPRIMIR'!AG58/EJECUTADO!$D$1</f>
        <v>487.78100000000001</v>
      </c>
      <c r="AH58" s="121">
        <f>'EJEC NO IMPRIMIR'!AH58/EJECUTADO!$D$1</f>
        <v>487.78100000000001</v>
      </c>
      <c r="AI58" s="50"/>
    </row>
    <row r="59" spans="1:35" ht="22.55" customHeight="1" x14ac:dyDescent="0.35">
      <c r="A59" s="48"/>
      <c r="B59" s="102">
        <v>30</v>
      </c>
      <c r="C59" s="103"/>
      <c r="D59" s="81" t="s">
        <v>87</v>
      </c>
      <c r="E59" s="78"/>
      <c r="F59" s="104">
        <f>'EJEC NO IMPRIMIR'!F59/EJECUTADO!$D$1</f>
        <v>0</v>
      </c>
      <c r="G59" s="104">
        <f>'EJEC NO IMPRIMIR'!G59/EJECUTADO!$D$1</f>
        <v>0</v>
      </c>
      <c r="H59" s="104">
        <f>'EJEC NO IMPRIMIR'!H59/EJECUTADO!$D$1</f>
        <v>0</v>
      </c>
      <c r="I59" s="104">
        <f>'EJEC NO IMPRIMIR'!I59/EJECUTADO!$D$1</f>
        <v>0</v>
      </c>
      <c r="J59" s="104">
        <f>'EJEC NO IMPRIMIR'!J59/EJECUTADO!$D$1</f>
        <v>0</v>
      </c>
      <c r="K59" s="104">
        <f>'EJEC NO IMPRIMIR'!K59/EJECUTADO!$D$1</f>
        <v>0</v>
      </c>
      <c r="L59" s="104">
        <f>'EJEC NO IMPRIMIR'!L59/EJECUTADO!$D$1</f>
        <v>0</v>
      </c>
      <c r="M59" s="104">
        <f>'EJEC NO IMPRIMIR'!M59/EJECUTADO!$D$1</f>
        <v>0</v>
      </c>
      <c r="N59" s="104">
        <f>'EJEC NO IMPRIMIR'!N59/EJECUTADO!$D$1</f>
        <v>0</v>
      </c>
      <c r="O59" s="104">
        <f>'EJEC NO IMPRIMIR'!O59/EJECUTADO!$D$1</f>
        <v>0</v>
      </c>
      <c r="P59" s="104">
        <f>'EJEC NO IMPRIMIR'!P59/EJECUTADO!$D$1</f>
        <v>0</v>
      </c>
      <c r="Q59" s="104">
        <f>'EJEC NO IMPRIMIR'!Q59/EJECUTADO!$D$1</f>
        <v>0</v>
      </c>
      <c r="R59" s="104">
        <f>'EJEC NO IMPRIMIR'!R59/EJECUTADO!$D$1</f>
        <v>0</v>
      </c>
      <c r="S59" s="104">
        <f>'EJEC NO IMPRIMIR'!S59/EJECUTADO!$D$1</f>
        <v>0</v>
      </c>
      <c r="T59" s="104">
        <f>'EJEC NO IMPRIMIR'!T59/EJECUTADO!$D$1</f>
        <v>0</v>
      </c>
      <c r="U59" s="104">
        <f>'EJEC NO IMPRIMIR'!U59/EJECUTADO!$D$1</f>
        <v>0</v>
      </c>
      <c r="V59" s="104">
        <f>'EJEC NO IMPRIMIR'!V59/EJECUTADO!$D$1</f>
        <v>0</v>
      </c>
      <c r="W59" s="104">
        <f>'EJEC NO IMPRIMIR'!W59/EJECUTADO!$D$1</f>
        <v>0</v>
      </c>
      <c r="X59" s="104">
        <f>'EJEC NO IMPRIMIR'!X59/EJECUTADO!$D$1</f>
        <v>0</v>
      </c>
      <c r="Y59" s="104">
        <f>'EJEC NO IMPRIMIR'!Y59/EJECUTADO!$D$1</f>
        <v>0</v>
      </c>
      <c r="Z59" s="104">
        <f>'EJEC NO IMPRIMIR'!Z59/EJECUTADO!$D$1</f>
        <v>0</v>
      </c>
      <c r="AA59" s="104">
        <f>'EJEC NO IMPRIMIR'!AA59/EJECUTADO!$D$1</f>
        <v>0</v>
      </c>
      <c r="AB59" s="104">
        <f>'EJEC NO IMPRIMIR'!AB59/EJECUTADO!$D$1</f>
        <v>0</v>
      </c>
      <c r="AC59" s="104">
        <f>'EJEC NO IMPRIMIR'!AC59/EJECUTADO!$D$1</f>
        <v>0</v>
      </c>
      <c r="AD59" s="104">
        <f>'EJEC NO IMPRIMIR'!AD59/EJECUTADO!$D$1</f>
        <v>0</v>
      </c>
      <c r="AE59" s="104">
        <f>'EJEC NO IMPRIMIR'!AE59/EJECUTADO!$D$1</f>
        <v>0</v>
      </c>
      <c r="AF59" s="104">
        <f>'EJEC NO IMPRIMIR'!AF59/EJECUTADO!$D$1</f>
        <v>0</v>
      </c>
      <c r="AG59" s="104">
        <f>'EJEC NO IMPRIMIR'!AG59/EJECUTADO!$D$1</f>
        <v>0</v>
      </c>
      <c r="AH59" s="105">
        <f>'EJEC NO IMPRIMIR'!AH59/EJECUTADO!$D$1</f>
        <v>0</v>
      </c>
      <c r="AI59" s="50"/>
    </row>
    <row r="60" spans="1:35" ht="22.55" customHeight="1" x14ac:dyDescent="0.35">
      <c r="A60" s="48"/>
      <c r="B60" s="102" t="s">
        <v>65</v>
      </c>
      <c r="C60" s="103"/>
      <c r="D60" s="81" t="s">
        <v>15</v>
      </c>
      <c r="E60" s="78"/>
      <c r="F60" s="111">
        <f>'EJEC NO IMPRIMIR'!F60/EJECUTADO!$D$1</f>
        <v>0</v>
      </c>
      <c r="G60" s="111">
        <f>'EJEC NO IMPRIMIR'!G60/EJECUTADO!$D$1</f>
        <v>13543807.038000001</v>
      </c>
      <c r="H60" s="111">
        <f>'EJEC NO IMPRIMIR'!H60/EJECUTADO!$D$1</f>
        <v>5473407.4019999998</v>
      </c>
      <c r="I60" s="111">
        <f>'EJEC NO IMPRIMIR'!I60/EJECUTADO!$D$1</f>
        <v>73650701.179000005</v>
      </c>
      <c r="J60" s="111">
        <f>'EJEC NO IMPRIMIR'!J60/EJECUTADO!$D$1</f>
        <v>0</v>
      </c>
      <c r="K60" s="111">
        <f>'EJEC NO IMPRIMIR'!K60/EJECUTADO!$D$1</f>
        <v>909487836.86300004</v>
      </c>
      <c r="L60" s="111">
        <f>'EJEC NO IMPRIMIR'!L60/EJECUTADO!$D$1</f>
        <v>0</v>
      </c>
      <c r="M60" s="111">
        <f>'EJEC NO IMPRIMIR'!M60/EJECUTADO!$D$1</f>
        <v>39843905.755999997</v>
      </c>
      <c r="N60" s="111">
        <f>'EJEC NO IMPRIMIR'!N60/EJECUTADO!$D$1</f>
        <v>0</v>
      </c>
      <c r="O60" s="111">
        <f>'EJEC NO IMPRIMIR'!O60/EJECUTADO!$D$1</f>
        <v>65221152.658</v>
      </c>
      <c r="P60" s="111">
        <f>'EJEC NO IMPRIMIR'!P60/EJECUTADO!$D$1</f>
        <v>0</v>
      </c>
      <c r="Q60" s="111">
        <f>'EJEC NO IMPRIMIR'!Q60/EJECUTADO!$D$1</f>
        <v>55356743.847999997</v>
      </c>
      <c r="R60" s="111">
        <f>'EJEC NO IMPRIMIR'!R60/EJECUTADO!$D$1</f>
        <v>395229.54499999998</v>
      </c>
      <c r="S60" s="111">
        <f>'EJEC NO IMPRIMIR'!S60/EJECUTADO!$D$1</f>
        <v>0</v>
      </c>
      <c r="T60" s="111">
        <f>'EJEC NO IMPRIMIR'!T60/EJECUTADO!$D$1</f>
        <v>0</v>
      </c>
      <c r="U60" s="111">
        <f>'EJEC NO IMPRIMIR'!U60/EJECUTADO!$D$1</f>
        <v>298844.7</v>
      </c>
      <c r="V60" s="111">
        <f>'EJEC NO IMPRIMIR'!V60/EJECUTADO!$D$1</f>
        <v>119758710.329</v>
      </c>
      <c r="W60" s="111">
        <f>'EJEC NO IMPRIMIR'!W60/EJECUTADO!$D$1</f>
        <v>0</v>
      </c>
      <c r="X60" s="111">
        <f>'EJEC NO IMPRIMIR'!X60/EJECUTADO!$D$1</f>
        <v>0</v>
      </c>
      <c r="Y60" s="111">
        <f>'EJEC NO IMPRIMIR'!Y60/EJECUTADO!$D$1</f>
        <v>183099736.40799999</v>
      </c>
      <c r="Z60" s="111">
        <f>'EJEC NO IMPRIMIR'!Z60/EJECUTADO!$D$1</f>
        <v>2016206.7490000001</v>
      </c>
      <c r="AA60" s="111">
        <f>'EJEC NO IMPRIMIR'!AA60/EJECUTADO!$D$1</f>
        <v>0</v>
      </c>
      <c r="AB60" s="111">
        <f>'EJEC NO IMPRIMIR'!AB60/EJECUTADO!$D$1</f>
        <v>275326.98100000003</v>
      </c>
      <c r="AC60" s="111">
        <f>'EJEC NO IMPRIMIR'!AC60/EJECUTADO!$D$1</f>
        <v>0</v>
      </c>
      <c r="AD60" s="111">
        <f>'EJEC NO IMPRIMIR'!AD60/EJECUTADO!$D$1</f>
        <v>0</v>
      </c>
      <c r="AE60" s="111">
        <f>'EJEC NO IMPRIMIR'!AE60/EJECUTADO!$D$1</f>
        <v>0</v>
      </c>
      <c r="AF60" s="111">
        <f>'EJEC NO IMPRIMIR'!AF60/EJECUTADO!$D$1</f>
        <v>0</v>
      </c>
      <c r="AG60" s="111">
        <f>'EJEC NO IMPRIMIR'!AG60/EJECUTADO!$D$1</f>
        <v>1468421609.4560001</v>
      </c>
      <c r="AH60" s="123">
        <f>'EJEC NO IMPRIMIR'!AH60/EJECUTADO!$D$1</f>
        <v>1468421609.4560001</v>
      </c>
      <c r="AI60" s="50"/>
    </row>
    <row r="61" spans="1:35" ht="22.55" customHeight="1" x14ac:dyDescent="0.35">
      <c r="A61" s="48"/>
      <c r="B61" s="106" t="s">
        <v>20</v>
      </c>
      <c r="C61" s="78"/>
      <c r="D61" s="80" t="s">
        <v>42</v>
      </c>
      <c r="E61" s="78"/>
      <c r="F61" s="110">
        <f>'EJEC NO IMPRIMIR'!F61/EJECUTADO!$D$1</f>
        <v>0</v>
      </c>
      <c r="G61" s="110">
        <f>'EJEC NO IMPRIMIR'!G61/EJECUTADO!$D$1</f>
        <v>0</v>
      </c>
      <c r="H61" s="110">
        <f>'EJEC NO IMPRIMIR'!H61/EJECUTADO!$D$1</f>
        <v>243766.03700000001</v>
      </c>
      <c r="I61" s="110">
        <f>'EJEC NO IMPRIMIR'!I61/EJECUTADO!$D$1</f>
        <v>397251.66200000001</v>
      </c>
      <c r="J61" s="110">
        <f>'EJEC NO IMPRIMIR'!J61/EJECUTADO!$D$1</f>
        <v>0</v>
      </c>
      <c r="K61" s="110">
        <f>'EJEC NO IMPRIMIR'!K61/EJECUTADO!$D$1</f>
        <v>2589397.48</v>
      </c>
      <c r="L61" s="110">
        <f>'EJEC NO IMPRIMIR'!L61/EJECUTADO!$D$1</f>
        <v>0</v>
      </c>
      <c r="M61" s="110">
        <f>'EJEC NO IMPRIMIR'!M61/EJECUTADO!$D$1</f>
        <v>0</v>
      </c>
      <c r="N61" s="110">
        <f>'EJEC NO IMPRIMIR'!N61/EJECUTADO!$D$1</f>
        <v>0</v>
      </c>
      <c r="O61" s="110">
        <f>'EJEC NO IMPRIMIR'!O61/EJECUTADO!$D$1</f>
        <v>168600.845</v>
      </c>
      <c r="P61" s="110">
        <f>'EJEC NO IMPRIMIR'!P61/EJECUTADO!$D$1</f>
        <v>0</v>
      </c>
      <c r="Q61" s="110">
        <f>'EJEC NO IMPRIMIR'!Q61/EJECUTADO!$D$1</f>
        <v>361347.842</v>
      </c>
      <c r="R61" s="110">
        <f>'EJEC NO IMPRIMIR'!R61/EJECUTADO!$D$1</f>
        <v>0</v>
      </c>
      <c r="S61" s="110">
        <f>'EJEC NO IMPRIMIR'!S61/EJECUTADO!$D$1</f>
        <v>0</v>
      </c>
      <c r="T61" s="110">
        <f>'EJEC NO IMPRIMIR'!T61/EJECUTADO!$D$1</f>
        <v>0</v>
      </c>
      <c r="U61" s="110">
        <f>'EJEC NO IMPRIMIR'!U61/EJECUTADO!$D$1</f>
        <v>298844.7</v>
      </c>
      <c r="V61" s="110">
        <f>'EJEC NO IMPRIMIR'!V61/EJECUTADO!$D$1</f>
        <v>1021674.301</v>
      </c>
      <c r="W61" s="110">
        <f>'EJEC NO IMPRIMIR'!W61/EJECUTADO!$D$1</f>
        <v>0</v>
      </c>
      <c r="X61" s="110">
        <f>'EJEC NO IMPRIMIR'!X61/EJECUTADO!$D$1</f>
        <v>0</v>
      </c>
      <c r="Y61" s="110">
        <f>'EJEC NO IMPRIMIR'!Y61/EJECUTADO!$D$1</f>
        <v>0</v>
      </c>
      <c r="Z61" s="110">
        <f>'EJEC NO IMPRIMIR'!Z61/EJECUTADO!$D$1</f>
        <v>0</v>
      </c>
      <c r="AA61" s="110">
        <f>'EJEC NO IMPRIMIR'!AA61/EJECUTADO!$D$1</f>
        <v>0</v>
      </c>
      <c r="AB61" s="110">
        <f>'EJEC NO IMPRIMIR'!AB61/EJECUTADO!$D$1</f>
        <v>275326.98100000003</v>
      </c>
      <c r="AC61" s="110">
        <f>'EJEC NO IMPRIMIR'!AC61/EJECUTADO!$D$1</f>
        <v>0</v>
      </c>
      <c r="AD61" s="110">
        <f>'EJEC NO IMPRIMIR'!AD61/EJECUTADO!$D$1</f>
        <v>0</v>
      </c>
      <c r="AE61" s="110">
        <f>'EJEC NO IMPRIMIR'!AE61/EJECUTADO!$D$1</f>
        <v>0</v>
      </c>
      <c r="AF61" s="110">
        <f>'EJEC NO IMPRIMIR'!AF61/EJECUTADO!$D$1</f>
        <v>0</v>
      </c>
      <c r="AG61" s="110">
        <f>'EJEC NO IMPRIMIR'!AG61/EJECUTADO!$D$1</f>
        <v>5356209.8480000002</v>
      </c>
      <c r="AH61" s="122">
        <f>'EJEC NO IMPRIMIR'!AH61/EJECUTADO!$D$1</f>
        <v>5356209.8480000002</v>
      </c>
      <c r="AI61" s="50"/>
    </row>
    <row r="62" spans="1:35" ht="22.55" customHeight="1" x14ac:dyDescent="0.35">
      <c r="A62" s="48"/>
      <c r="B62" s="106" t="s">
        <v>39</v>
      </c>
      <c r="C62" s="78"/>
      <c r="D62" s="80" t="s">
        <v>43</v>
      </c>
      <c r="E62" s="78"/>
      <c r="F62" s="101">
        <f>'EJEC NO IMPRIMIR'!F62/EJECUTADO!$D$1</f>
        <v>0</v>
      </c>
      <c r="G62" s="101">
        <f>'EJEC NO IMPRIMIR'!G62/EJECUTADO!$D$1</f>
        <v>13543807.038000001</v>
      </c>
      <c r="H62" s="101">
        <f>'EJEC NO IMPRIMIR'!H62/EJECUTADO!$D$1</f>
        <v>5229641.3650000002</v>
      </c>
      <c r="I62" s="101">
        <f>'EJEC NO IMPRIMIR'!I62/EJECUTADO!$D$1</f>
        <v>73253449.517000005</v>
      </c>
      <c r="J62" s="101">
        <f>'EJEC NO IMPRIMIR'!J62/EJECUTADO!$D$1</f>
        <v>0</v>
      </c>
      <c r="K62" s="101">
        <f>'EJEC NO IMPRIMIR'!K62/EJECUTADO!$D$1</f>
        <v>906898439.38300002</v>
      </c>
      <c r="L62" s="101">
        <f>'EJEC NO IMPRIMIR'!L62/EJECUTADO!$D$1</f>
        <v>0</v>
      </c>
      <c r="M62" s="101">
        <f>'EJEC NO IMPRIMIR'!M62/EJECUTADO!$D$1</f>
        <v>39843905.755999997</v>
      </c>
      <c r="N62" s="101">
        <f>'EJEC NO IMPRIMIR'!N62/EJECUTADO!$D$1</f>
        <v>0</v>
      </c>
      <c r="O62" s="101">
        <f>'EJEC NO IMPRIMIR'!O62/EJECUTADO!$D$1</f>
        <v>65052551.813000001</v>
      </c>
      <c r="P62" s="101">
        <f>'EJEC NO IMPRIMIR'!P62/EJECUTADO!$D$1</f>
        <v>0</v>
      </c>
      <c r="Q62" s="101">
        <f>'EJEC NO IMPRIMIR'!Q62/EJECUTADO!$D$1</f>
        <v>54995396.005999997</v>
      </c>
      <c r="R62" s="101">
        <f>'EJEC NO IMPRIMIR'!R62/EJECUTADO!$D$1</f>
        <v>395229.54499999998</v>
      </c>
      <c r="S62" s="101">
        <f>'EJEC NO IMPRIMIR'!S62/EJECUTADO!$D$1</f>
        <v>0</v>
      </c>
      <c r="T62" s="101">
        <f>'EJEC NO IMPRIMIR'!T62/EJECUTADO!$D$1</f>
        <v>0</v>
      </c>
      <c r="U62" s="101">
        <f>'EJEC NO IMPRIMIR'!U62/EJECUTADO!$D$1</f>
        <v>0</v>
      </c>
      <c r="V62" s="101">
        <f>'EJEC NO IMPRIMIR'!V62/EJECUTADO!$D$1</f>
        <v>118737036.028</v>
      </c>
      <c r="W62" s="101">
        <f>'EJEC NO IMPRIMIR'!W62/EJECUTADO!$D$1</f>
        <v>0</v>
      </c>
      <c r="X62" s="101">
        <f>'EJEC NO IMPRIMIR'!X62/EJECUTADO!$D$1</f>
        <v>0</v>
      </c>
      <c r="Y62" s="101">
        <f>'EJEC NO IMPRIMIR'!Y62/EJECUTADO!$D$1</f>
        <v>183099736.40799999</v>
      </c>
      <c r="Z62" s="101">
        <f>'EJEC NO IMPRIMIR'!Z62/EJECUTADO!$D$1</f>
        <v>2016206.7490000001</v>
      </c>
      <c r="AA62" s="101">
        <f>'EJEC NO IMPRIMIR'!AA62/EJECUTADO!$D$1</f>
        <v>0</v>
      </c>
      <c r="AB62" s="101">
        <f>'EJEC NO IMPRIMIR'!AB62/EJECUTADO!$D$1</f>
        <v>0</v>
      </c>
      <c r="AC62" s="101">
        <f>'EJEC NO IMPRIMIR'!AC62/EJECUTADO!$D$1</f>
        <v>0</v>
      </c>
      <c r="AD62" s="101">
        <f>'EJEC NO IMPRIMIR'!AD62/EJECUTADO!$D$1</f>
        <v>0</v>
      </c>
      <c r="AE62" s="101">
        <f>'EJEC NO IMPRIMIR'!AE62/EJECUTADO!$D$1</f>
        <v>0</v>
      </c>
      <c r="AF62" s="101">
        <f>'EJEC NO IMPRIMIR'!AF62/EJECUTADO!$D$1</f>
        <v>0</v>
      </c>
      <c r="AG62" s="101">
        <f>'EJEC NO IMPRIMIR'!AG62/EJECUTADO!$D$1</f>
        <v>1463065399.608</v>
      </c>
      <c r="AH62" s="121">
        <f>'EJEC NO IMPRIMIR'!AH62/EJECUTADO!$D$1</f>
        <v>1463065399.608</v>
      </c>
      <c r="AI62" s="50"/>
    </row>
    <row r="63" spans="1:35" ht="22.55" customHeight="1" x14ac:dyDescent="0.35">
      <c r="A63" s="48"/>
      <c r="B63" s="106" t="s">
        <v>31</v>
      </c>
      <c r="C63" s="78"/>
      <c r="D63" s="80" t="s">
        <v>88</v>
      </c>
      <c r="E63" s="78"/>
      <c r="F63" s="101">
        <f>'EJEC NO IMPRIMIR'!F63/EJECUTADO!$D$1</f>
        <v>0</v>
      </c>
      <c r="G63" s="101">
        <f>'EJEC NO IMPRIMIR'!G63/EJECUTADO!$D$1</f>
        <v>0</v>
      </c>
      <c r="H63" s="101">
        <f>'EJEC NO IMPRIMIR'!H63/EJECUTADO!$D$1</f>
        <v>0</v>
      </c>
      <c r="I63" s="101">
        <f>'EJEC NO IMPRIMIR'!I63/EJECUTADO!$D$1</f>
        <v>0</v>
      </c>
      <c r="J63" s="101">
        <f>'EJEC NO IMPRIMIR'!J63/EJECUTADO!$D$1</f>
        <v>0</v>
      </c>
      <c r="K63" s="101">
        <f>'EJEC NO IMPRIMIR'!K63/EJECUTADO!$D$1</f>
        <v>0</v>
      </c>
      <c r="L63" s="101">
        <f>'EJEC NO IMPRIMIR'!L63/EJECUTADO!$D$1</f>
        <v>0</v>
      </c>
      <c r="M63" s="101">
        <f>'EJEC NO IMPRIMIR'!M63/EJECUTADO!$D$1</f>
        <v>0</v>
      </c>
      <c r="N63" s="101">
        <f>'EJEC NO IMPRIMIR'!N63/EJECUTADO!$D$1</f>
        <v>0</v>
      </c>
      <c r="O63" s="101">
        <f>'EJEC NO IMPRIMIR'!O63/EJECUTADO!$D$1</f>
        <v>0</v>
      </c>
      <c r="P63" s="101">
        <f>'EJEC NO IMPRIMIR'!P63/EJECUTADO!$D$1</f>
        <v>0</v>
      </c>
      <c r="Q63" s="101">
        <f>'EJEC NO IMPRIMIR'!Q63/EJECUTADO!$D$1</f>
        <v>0</v>
      </c>
      <c r="R63" s="101">
        <f>'EJEC NO IMPRIMIR'!R63/EJECUTADO!$D$1</f>
        <v>0</v>
      </c>
      <c r="S63" s="101">
        <f>'EJEC NO IMPRIMIR'!S63/EJECUTADO!$D$1</f>
        <v>0</v>
      </c>
      <c r="T63" s="101">
        <f>'EJEC NO IMPRIMIR'!T63/EJECUTADO!$D$1</f>
        <v>0</v>
      </c>
      <c r="U63" s="101">
        <f>'EJEC NO IMPRIMIR'!U63/EJECUTADO!$D$1</f>
        <v>0</v>
      </c>
      <c r="V63" s="101">
        <f>'EJEC NO IMPRIMIR'!V63/EJECUTADO!$D$1</f>
        <v>0</v>
      </c>
      <c r="W63" s="101">
        <f>'EJEC NO IMPRIMIR'!W63/EJECUTADO!$D$1</f>
        <v>0</v>
      </c>
      <c r="X63" s="101">
        <f>'EJEC NO IMPRIMIR'!X63/EJECUTADO!$D$1</f>
        <v>0</v>
      </c>
      <c r="Y63" s="101">
        <f>'EJEC NO IMPRIMIR'!Y63/EJECUTADO!$D$1</f>
        <v>0</v>
      </c>
      <c r="Z63" s="101">
        <f>'EJEC NO IMPRIMIR'!Z63/EJECUTADO!$D$1</f>
        <v>0</v>
      </c>
      <c r="AA63" s="101">
        <f>'EJEC NO IMPRIMIR'!AA63/EJECUTADO!$D$1</f>
        <v>0</v>
      </c>
      <c r="AB63" s="101">
        <f>'EJEC NO IMPRIMIR'!AB63/EJECUTADO!$D$1</f>
        <v>0</v>
      </c>
      <c r="AC63" s="101">
        <f>'EJEC NO IMPRIMIR'!AC63/EJECUTADO!$D$1</f>
        <v>0</v>
      </c>
      <c r="AD63" s="101">
        <f>'EJEC NO IMPRIMIR'!AD63/EJECUTADO!$D$1</f>
        <v>0</v>
      </c>
      <c r="AE63" s="101">
        <f>'EJEC NO IMPRIMIR'!AE63/EJECUTADO!$D$1</f>
        <v>0</v>
      </c>
      <c r="AF63" s="101">
        <f>'EJEC NO IMPRIMIR'!AF63/EJECUTADO!$D$1</f>
        <v>0</v>
      </c>
      <c r="AG63" s="101">
        <f>'EJEC NO IMPRIMIR'!AG63/EJECUTADO!$D$1</f>
        <v>0</v>
      </c>
      <c r="AH63" s="121">
        <f>'EJEC NO IMPRIMIR'!AH63/EJECUTADO!$D$1</f>
        <v>0</v>
      </c>
      <c r="AI63" s="50"/>
    </row>
    <row r="64" spans="1:35" ht="22.55" customHeight="1" x14ac:dyDescent="0.35">
      <c r="A64" s="48"/>
      <c r="B64" s="100" t="s">
        <v>16</v>
      </c>
      <c r="C64" s="78"/>
      <c r="D64" s="80" t="s">
        <v>40</v>
      </c>
      <c r="E64" s="78"/>
      <c r="F64" s="101">
        <f>'EJEC NO IMPRIMIR'!F64/EJECUTADO!$D$1</f>
        <v>0</v>
      </c>
      <c r="G64" s="101">
        <f>'EJEC NO IMPRIMIR'!G64/EJECUTADO!$D$1</f>
        <v>0</v>
      </c>
      <c r="H64" s="101">
        <f>'EJEC NO IMPRIMIR'!H64/EJECUTADO!$D$1</f>
        <v>0</v>
      </c>
      <c r="I64" s="101">
        <f>'EJEC NO IMPRIMIR'!I64/EJECUTADO!$D$1</f>
        <v>0</v>
      </c>
      <c r="J64" s="101">
        <f>'EJEC NO IMPRIMIR'!J64/EJECUTADO!$D$1</f>
        <v>0</v>
      </c>
      <c r="K64" s="101">
        <f>'EJEC NO IMPRIMIR'!K64/EJECUTADO!$D$1</f>
        <v>0</v>
      </c>
      <c r="L64" s="101">
        <f>'EJEC NO IMPRIMIR'!L64/EJECUTADO!$D$1</f>
        <v>0</v>
      </c>
      <c r="M64" s="101">
        <f>'EJEC NO IMPRIMIR'!M64/EJECUTADO!$D$1</f>
        <v>0</v>
      </c>
      <c r="N64" s="101">
        <f>'EJEC NO IMPRIMIR'!N64/EJECUTADO!$D$1</f>
        <v>0</v>
      </c>
      <c r="O64" s="101">
        <f>'EJEC NO IMPRIMIR'!O64/EJECUTADO!$D$1</f>
        <v>0</v>
      </c>
      <c r="P64" s="101">
        <f>'EJEC NO IMPRIMIR'!P64/EJECUTADO!$D$1</f>
        <v>0</v>
      </c>
      <c r="Q64" s="101">
        <f>'EJEC NO IMPRIMIR'!Q64/EJECUTADO!$D$1</f>
        <v>0</v>
      </c>
      <c r="R64" s="101">
        <f>'EJEC NO IMPRIMIR'!R64/EJECUTADO!$D$1</f>
        <v>0</v>
      </c>
      <c r="S64" s="101">
        <f>'EJEC NO IMPRIMIR'!S64/EJECUTADO!$D$1</f>
        <v>0</v>
      </c>
      <c r="T64" s="101">
        <f>'EJEC NO IMPRIMIR'!T64/EJECUTADO!$D$1</f>
        <v>0</v>
      </c>
      <c r="U64" s="101">
        <f>'EJEC NO IMPRIMIR'!U64/EJECUTADO!$D$1</f>
        <v>0</v>
      </c>
      <c r="V64" s="101">
        <f>'EJEC NO IMPRIMIR'!V64/EJECUTADO!$D$1</f>
        <v>0</v>
      </c>
      <c r="W64" s="101">
        <f>'EJEC NO IMPRIMIR'!W64/EJECUTADO!$D$1</f>
        <v>0</v>
      </c>
      <c r="X64" s="101">
        <f>'EJEC NO IMPRIMIR'!X64/EJECUTADO!$D$1</f>
        <v>0</v>
      </c>
      <c r="Y64" s="101">
        <f>'EJEC NO IMPRIMIR'!Y64/EJECUTADO!$D$1</f>
        <v>0</v>
      </c>
      <c r="Z64" s="101">
        <f>'EJEC NO IMPRIMIR'!Z64/EJECUTADO!$D$1</f>
        <v>0</v>
      </c>
      <c r="AA64" s="101">
        <f>'EJEC NO IMPRIMIR'!AA64/EJECUTADO!$D$1</f>
        <v>0</v>
      </c>
      <c r="AB64" s="101">
        <f>'EJEC NO IMPRIMIR'!AB64/EJECUTADO!$D$1</f>
        <v>0</v>
      </c>
      <c r="AC64" s="101">
        <f>'EJEC NO IMPRIMIR'!AC64/EJECUTADO!$D$1</f>
        <v>0</v>
      </c>
      <c r="AD64" s="101">
        <f>'EJEC NO IMPRIMIR'!AD64/EJECUTADO!$D$1</f>
        <v>0</v>
      </c>
      <c r="AE64" s="101">
        <f>'EJEC NO IMPRIMIR'!AE64/EJECUTADO!$D$1</f>
        <v>0</v>
      </c>
      <c r="AF64" s="101">
        <f>'EJEC NO IMPRIMIR'!AF64/EJECUTADO!$D$1</f>
        <v>0</v>
      </c>
      <c r="AG64" s="101">
        <f>'EJEC NO IMPRIMIR'!AG64/EJECUTADO!$D$1</f>
        <v>0</v>
      </c>
      <c r="AH64" s="121">
        <f>'EJEC NO IMPRIMIR'!AH64/EJECUTADO!$D$1</f>
        <v>0</v>
      </c>
      <c r="AI64" s="50"/>
    </row>
    <row r="65" spans="1:35" ht="22.55" customHeight="1" x14ac:dyDescent="0.35">
      <c r="A65" s="48"/>
      <c r="B65" s="102" t="s">
        <v>17</v>
      </c>
      <c r="C65" s="103"/>
      <c r="D65" s="81" t="s">
        <v>18</v>
      </c>
      <c r="E65" s="103"/>
      <c r="F65" s="104">
        <f>'EJEC NO IMPRIMIR'!F65/EJECUTADO!$D$1</f>
        <v>0</v>
      </c>
      <c r="G65" s="104">
        <f>'EJEC NO IMPRIMIR'!G65/EJECUTADO!$D$1</f>
        <v>0</v>
      </c>
      <c r="H65" s="104">
        <f>'EJEC NO IMPRIMIR'!H65/EJECUTADO!$D$1</f>
        <v>0</v>
      </c>
      <c r="I65" s="104">
        <f>'EJEC NO IMPRIMIR'!I65/EJECUTADO!$D$1</f>
        <v>0</v>
      </c>
      <c r="J65" s="104">
        <f>'EJEC NO IMPRIMIR'!J65/EJECUTADO!$D$1</f>
        <v>0</v>
      </c>
      <c r="K65" s="104">
        <f>'EJEC NO IMPRIMIR'!K65/EJECUTADO!$D$1</f>
        <v>0</v>
      </c>
      <c r="L65" s="104">
        <f>'EJEC NO IMPRIMIR'!L65/EJECUTADO!$D$1</f>
        <v>0</v>
      </c>
      <c r="M65" s="104">
        <f>'EJEC NO IMPRIMIR'!M65/EJECUTADO!$D$1</f>
        <v>0</v>
      </c>
      <c r="N65" s="104">
        <f>'EJEC NO IMPRIMIR'!N65/EJECUTADO!$D$1</f>
        <v>0</v>
      </c>
      <c r="O65" s="104">
        <f>'EJEC NO IMPRIMIR'!O65/EJECUTADO!$D$1</f>
        <v>0</v>
      </c>
      <c r="P65" s="104">
        <f>'EJEC NO IMPRIMIR'!P65/EJECUTADO!$D$1</f>
        <v>0</v>
      </c>
      <c r="Q65" s="104">
        <f>'EJEC NO IMPRIMIR'!Q65/EJECUTADO!$D$1</f>
        <v>0</v>
      </c>
      <c r="R65" s="104">
        <f>'EJEC NO IMPRIMIR'!R65/EJECUTADO!$D$1</f>
        <v>0</v>
      </c>
      <c r="S65" s="104">
        <f>'EJEC NO IMPRIMIR'!S65/EJECUTADO!$D$1</f>
        <v>0</v>
      </c>
      <c r="T65" s="104">
        <f>'EJEC NO IMPRIMIR'!T65/EJECUTADO!$D$1</f>
        <v>0</v>
      </c>
      <c r="U65" s="104">
        <f>'EJEC NO IMPRIMIR'!U65/EJECUTADO!$D$1</f>
        <v>0</v>
      </c>
      <c r="V65" s="104">
        <f>'EJEC NO IMPRIMIR'!V65/EJECUTADO!$D$1</f>
        <v>0</v>
      </c>
      <c r="W65" s="104">
        <f>'EJEC NO IMPRIMIR'!W65/EJECUTADO!$D$1</f>
        <v>0</v>
      </c>
      <c r="X65" s="104">
        <f>'EJEC NO IMPRIMIR'!X65/EJECUTADO!$D$1</f>
        <v>110792880.351</v>
      </c>
      <c r="Y65" s="104">
        <f>'EJEC NO IMPRIMIR'!Y65/EJECUTADO!$D$1</f>
        <v>228266612.86700001</v>
      </c>
      <c r="Z65" s="104">
        <f>'EJEC NO IMPRIMIR'!Z65/EJECUTADO!$D$1</f>
        <v>0</v>
      </c>
      <c r="AA65" s="104">
        <f>'EJEC NO IMPRIMIR'!AA65/EJECUTADO!$D$1</f>
        <v>0</v>
      </c>
      <c r="AB65" s="104">
        <f>'EJEC NO IMPRIMIR'!AB65/EJECUTADO!$D$1</f>
        <v>0</v>
      </c>
      <c r="AC65" s="104">
        <f>'EJEC NO IMPRIMIR'!AC65/EJECUTADO!$D$1</f>
        <v>0</v>
      </c>
      <c r="AD65" s="104">
        <f>'EJEC NO IMPRIMIR'!AD65/EJECUTADO!$D$1</f>
        <v>0</v>
      </c>
      <c r="AE65" s="104">
        <f>'EJEC NO IMPRIMIR'!AE65/EJECUTADO!$D$1</f>
        <v>0</v>
      </c>
      <c r="AF65" s="104">
        <f>'EJEC NO IMPRIMIR'!AF65/EJECUTADO!$D$1</f>
        <v>108110065.351</v>
      </c>
      <c r="AG65" s="104">
        <f>'EJEC NO IMPRIMIR'!AG65/EJECUTADO!$D$1</f>
        <v>230949427.86700001</v>
      </c>
      <c r="AH65" s="105">
        <f>'EJEC NO IMPRIMIR'!AH65/EJECUTADO!$D$1</f>
        <v>339059493.21799999</v>
      </c>
      <c r="AI65" s="50"/>
    </row>
    <row r="66" spans="1:35" ht="22.55" customHeight="1" x14ac:dyDescent="0.35">
      <c r="A66" s="48"/>
      <c r="B66" s="106" t="s">
        <v>20</v>
      </c>
      <c r="C66" s="78"/>
      <c r="D66" s="80" t="s">
        <v>91</v>
      </c>
      <c r="E66" s="78"/>
      <c r="F66" s="101">
        <f>'EJEC NO IMPRIMIR'!F66/EJECUTADO!$D$1</f>
        <v>0</v>
      </c>
      <c r="G66" s="101">
        <f>'EJEC NO IMPRIMIR'!G66/EJECUTADO!$D$1</f>
        <v>0</v>
      </c>
      <c r="H66" s="101">
        <f>'EJEC NO IMPRIMIR'!H66/EJECUTADO!$D$1</f>
        <v>0</v>
      </c>
      <c r="I66" s="101">
        <f>'EJEC NO IMPRIMIR'!I66/EJECUTADO!$D$1</f>
        <v>0</v>
      </c>
      <c r="J66" s="101">
        <f>'EJEC NO IMPRIMIR'!J66/EJECUTADO!$D$1</f>
        <v>0</v>
      </c>
      <c r="K66" s="101">
        <f>'EJEC NO IMPRIMIR'!K66/EJECUTADO!$D$1</f>
        <v>0</v>
      </c>
      <c r="L66" s="101">
        <f>'EJEC NO IMPRIMIR'!L66/EJECUTADO!$D$1</f>
        <v>0</v>
      </c>
      <c r="M66" s="101">
        <f>'EJEC NO IMPRIMIR'!M66/EJECUTADO!$D$1</f>
        <v>0</v>
      </c>
      <c r="N66" s="101">
        <f>'EJEC NO IMPRIMIR'!N66/EJECUTADO!$D$1</f>
        <v>0</v>
      </c>
      <c r="O66" s="101">
        <f>'EJEC NO IMPRIMIR'!O66/EJECUTADO!$D$1</f>
        <v>0</v>
      </c>
      <c r="P66" s="101">
        <f>'EJEC NO IMPRIMIR'!P66/EJECUTADO!$D$1</f>
        <v>0</v>
      </c>
      <c r="Q66" s="101">
        <f>'EJEC NO IMPRIMIR'!Q66/EJECUTADO!$D$1</f>
        <v>0</v>
      </c>
      <c r="R66" s="101">
        <f>'EJEC NO IMPRIMIR'!R66/EJECUTADO!$D$1</f>
        <v>0</v>
      </c>
      <c r="S66" s="101">
        <f>'EJEC NO IMPRIMIR'!S66/EJECUTADO!$D$1</f>
        <v>0</v>
      </c>
      <c r="T66" s="101">
        <f>'EJEC NO IMPRIMIR'!T66/EJECUTADO!$D$1</f>
        <v>0</v>
      </c>
      <c r="U66" s="101">
        <f>'EJEC NO IMPRIMIR'!U66/EJECUTADO!$D$1</f>
        <v>0</v>
      </c>
      <c r="V66" s="101">
        <f>'EJEC NO IMPRIMIR'!V66/EJECUTADO!$D$1</f>
        <v>0</v>
      </c>
      <c r="W66" s="101">
        <f>'EJEC NO IMPRIMIR'!W66/EJECUTADO!$D$1</f>
        <v>0</v>
      </c>
      <c r="X66" s="101">
        <f>'EJEC NO IMPRIMIR'!X66/EJECUTADO!$D$1</f>
        <v>0</v>
      </c>
      <c r="Y66" s="101">
        <f>'EJEC NO IMPRIMIR'!Y66/EJECUTADO!$D$1</f>
        <v>228266612.86700001</v>
      </c>
      <c r="Z66" s="101">
        <f>'EJEC NO IMPRIMIR'!Z66/EJECUTADO!$D$1</f>
        <v>0</v>
      </c>
      <c r="AA66" s="101">
        <f>'EJEC NO IMPRIMIR'!AA66/EJECUTADO!$D$1</f>
        <v>0</v>
      </c>
      <c r="AB66" s="101">
        <f>'EJEC NO IMPRIMIR'!AB66/EJECUTADO!$D$1</f>
        <v>0</v>
      </c>
      <c r="AC66" s="101">
        <f>'EJEC NO IMPRIMIR'!AC66/EJECUTADO!$D$1</f>
        <v>0</v>
      </c>
      <c r="AD66" s="101">
        <f>'EJEC NO IMPRIMIR'!AD66/EJECUTADO!$D$1</f>
        <v>0</v>
      </c>
      <c r="AE66" s="101">
        <f>'EJEC NO IMPRIMIR'!AE66/EJECUTADO!$D$1</f>
        <v>0</v>
      </c>
      <c r="AF66" s="101">
        <f>'EJEC NO IMPRIMIR'!AF66/EJECUTADO!$D$1</f>
        <v>0</v>
      </c>
      <c r="AG66" s="101">
        <f>'EJEC NO IMPRIMIR'!AG66/EJECUTADO!$D$1</f>
        <v>228266612.86700001</v>
      </c>
      <c r="AH66" s="121">
        <f>'EJEC NO IMPRIMIR'!AH66/EJECUTADO!$D$1</f>
        <v>228266612.86700001</v>
      </c>
      <c r="AI66" s="50"/>
    </row>
    <row r="67" spans="1:35" ht="22.55" customHeight="1" x14ac:dyDescent="0.35">
      <c r="A67" s="48"/>
      <c r="B67" s="106" t="s">
        <v>39</v>
      </c>
      <c r="C67" s="78"/>
      <c r="D67" s="80" t="s">
        <v>92</v>
      </c>
      <c r="E67" s="78"/>
      <c r="F67" s="101">
        <f>'EJEC NO IMPRIMIR'!F67/EJECUTADO!$D$1</f>
        <v>0</v>
      </c>
      <c r="G67" s="101">
        <f>'EJEC NO IMPRIMIR'!G67/EJECUTADO!$D$1</f>
        <v>0</v>
      </c>
      <c r="H67" s="101">
        <f>'EJEC NO IMPRIMIR'!H67/EJECUTADO!$D$1</f>
        <v>0</v>
      </c>
      <c r="I67" s="101">
        <f>'EJEC NO IMPRIMIR'!I67/EJECUTADO!$D$1</f>
        <v>0</v>
      </c>
      <c r="J67" s="101">
        <f>'EJEC NO IMPRIMIR'!J67/EJECUTADO!$D$1</f>
        <v>0</v>
      </c>
      <c r="K67" s="101">
        <f>'EJEC NO IMPRIMIR'!K67/EJECUTADO!$D$1</f>
        <v>0</v>
      </c>
      <c r="L67" s="101">
        <f>'EJEC NO IMPRIMIR'!L67/EJECUTADO!$D$1</f>
        <v>0</v>
      </c>
      <c r="M67" s="101">
        <f>'EJEC NO IMPRIMIR'!M67/EJECUTADO!$D$1</f>
        <v>0</v>
      </c>
      <c r="N67" s="101">
        <f>'EJEC NO IMPRIMIR'!N67/EJECUTADO!$D$1</f>
        <v>0</v>
      </c>
      <c r="O67" s="101">
        <f>'EJEC NO IMPRIMIR'!O67/EJECUTADO!$D$1</f>
        <v>0</v>
      </c>
      <c r="P67" s="101">
        <f>'EJEC NO IMPRIMIR'!P67/EJECUTADO!$D$1</f>
        <v>0</v>
      </c>
      <c r="Q67" s="101">
        <f>'EJEC NO IMPRIMIR'!Q67/EJECUTADO!$D$1</f>
        <v>0</v>
      </c>
      <c r="R67" s="101">
        <f>'EJEC NO IMPRIMIR'!R67/EJECUTADO!$D$1</f>
        <v>0</v>
      </c>
      <c r="S67" s="101">
        <f>'EJEC NO IMPRIMIR'!S67/EJECUTADO!$D$1</f>
        <v>0</v>
      </c>
      <c r="T67" s="101">
        <f>'EJEC NO IMPRIMIR'!T67/EJECUTADO!$D$1</f>
        <v>0</v>
      </c>
      <c r="U67" s="101">
        <f>'EJEC NO IMPRIMIR'!U67/EJECUTADO!$D$1</f>
        <v>0</v>
      </c>
      <c r="V67" s="101">
        <f>'EJEC NO IMPRIMIR'!V67/EJECUTADO!$D$1</f>
        <v>0</v>
      </c>
      <c r="W67" s="101">
        <f>'EJEC NO IMPRIMIR'!W67/EJECUTADO!$D$1</f>
        <v>0</v>
      </c>
      <c r="X67" s="101">
        <f>'EJEC NO IMPRIMIR'!X67/EJECUTADO!$D$1</f>
        <v>108110065.351</v>
      </c>
      <c r="Y67" s="101">
        <f>'EJEC NO IMPRIMIR'!Y67/EJECUTADO!$D$1</f>
        <v>0</v>
      </c>
      <c r="Z67" s="101">
        <f>'EJEC NO IMPRIMIR'!Z67/EJECUTADO!$D$1</f>
        <v>0</v>
      </c>
      <c r="AA67" s="101">
        <f>'EJEC NO IMPRIMIR'!AA67/EJECUTADO!$D$1</f>
        <v>0</v>
      </c>
      <c r="AB67" s="101">
        <f>'EJEC NO IMPRIMIR'!AB67/EJECUTADO!$D$1</f>
        <v>0</v>
      </c>
      <c r="AC67" s="101">
        <f>'EJEC NO IMPRIMIR'!AC67/EJECUTADO!$D$1</f>
        <v>0</v>
      </c>
      <c r="AD67" s="101">
        <f>'EJEC NO IMPRIMIR'!AD67/EJECUTADO!$D$1</f>
        <v>0</v>
      </c>
      <c r="AE67" s="101">
        <f>'EJEC NO IMPRIMIR'!AE67/EJECUTADO!$D$1</f>
        <v>0</v>
      </c>
      <c r="AF67" s="101">
        <f>'EJEC NO IMPRIMIR'!AF67/EJECUTADO!$D$1</f>
        <v>108110065.351</v>
      </c>
      <c r="AG67" s="101">
        <f>'EJEC NO IMPRIMIR'!AG67/EJECUTADO!$D$1</f>
        <v>0</v>
      </c>
      <c r="AH67" s="121">
        <f>'EJEC NO IMPRIMIR'!AH67/EJECUTADO!$D$1</f>
        <v>108110065.351</v>
      </c>
      <c r="AI67" s="50"/>
    </row>
    <row r="68" spans="1:35" ht="22.55" customHeight="1" x14ac:dyDescent="0.35">
      <c r="A68" s="48"/>
      <c r="B68" s="106" t="s">
        <v>31</v>
      </c>
      <c r="C68" s="78"/>
      <c r="D68" s="80" t="s">
        <v>94</v>
      </c>
      <c r="E68" s="78"/>
      <c r="F68" s="101">
        <f>'EJEC NO IMPRIMIR'!F68/EJECUTADO!$D$1</f>
        <v>0</v>
      </c>
      <c r="G68" s="101">
        <f>'EJEC NO IMPRIMIR'!G68/EJECUTADO!$D$1</f>
        <v>0</v>
      </c>
      <c r="H68" s="101">
        <f>'EJEC NO IMPRIMIR'!H68/EJECUTADO!$D$1</f>
        <v>0</v>
      </c>
      <c r="I68" s="101">
        <f>'EJEC NO IMPRIMIR'!I68/EJECUTADO!$D$1</f>
        <v>0</v>
      </c>
      <c r="J68" s="101">
        <f>'EJEC NO IMPRIMIR'!J68/EJECUTADO!$D$1</f>
        <v>0</v>
      </c>
      <c r="K68" s="101">
        <f>'EJEC NO IMPRIMIR'!K68/EJECUTADO!$D$1</f>
        <v>0</v>
      </c>
      <c r="L68" s="101">
        <f>'EJEC NO IMPRIMIR'!L68/EJECUTADO!$D$1</f>
        <v>0</v>
      </c>
      <c r="M68" s="101">
        <f>'EJEC NO IMPRIMIR'!M68/EJECUTADO!$D$1</f>
        <v>0</v>
      </c>
      <c r="N68" s="101">
        <f>'EJEC NO IMPRIMIR'!N68/EJECUTADO!$D$1</f>
        <v>0</v>
      </c>
      <c r="O68" s="101">
        <f>'EJEC NO IMPRIMIR'!O68/EJECUTADO!$D$1</f>
        <v>0</v>
      </c>
      <c r="P68" s="101">
        <f>'EJEC NO IMPRIMIR'!P68/EJECUTADO!$D$1</f>
        <v>0</v>
      </c>
      <c r="Q68" s="101">
        <f>'EJEC NO IMPRIMIR'!Q68/EJECUTADO!$D$1</f>
        <v>0</v>
      </c>
      <c r="R68" s="101">
        <f>'EJEC NO IMPRIMIR'!R68/EJECUTADO!$D$1</f>
        <v>0</v>
      </c>
      <c r="S68" s="101">
        <f>'EJEC NO IMPRIMIR'!S68/EJECUTADO!$D$1</f>
        <v>0</v>
      </c>
      <c r="T68" s="101">
        <f>'EJEC NO IMPRIMIR'!T68/EJECUTADO!$D$1</f>
        <v>0</v>
      </c>
      <c r="U68" s="101">
        <f>'EJEC NO IMPRIMIR'!U68/EJECUTADO!$D$1</f>
        <v>0</v>
      </c>
      <c r="V68" s="101">
        <f>'EJEC NO IMPRIMIR'!V68/EJECUTADO!$D$1</f>
        <v>0</v>
      </c>
      <c r="W68" s="101">
        <f>'EJEC NO IMPRIMIR'!W68/EJECUTADO!$D$1</f>
        <v>0</v>
      </c>
      <c r="X68" s="101">
        <f>'EJEC NO IMPRIMIR'!X68/EJECUTADO!$D$1</f>
        <v>2682815</v>
      </c>
      <c r="Y68" s="101">
        <f>'EJEC NO IMPRIMIR'!Y68/EJECUTADO!$D$1</f>
        <v>0</v>
      </c>
      <c r="Z68" s="101">
        <f>'EJEC NO IMPRIMIR'!Z68/EJECUTADO!$D$1</f>
        <v>0</v>
      </c>
      <c r="AA68" s="101">
        <f>'EJEC NO IMPRIMIR'!AA68/EJECUTADO!$D$1</f>
        <v>0</v>
      </c>
      <c r="AB68" s="101">
        <f>'EJEC NO IMPRIMIR'!AB68/EJECUTADO!$D$1</f>
        <v>0</v>
      </c>
      <c r="AC68" s="101">
        <f>'EJEC NO IMPRIMIR'!AC68/EJECUTADO!$D$1</f>
        <v>0</v>
      </c>
      <c r="AD68" s="101">
        <f>'EJEC NO IMPRIMIR'!AD68/EJECUTADO!$D$1</f>
        <v>0</v>
      </c>
      <c r="AE68" s="101">
        <f>'EJEC NO IMPRIMIR'!AE68/EJECUTADO!$D$1</f>
        <v>0</v>
      </c>
      <c r="AF68" s="101">
        <f>'EJEC NO IMPRIMIR'!AF68/EJECUTADO!$D$1</f>
        <v>0</v>
      </c>
      <c r="AG68" s="101">
        <f>'EJEC NO IMPRIMIR'!AG68/EJECUTADO!$D$1</f>
        <v>2682815</v>
      </c>
      <c r="AH68" s="121">
        <f>'EJEC NO IMPRIMIR'!AH68/EJECUTADO!$D$1</f>
        <v>2682815</v>
      </c>
      <c r="AI68" s="50"/>
    </row>
    <row r="69" spans="1:35" ht="22.55" customHeight="1" x14ac:dyDescent="0.35">
      <c r="A69" s="48"/>
      <c r="B69" s="100" t="s">
        <v>66</v>
      </c>
      <c r="C69" s="78"/>
      <c r="D69" s="80" t="s">
        <v>41</v>
      </c>
      <c r="E69" s="78"/>
      <c r="F69" s="101">
        <f>'EJEC NO IMPRIMIR'!F69/EJECUTADO!$D$1</f>
        <v>945026.53399999999</v>
      </c>
      <c r="G69" s="101">
        <f>'EJEC NO IMPRIMIR'!G69/EJECUTADO!$D$1</f>
        <v>3605604.7140000002</v>
      </c>
      <c r="H69" s="101">
        <f>'EJEC NO IMPRIMIR'!H69/EJECUTADO!$D$1</f>
        <v>0</v>
      </c>
      <c r="I69" s="101">
        <f>'EJEC NO IMPRIMIR'!I69/EJECUTADO!$D$1</f>
        <v>23268188.522</v>
      </c>
      <c r="J69" s="101">
        <f>'EJEC NO IMPRIMIR'!J69/EJECUTADO!$D$1</f>
        <v>1160745.7039999999</v>
      </c>
      <c r="K69" s="101">
        <f>'EJEC NO IMPRIMIR'!K69/EJECUTADO!$D$1</f>
        <v>221544423.676</v>
      </c>
      <c r="L69" s="101">
        <f>'EJEC NO IMPRIMIR'!L69/EJECUTADO!$D$1</f>
        <v>768697.31299999997</v>
      </c>
      <c r="M69" s="101">
        <f>'EJEC NO IMPRIMIR'!M69/EJECUTADO!$D$1</f>
        <v>8088172.8039999995</v>
      </c>
      <c r="N69" s="101">
        <f>'EJEC NO IMPRIMIR'!N69/EJECUTADO!$D$1</f>
        <v>0</v>
      </c>
      <c r="O69" s="101">
        <f>'EJEC NO IMPRIMIR'!O69/EJECUTADO!$D$1</f>
        <v>6923524.6069999998</v>
      </c>
      <c r="P69" s="101">
        <f>'EJEC NO IMPRIMIR'!P69/EJECUTADO!$D$1</f>
        <v>290071.17700000003</v>
      </c>
      <c r="Q69" s="101">
        <f>'EJEC NO IMPRIMIR'!Q69/EJECUTADO!$D$1</f>
        <v>19656749.802000001</v>
      </c>
      <c r="R69" s="101">
        <f>'EJEC NO IMPRIMIR'!R69/EJECUTADO!$D$1</f>
        <v>140973.465</v>
      </c>
      <c r="S69" s="101">
        <f>'EJEC NO IMPRIMIR'!S69/EJECUTADO!$D$1</f>
        <v>19085.48</v>
      </c>
      <c r="T69" s="101">
        <f>'EJEC NO IMPRIMIR'!T69/EJECUTADO!$D$1</f>
        <v>1520.0340000000001</v>
      </c>
      <c r="U69" s="101">
        <f>'EJEC NO IMPRIMIR'!U69/EJECUTADO!$D$1</f>
        <v>651160.69499999995</v>
      </c>
      <c r="V69" s="101">
        <f>'EJEC NO IMPRIMIR'!V69/EJECUTADO!$D$1</f>
        <v>25063472.723000001</v>
      </c>
      <c r="W69" s="101">
        <f>'EJEC NO IMPRIMIR'!W69/EJECUTADO!$D$1</f>
        <v>114990.46400000001</v>
      </c>
      <c r="X69" s="101">
        <f>'EJEC NO IMPRIMIR'!X69/EJECUTADO!$D$1</f>
        <v>56778.394</v>
      </c>
      <c r="Y69" s="101">
        <f>'EJEC NO IMPRIMIR'!Y69/EJECUTADO!$D$1</f>
        <v>134275784.57300001</v>
      </c>
      <c r="Z69" s="101">
        <f>'EJEC NO IMPRIMIR'!Z69/EJECUTADO!$D$1</f>
        <v>2581849.3319999999</v>
      </c>
      <c r="AA69" s="101">
        <f>'EJEC NO IMPRIMIR'!AA69/EJECUTADO!$D$1</f>
        <v>299572.11800000002</v>
      </c>
      <c r="AB69" s="101">
        <f>'EJEC NO IMPRIMIR'!AB69/EJECUTADO!$D$1</f>
        <v>522065.85100000002</v>
      </c>
      <c r="AC69" s="101">
        <f>'EJEC NO IMPRIMIR'!AC69/EJECUTADO!$D$1</f>
        <v>0</v>
      </c>
      <c r="AD69" s="101">
        <f>'EJEC NO IMPRIMIR'!AD69/EJECUTADO!$D$1</f>
        <v>132098</v>
      </c>
      <c r="AE69" s="101">
        <f>'EJEC NO IMPRIMIR'!AE69/EJECUTADO!$D$1</f>
        <v>1184499</v>
      </c>
      <c r="AF69" s="101">
        <f>'EJEC NO IMPRIMIR'!AF69/EJECUTADO!$D$1</f>
        <v>0</v>
      </c>
      <c r="AG69" s="101">
        <f>'EJEC NO IMPRIMIR'!AG69/EJECUTADO!$D$1</f>
        <v>451295054.98199999</v>
      </c>
      <c r="AH69" s="121">
        <f>'EJEC NO IMPRIMIR'!AH69/EJECUTADO!$D$1</f>
        <v>451295054.98199999</v>
      </c>
      <c r="AI69" s="50"/>
    </row>
    <row r="70" spans="1:35" ht="22.55" customHeight="1" x14ac:dyDescent="0.35">
      <c r="A70" s="48"/>
      <c r="B70" s="102" t="s">
        <v>67</v>
      </c>
      <c r="C70" s="103"/>
      <c r="D70" s="81" t="s">
        <v>19</v>
      </c>
      <c r="E70" s="78"/>
      <c r="F70" s="104">
        <f>'EJEC NO IMPRIMIR'!F70/EJECUTADO!$D$1</f>
        <v>0</v>
      </c>
      <c r="G70" s="104">
        <f>'EJEC NO IMPRIMIR'!G70/EJECUTADO!$D$1</f>
        <v>0</v>
      </c>
      <c r="H70" s="104">
        <f>'EJEC NO IMPRIMIR'!H70/EJECUTADO!$D$1</f>
        <v>0</v>
      </c>
      <c r="I70" s="104">
        <f>'EJEC NO IMPRIMIR'!I70/EJECUTADO!$D$1</f>
        <v>0</v>
      </c>
      <c r="J70" s="104">
        <f>'EJEC NO IMPRIMIR'!J70/EJECUTADO!$D$1</f>
        <v>0</v>
      </c>
      <c r="K70" s="104">
        <f>'EJEC NO IMPRIMIR'!K70/EJECUTADO!$D$1</f>
        <v>0</v>
      </c>
      <c r="L70" s="104">
        <f>'EJEC NO IMPRIMIR'!L70/EJECUTADO!$D$1</f>
        <v>0</v>
      </c>
      <c r="M70" s="104">
        <f>'EJEC NO IMPRIMIR'!M70/EJECUTADO!$D$1</f>
        <v>0</v>
      </c>
      <c r="N70" s="104">
        <f>'EJEC NO IMPRIMIR'!N70/EJECUTADO!$D$1</f>
        <v>0</v>
      </c>
      <c r="O70" s="104">
        <f>'EJEC NO IMPRIMIR'!O70/EJECUTADO!$D$1</f>
        <v>0</v>
      </c>
      <c r="P70" s="104">
        <f>'EJEC NO IMPRIMIR'!P70/EJECUTADO!$D$1</f>
        <v>0</v>
      </c>
      <c r="Q70" s="104">
        <f>'EJEC NO IMPRIMIR'!Q70/EJECUTADO!$D$1</f>
        <v>0</v>
      </c>
      <c r="R70" s="104">
        <f>'EJEC NO IMPRIMIR'!R70/EJECUTADO!$D$1</f>
        <v>0</v>
      </c>
      <c r="S70" s="104">
        <f>'EJEC NO IMPRIMIR'!S70/EJECUTADO!$D$1</f>
        <v>0</v>
      </c>
      <c r="T70" s="104">
        <f>'EJEC NO IMPRIMIR'!T70/EJECUTADO!$D$1</f>
        <v>0</v>
      </c>
      <c r="U70" s="104">
        <f>'EJEC NO IMPRIMIR'!U70/EJECUTADO!$D$1</f>
        <v>0</v>
      </c>
      <c r="V70" s="104">
        <f>'EJEC NO IMPRIMIR'!V70/EJECUTADO!$D$1</f>
        <v>0</v>
      </c>
      <c r="W70" s="104">
        <f>'EJEC NO IMPRIMIR'!W70/EJECUTADO!$D$1</f>
        <v>0</v>
      </c>
      <c r="X70" s="104">
        <f>'EJEC NO IMPRIMIR'!X70/EJECUTADO!$D$1</f>
        <v>0</v>
      </c>
      <c r="Y70" s="104">
        <f>'EJEC NO IMPRIMIR'!Y70/EJECUTADO!$D$1</f>
        <v>0</v>
      </c>
      <c r="Z70" s="104">
        <f>'EJEC NO IMPRIMIR'!Z70/EJECUTADO!$D$1</f>
        <v>0</v>
      </c>
      <c r="AA70" s="104">
        <f>'EJEC NO IMPRIMIR'!AA70/EJECUTADO!$D$1</f>
        <v>0</v>
      </c>
      <c r="AB70" s="104">
        <f>'EJEC NO IMPRIMIR'!AB70/EJECUTADO!$D$1</f>
        <v>0</v>
      </c>
      <c r="AC70" s="104">
        <f>'EJEC NO IMPRIMIR'!AC70/EJECUTADO!$D$1</f>
        <v>0</v>
      </c>
      <c r="AD70" s="104">
        <f>'EJEC NO IMPRIMIR'!AD70/EJECUTADO!$D$1</f>
        <v>0</v>
      </c>
      <c r="AE70" s="104">
        <f>'EJEC NO IMPRIMIR'!AE70/EJECUTADO!$D$1</f>
        <v>0</v>
      </c>
      <c r="AF70" s="104">
        <f>'EJEC NO IMPRIMIR'!AF70/EJECUTADO!$D$1</f>
        <v>0</v>
      </c>
      <c r="AG70" s="104">
        <f>'EJEC NO IMPRIMIR'!AG70/EJECUTADO!$D$1</f>
        <v>0</v>
      </c>
      <c r="AH70" s="105">
        <f>'EJEC NO IMPRIMIR'!AH70/EJECUTADO!$D$1</f>
        <v>0</v>
      </c>
      <c r="AI70" s="50"/>
    </row>
    <row r="71" spans="1:35" ht="18" customHeight="1" x14ac:dyDescent="0.35">
      <c r="B71" s="55" t="s">
        <v>149</v>
      </c>
      <c r="C71" s="76"/>
      <c r="D71" s="76"/>
      <c r="E71" s="76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5"/>
      <c r="AI71" s="50"/>
    </row>
    <row r="72" spans="1:35" ht="18" customHeight="1" x14ac:dyDescent="0.35"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73"/>
      <c r="AI72" s="50"/>
    </row>
    <row r="73" spans="1:35" ht="18" customHeight="1" x14ac:dyDescent="0.35">
      <c r="D73" s="50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0"/>
      <c r="AG73" s="50"/>
      <c r="AH73" s="73"/>
      <c r="AI73" s="50"/>
    </row>
    <row r="74" spans="1:35" ht="18" customHeight="1" x14ac:dyDescent="0.35">
      <c r="D74" s="50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0"/>
      <c r="AG74" s="50"/>
      <c r="AH74" s="73"/>
      <c r="AI74" s="50"/>
    </row>
    <row r="75" spans="1:35" ht="18" customHeight="1" x14ac:dyDescent="0.35">
      <c r="D75" s="50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0"/>
      <c r="AG75" s="50"/>
      <c r="AH75" s="73"/>
      <c r="AI75" s="50"/>
    </row>
    <row r="76" spans="1:35" ht="18" customHeight="1" x14ac:dyDescent="0.35">
      <c r="D76" s="50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0"/>
      <c r="AG76" s="50"/>
      <c r="AH76" s="73"/>
      <c r="AI76" s="50"/>
    </row>
    <row r="77" spans="1:35" ht="18" customHeight="1" x14ac:dyDescent="0.35"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73"/>
      <c r="AI77" s="50"/>
    </row>
    <row r="78" spans="1:35" ht="18" customHeight="1" x14ac:dyDescent="0.35"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73"/>
      <c r="AI78" s="50"/>
    </row>
    <row r="79" spans="1:35" ht="18" customHeight="1" x14ac:dyDescent="0.35"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73"/>
      <c r="AI79" s="50"/>
    </row>
    <row r="80" spans="1:35" ht="18" customHeight="1" x14ac:dyDescent="0.35"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73"/>
      <c r="AI80" s="50"/>
    </row>
    <row r="81" spans="6:35" ht="18" customHeight="1" x14ac:dyDescent="0.35"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73"/>
      <c r="AI81" s="50"/>
    </row>
    <row r="82" spans="6:35" ht="18" customHeight="1" x14ac:dyDescent="0.35"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73"/>
      <c r="AI82" s="50"/>
    </row>
    <row r="83" spans="6:35" ht="18" customHeight="1" x14ac:dyDescent="0.35"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73"/>
      <c r="AI83" s="50"/>
    </row>
    <row r="84" spans="6:35" ht="18" customHeight="1" x14ac:dyDescent="0.35"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73"/>
      <c r="AI84" s="50"/>
    </row>
    <row r="85" spans="6:35" ht="18" customHeight="1" x14ac:dyDescent="0.35"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73"/>
      <c r="AI85" s="50"/>
    </row>
    <row r="86" spans="6:35" ht="18" customHeight="1" x14ac:dyDescent="0.35"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73"/>
      <c r="AI86" s="50"/>
    </row>
    <row r="87" spans="6:35" ht="18" customHeight="1" x14ac:dyDescent="0.35"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73"/>
      <c r="AI87" s="50"/>
    </row>
    <row r="88" spans="6:35" ht="18" customHeight="1" x14ac:dyDescent="0.35"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73"/>
      <c r="AI88" s="50"/>
    </row>
    <row r="89" spans="6:35" ht="18" customHeight="1" x14ac:dyDescent="0.35"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73"/>
      <c r="AI89" s="50"/>
    </row>
    <row r="90" spans="6:35" ht="18" customHeight="1" x14ac:dyDescent="0.35"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73"/>
      <c r="AI90" s="50"/>
    </row>
    <row r="91" spans="6:35" ht="18" customHeight="1" x14ac:dyDescent="0.35"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73"/>
      <c r="AI91" s="50"/>
    </row>
    <row r="92" spans="6:35" ht="18" customHeight="1" x14ac:dyDescent="0.35"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73"/>
      <c r="AI92" s="50"/>
    </row>
    <row r="93" spans="6:35" ht="18" customHeight="1" x14ac:dyDescent="0.35"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73"/>
      <c r="AI93" s="50"/>
    </row>
    <row r="94" spans="6:35" ht="18" customHeight="1" x14ac:dyDescent="0.35"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73"/>
      <c r="AI94" s="50"/>
    </row>
    <row r="95" spans="6:35" ht="18" customHeight="1" x14ac:dyDescent="0.35"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73"/>
      <c r="AI95" s="50"/>
    </row>
    <row r="96" spans="6:35" ht="18" customHeight="1" x14ac:dyDescent="0.35">
      <c r="AI96" s="50"/>
    </row>
    <row r="97" spans="35:35" ht="18" customHeight="1" x14ac:dyDescent="0.35">
      <c r="AI97" s="50"/>
    </row>
    <row r="98" spans="35:35" ht="18" customHeight="1" x14ac:dyDescent="0.35">
      <c r="AI98" s="50"/>
    </row>
    <row r="99" spans="35:35" ht="18" customHeight="1" x14ac:dyDescent="0.35">
      <c r="AI99" s="50"/>
    </row>
    <row r="100" spans="35:35" ht="18" customHeight="1" x14ac:dyDescent="0.35">
      <c r="AI100" s="50"/>
    </row>
    <row r="101" spans="35:35" ht="18" customHeight="1" x14ac:dyDescent="0.35">
      <c r="AI101" s="50"/>
    </row>
    <row r="102" spans="35:35" ht="18" customHeight="1" x14ac:dyDescent="0.35">
      <c r="AI102" s="50"/>
    </row>
    <row r="103" spans="35:35" ht="18" customHeight="1" x14ac:dyDescent="0.35">
      <c r="AI103" s="50"/>
    </row>
    <row r="104" spans="35:35" ht="18" customHeight="1" x14ac:dyDescent="0.35">
      <c r="AI104" s="50"/>
    </row>
    <row r="105" spans="35:35" ht="18" customHeight="1" x14ac:dyDescent="0.35">
      <c r="AI105" s="50"/>
    </row>
    <row r="106" spans="35:35" ht="18" customHeight="1" x14ac:dyDescent="0.35">
      <c r="AI106" s="50"/>
    </row>
    <row r="107" spans="35:35" ht="18" customHeight="1" x14ac:dyDescent="0.35">
      <c r="AI107" s="50"/>
    </row>
    <row r="108" spans="35:35" ht="18" customHeight="1" x14ac:dyDescent="0.35">
      <c r="AI108" s="50"/>
    </row>
    <row r="109" spans="35:35" ht="18" customHeight="1" x14ac:dyDescent="0.35">
      <c r="AI109" s="50"/>
    </row>
    <row r="110" spans="35:35" ht="18" customHeight="1" x14ac:dyDescent="0.35">
      <c r="AI110" s="50"/>
    </row>
    <row r="111" spans="35:35" ht="18" customHeight="1" x14ac:dyDescent="0.35">
      <c r="AI111" s="50"/>
    </row>
    <row r="112" spans="35:35" ht="18" customHeight="1" x14ac:dyDescent="0.35">
      <c r="AI112" s="50"/>
    </row>
    <row r="113" spans="35:35" ht="18" customHeight="1" x14ac:dyDescent="0.35">
      <c r="AI113" s="50"/>
    </row>
    <row r="114" spans="35:35" ht="18" customHeight="1" x14ac:dyDescent="0.35">
      <c r="AI114" s="50"/>
    </row>
    <row r="115" spans="35:35" ht="18" customHeight="1" x14ac:dyDescent="0.35">
      <c r="AI115" s="50"/>
    </row>
    <row r="116" spans="35:35" ht="18" customHeight="1" x14ac:dyDescent="0.35">
      <c r="AI116" s="50"/>
    </row>
    <row r="117" spans="35:35" ht="18" customHeight="1" x14ac:dyDescent="0.35">
      <c r="AI117" s="50"/>
    </row>
    <row r="118" spans="35:35" ht="18" customHeight="1" x14ac:dyDescent="0.35">
      <c r="AI118" s="50"/>
    </row>
    <row r="119" spans="35:35" ht="18" customHeight="1" x14ac:dyDescent="0.35">
      <c r="AI119" s="50"/>
    </row>
    <row r="120" spans="35:35" ht="18" customHeight="1" x14ac:dyDescent="0.35">
      <c r="AI120" s="50"/>
    </row>
    <row r="121" spans="35:35" ht="18" customHeight="1" x14ac:dyDescent="0.35">
      <c r="AI121" s="50"/>
    </row>
    <row r="122" spans="35:35" ht="18" customHeight="1" x14ac:dyDescent="0.35">
      <c r="AI122" s="50"/>
    </row>
    <row r="123" spans="35:35" ht="18" customHeight="1" x14ac:dyDescent="0.35">
      <c r="AI123" s="50"/>
    </row>
    <row r="124" spans="35:35" ht="18" customHeight="1" x14ac:dyDescent="0.35">
      <c r="AI124" s="50"/>
    </row>
    <row r="125" spans="35:35" ht="18" customHeight="1" x14ac:dyDescent="0.35">
      <c r="AI125" s="50"/>
    </row>
    <row r="126" spans="35:35" ht="18" customHeight="1" x14ac:dyDescent="0.35">
      <c r="AI126" s="50"/>
    </row>
    <row r="127" spans="35:35" ht="18" customHeight="1" x14ac:dyDescent="0.35">
      <c r="AI127" s="50"/>
    </row>
  </sheetData>
  <mergeCells count="2">
    <mergeCell ref="K2:O2"/>
    <mergeCell ref="K3:O3"/>
  </mergeCells>
  <phoneticPr fontId="39" type="noConversion"/>
  <printOptions horizontalCentered="1"/>
  <pageMargins left="0.11811023622047245" right="3.937007874015748E-2" top="0.74803149606299213" bottom="0.74803149606299213" header="0.31496062992125984" footer="0.31496062992125984"/>
  <pageSetup scale="23" orientation="landscape" r:id="rId1"/>
  <colBreaks count="1" manualBreakCount="1">
    <brk id="3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VIGENTE</vt:lpstr>
      <vt:lpstr>EJEC NO IMPRIMIR</vt:lpstr>
      <vt:lpstr>EJECUTADO</vt:lpstr>
      <vt:lpstr>'EJEC NO IMPRIMIR'!Área_de_impresión</vt:lpstr>
      <vt:lpstr>EJECUTADO!Área_de_impresión</vt:lpstr>
      <vt:lpstr>VIGENTE!Área_de_impresión</vt:lpstr>
      <vt:lpstr>'EJEC NO IMPRIMIR'!Títulos_a_imprimir</vt:lpstr>
      <vt:lpstr>EJECUTADO!Títulos_a_imprimir</vt:lpstr>
      <vt:lpstr>VIGENTE!Títulos_a_imprimir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MODIFICACIONES PRESUPUESTARIAS DGOP</dc:subject>
  <dc:creator>LILIAN</dc:creator>
  <cp:lastModifiedBy>Claudia Ramírez Hernández (Dirplan)</cp:lastModifiedBy>
  <cp:lastPrinted>2026-08-07T20:04:31Z</cp:lastPrinted>
  <dcterms:created xsi:type="dcterms:W3CDTF">1998-06-30T14:14:38Z</dcterms:created>
  <dcterms:modified xsi:type="dcterms:W3CDTF">2026-08-14T13:37:58Z</dcterms:modified>
</cp:coreProperties>
</file>