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FET" sheetId="1" r:id="rId1"/>
    <sheet name="Por region FET" sheetId="2" r:id="rId2"/>
    <sheet name="Por servicio REGULAR" sheetId="3" r:id="rId3"/>
    <sheet name="Por region REGULAR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REGULAR'!$B$1:$G$32</definedName>
    <definedName name="_xlnm.Print_Area" localSheetId="0">'Por servicio FET'!$B$1:$G$27</definedName>
    <definedName name="_xlnm.Print_Area" localSheetId="2">'Por servicio REGULAR'!$B$1:$G$26</definedName>
  </definedNames>
  <calcPr fullCalcOnLoad="1"/>
</workbook>
</file>

<file path=xl/sharedStrings.xml><?xml version="1.0" encoding="utf-8"?>
<sst xmlns="http://schemas.openxmlformats.org/spreadsheetml/2006/main" count="108" uniqueCount="47">
  <si>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</si>
  <si>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</si>
  <si>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</si>
  <si>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</si>
  <si>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</si>
  <si>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</si>
  <si>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</si>
  <si>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</si>
  <si>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</si>
  <si>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</si>
  <si>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</si>
  <si>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</si>
  <si>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</si>
  <si>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</si>
  <si>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</si>
  <si>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</si>
  <si>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</si>
  <si>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</si>
  <si>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</si>
  <si>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</si>
  <si>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</si>
  <si>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</si>
  <si>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</si>
  <si>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</si>
  <si>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</si>
  <si>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</si>
  <si>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</si>
  <si>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</si>
  <si>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</si>
  <si>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</si>
  <si>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</si>
  <si>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</si>
  <si>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</si>
  <si>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</si>
  <si>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</si>
  <si>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</si>
  <si>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</si>
  <si>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</si>
  <si>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</si>
  <si>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</si>
  <si>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</si>
  <si>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</si>
  <si>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</si>
  <si>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</si>
  <si>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</si>
  <si>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</si>
  <si>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NOVIEMBRE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</si>
</sst>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1">
      <selection activeCell="B8" sqref="B8:G8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3241946</v>
      </c>
      <c r="E14" s="1">
        <v>409120</v>
      </c>
      <c r="F14" s="1">
        <v>395030.77799999993</v>
      </c>
      <c r="G14" s="6">
        <f>+IF(E14=0,"-",F14/E14)</f>
        <v>0.9655621284708641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118966016</v>
      </c>
      <c r="E15" s="1">
        <v>102275476</v>
      </c>
      <c r="F15" s="2">
        <v>77065252.84899999</v>
      </c>
      <c r="G15" s="6">
        <f t="shared" si="0"/>
        <v>0.7535066651657528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498592353</v>
      </c>
      <c r="F16" s="1">
        <v>394525716.4580001</v>
      </c>
      <c r="G16" s="6">
        <f t="shared" si="0"/>
        <v>0.7912791162643446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18952865</v>
      </c>
      <c r="F17" s="1">
        <v>12997349.430000002</v>
      </c>
      <c r="G17" s="6">
        <f t="shared" si="0"/>
        <v>0.6857722792833696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52408902</v>
      </c>
      <c r="F18" s="1">
        <v>40609518.21600001</v>
      </c>
      <c r="G18" s="6">
        <f t="shared" si="0"/>
        <v>0.774859168314574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79262132</v>
      </c>
      <c r="F21" s="1">
        <v>55353260.057</v>
      </c>
      <c r="G21" s="6">
        <f t="shared" si="0"/>
        <v>0.6983569412061739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222666</v>
      </c>
      <c r="F22" s="1">
        <v>219593.618</v>
      </c>
      <c r="G22" s="6">
        <f t="shared" si="0"/>
        <v>0.9862018359336404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10256196</v>
      </c>
      <c r="F23" s="1">
        <v>6221448.933</v>
      </c>
      <c r="G23" s="6">
        <f t="shared" si="0"/>
        <v>0.6066039429238677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919018958</v>
      </c>
      <c r="E26" s="19">
        <f>SUM(E13:E25)</f>
        <v>762379710</v>
      </c>
      <c r="F26" s="19">
        <f>SUM(F13:F25)</f>
        <v>587387170.3390001</v>
      </c>
      <c r="G26" s="20">
        <f>F26/E26</f>
        <v>0.7704653765496987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B8" sqref="B8:G8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NOVIEMBRE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41636089</v>
      </c>
      <c r="E13" s="1">
        <v>41636089</v>
      </c>
      <c r="F13" s="1">
        <v>36249318.596</v>
      </c>
      <c r="G13" s="6">
        <f>_xlfn.IFERROR(F13/E13,0)</f>
        <v>0.8706225648619399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25272364</v>
      </c>
      <c r="E14" s="2">
        <v>25272364</v>
      </c>
      <c r="F14" s="1">
        <v>16562329.019999998</v>
      </c>
      <c r="G14" s="6">
        <f aca="true" t="shared" si="0" ref="G14:G29">_xlfn.IFERROR(F14/E14,0)</f>
        <v>0.6553533741441836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34204372</v>
      </c>
      <c r="E15" s="2">
        <v>34204372</v>
      </c>
      <c r="F15" s="1">
        <v>25279276.490000002</v>
      </c>
      <c r="G15" s="6">
        <f t="shared" si="0"/>
        <v>0.7390656518997045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45162702</v>
      </c>
      <c r="E16" s="2">
        <v>45162702</v>
      </c>
      <c r="F16" s="1">
        <v>35441197.18699999</v>
      </c>
      <c r="G16" s="6">
        <f t="shared" si="0"/>
        <v>0.7847448362810532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43840071</v>
      </c>
      <c r="E17" s="2">
        <v>43840071</v>
      </c>
      <c r="F17" s="1">
        <v>31245478.797</v>
      </c>
      <c r="G17" s="6">
        <f t="shared" si="0"/>
        <v>0.7127150591749726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80716750</v>
      </c>
      <c r="E18" s="2">
        <v>80716750</v>
      </c>
      <c r="F18" s="1">
        <v>66655475.076000005</v>
      </c>
      <c r="G18" s="6">
        <f t="shared" si="0"/>
        <v>0.825794832869262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44734089</v>
      </c>
      <c r="E19" s="2">
        <v>44734089</v>
      </c>
      <c r="F19" s="1">
        <v>37669534.317</v>
      </c>
      <c r="G19" s="6">
        <f t="shared" si="0"/>
        <v>0.8420767061334367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23984380</v>
      </c>
      <c r="E20" s="2">
        <v>23984380</v>
      </c>
      <c r="F20" s="1">
        <v>15374996.518000003</v>
      </c>
      <c r="G20" s="6">
        <f t="shared" si="0"/>
        <v>0.6410420664615889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34697903</v>
      </c>
      <c r="E21" s="2">
        <v>34697903</v>
      </c>
      <c r="F21" s="1">
        <v>26596027.945999995</v>
      </c>
      <c r="G21" s="6">
        <f t="shared" si="0"/>
        <v>0.7665024582609501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42130092</v>
      </c>
      <c r="E22" s="2">
        <v>42130092</v>
      </c>
      <c r="F22" s="1">
        <v>29958566.392</v>
      </c>
      <c r="G22" s="6">
        <f t="shared" si="0"/>
        <v>0.7110966287944493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92687585</v>
      </c>
      <c r="E23" s="2">
        <v>92687585</v>
      </c>
      <c r="F23" s="1">
        <v>73532597.446</v>
      </c>
      <c r="G23" s="6">
        <f>_xlfn.IFERROR(F23/E23,0)</f>
        <v>0.7933381525260368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44802837</v>
      </c>
      <c r="E24" s="2">
        <v>44802837</v>
      </c>
      <c r="F24" s="1">
        <v>34258655.238</v>
      </c>
      <c r="G24" s="6">
        <f t="shared" si="0"/>
        <v>0.7646537034697155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53270471</v>
      </c>
      <c r="E25" s="2">
        <v>53270471</v>
      </c>
      <c r="F25" s="1">
        <v>35161948.14600002</v>
      </c>
      <c r="G25" s="6">
        <f t="shared" si="0"/>
        <v>0.6600645251662974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75867666</v>
      </c>
      <c r="E26" s="2">
        <v>75867666</v>
      </c>
      <c r="F26" s="1">
        <v>60983107.18500001</v>
      </c>
      <c r="G26" s="6">
        <f t="shared" si="0"/>
        <v>0.8038089267831174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24877229</v>
      </c>
      <c r="E27" s="2">
        <v>24877229</v>
      </c>
      <c r="F27" s="1">
        <v>17375555.404</v>
      </c>
      <c r="G27" s="6">
        <f t="shared" si="0"/>
        <v>0.6984522031774519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17672510</v>
      </c>
      <c r="E28" s="2">
        <v>17672510</v>
      </c>
      <c r="F28" s="1">
        <v>14970663.965999998</v>
      </c>
      <c r="G28" s="6">
        <f t="shared" si="0"/>
        <v>0.8471158859720548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36822600</v>
      </c>
      <c r="E29" s="2">
        <v>36822600</v>
      </c>
      <c r="F29" s="1">
        <v>30072442.615000002</v>
      </c>
      <c r="G29" s="6">
        <f t="shared" si="0"/>
        <v>0.8166843898855595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156639248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919018958</v>
      </c>
      <c r="E31" s="22">
        <f>+SUM(E13:E30)</f>
        <v>762379710</v>
      </c>
      <c r="F31" s="22">
        <f>+SUM(F13:F30)</f>
        <v>587387170.339</v>
      </c>
      <c r="G31" s="23">
        <f>F31/E31</f>
        <v>0.7704653765496986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B9" sqref="B9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NOVIEMBRE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7863807</v>
      </c>
      <c r="E13" s="1">
        <v>7725934</v>
      </c>
      <c r="F13" s="1">
        <v>5158131.19</v>
      </c>
      <c r="G13" s="6">
        <f>+IF(E13=0,"-",F13/E13)</f>
        <v>0.6676385262933906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130518293</v>
      </c>
      <c r="E14" s="1">
        <v>120931845</v>
      </c>
      <c r="F14" s="2">
        <v>83462172.31999993</v>
      </c>
      <c r="G14" s="6">
        <f aca="true" t="shared" si="0" ref="G14:G24">+IF(E14=0,"-",F14/E14)</f>
        <v>0.690158761077365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1081913803</v>
      </c>
      <c r="E15" s="1">
        <v>1080791940</v>
      </c>
      <c r="F15" s="1">
        <v>760339458.093001</v>
      </c>
      <c r="G15" s="6">
        <f t="shared" si="0"/>
        <v>0.7035021542564437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72185763</v>
      </c>
      <c r="F16" s="1">
        <v>49875536.922999986</v>
      </c>
      <c r="G16" s="6">
        <f t="shared" si="0"/>
        <v>0.6909331542703232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62487413</v>
      </c>
      <c r="E17" s="1">
        <v>60042952</v>
      </c>
      <c r="F17" s="1">
        <v>40027312.08600001</v>
      </c>
      <c r="G17" s="6">
        <f t="shared" si="0"/>
        <v>0.6666446394241244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41726</v>
      </c>
      <c r="E18" s="1">
        <v>41726</v>
      </c>
      <c r="F18" s="2">
        <v>24836.1</v>
      </c>
      <c r="G18" s="6">
        <f t="shared" si="0"/>
        <v>0.5952188084168144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152843</v>
      </c>
      <c r="E19" s="1">
        <v>152833</v>
      </c>
      <c r="F19" s="1">
        <v>60606.965</v>
      </c>
      <c r="G19" s="6">
        <f t="shared" si="0"/>
        <v>0.3965567972885437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141404870</v>
      </c>
      <c r="E20" s="1">
        <v>138470122</v>
      </c>
      <c r="F20" s="1">
        <v>77789878.88499999</v>
      </c>
      <c r="G20" s="6">
        <f t="shared" si="0"/>
        <v>0.5617809658967441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522929876</v>
      </c>
      <c r="E21" s="1">
        <v>515046808</v>
      </c>
      <c r="F21" s="1">
        <v>332615528.204</v>
      </c>
      <c r="G21" s="6">
        <f t="shared" si="0"/>
        <v>0.6457966985478337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6142818</v>
      </c>
      <c r="E22" s="1">
        <v>6141818</v>
      </c>
      <c r="F22" s="1">
        <v>3517051.0769999996</v>
      </c>
      <c r="G22" s="6">
        <f t="shared" si="0"/>
        <v>0.572640067973359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25612</v>
      </c>
      <c r="E23" s="1">
        <v>25612</v>
      </c>
      <c r="F23" s="1">
        <v>0</v>
      </c>
      <c r="G23" s="6">
        <f t="shared" si="0"/>
        <v>0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346448</v>
      </c>
      <c r="G24" s="6">
        <f t="shared" si="0"/>
        <v>0.6413922058687401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2030903692</v>
      </c>
      <c r="E25" s="19">
        <f>+SUM(E13:E24)</f>
        <v>2002097503</v>
      </c>
      <c r="F25" s="19">
        <f>+SUM(F13:F24)</f>
        <v>1353216959.8430007</v>
      </c>
      <c r="G25" s="20">
        <f>F25/E25</f>
        <v>0.6758996291715572</v>
      </c>
    </row>
    <row r="28" spans="3:7" s="26" customFormat="1" ht="15" hidden="1">
      <c r="C28" s="26">
        <f>+C25-'Por region REGULAR'!C31</f>
        <v>0</v>
      </c>
      <c r="E28" s="26">
        <f>+E25-'Por region REGULAR'!E31</f>
        <v>0</v>
      </c>
      <c r="F28" s="26">
        <f>+F25-'Por region REGULAR'!F31</f>
        <v>0</v>
      </c>
      <c r="G28" s="26">
        <f>+G25-'Por region REGULAR'!G31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1">
      <selection activeCell="B9" sqref="B9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tr">
        <f>+'Por servicio FET'!B8:G8</f>
        <v>SITUACION AL CIERRE DEL MES DE NOVIEMBRE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88599334</v>
      </c>
      <c r="E13" s="1">
        <v>88599334</v>
      </c>
      <c r="F13" s="1">
        <v>62313518.93600003</v>
      </c>
      <c r="G13" s="6">
        <f>_xlfn.IFERROR(F13/E13,0)</f>
        <v>0.7033181416013807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36078787</v>
      </c>
      <c r="E14" s="2">
        <v>36078787</v>
      </c>
      <c r="F14" s="1">
        <v>20003203.785999995</v>
      </c>
      <c r="G14" s="6">
        <f aca="true" t="shared" si="0" ref="G14:G29">_xlfn.IFERROR(F14/E14,0)</f>
        <v>0.5544311616130552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49921696</v>
      </c>
      <c r="E15" s="2">
        <v>49921696</v>
      </c>
      <c r="F15" s="1">
        <v>32692327.304</v>
      </c>
      <c r="G15" s="6">
        <f t="shared" si="0"/>
        <v>0.6548721282225668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62402860</v>
      </c>
      <c r="E16" s="2">
        <v>62402860</v>
      </c>
      <c r="F16" s="1">
        <v>42497461.872999996</v>
      </c>
      <c r="G16" s="6">
        <f t="shared" si="0"/>
        <v>0.6810178551592025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92053617</v>
      </c>
      <c r="E17" s="2">
        <v>92053617</v>
      </c>
      <c r="F17" s="1">
        <v>66282214.643</v>
      </c>
      <c r="G17" s="6">
        <f t="shared" si="0"/>
        <v>0.7200392206533286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163664476</v>
      </c>
      <c r="E18" s="2">
        <v>163664476</v>
      </c>
      <c r="F18" s="1">
        <v>124728221.64300002</v>
      </c>
      <c r="G18" s="6">
        <f t="shared" si="0"/>
        <v>0.7620970945643697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340926829</v>
      </c>
      <c r="E19" s="2">
        <v>340926829</v>
      </c>
      <c r="F19" s="1">
        <v>207387854.72799996</v>
      </c>
      <c r="G19" s="6">
        <f t="shared" si="0"/>
        <v>0.6083060559836432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69130248</v>
      </c>
      <c r="E20" s="2">
        <v>69130248</v>
      </c>
      <c r="F20" s="1">
        <v>44445938.114000015</v>
      </c>
      <c r="G20" s="6">
        <f t="shared" si="0"/>
        <v>0.6429304016672993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76035968</v>
      </c>
      <c r="E21" s="2">
        <v>76035968</v>
      </c>
      <c r="F21" s="1">
        <v>48464832.43100001</v>
      </c>
      <c r="G21" s="6">
        <f t="shared" si="0"/>
        <v>0.6373935087010402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51641281</v>
      </c>
      <c r="E22" s="2">
        <v>51641281</v>
      </c>
      <c r="F22" s="1">
        <v>32347984.353999987</v>
      </c>
      <c r="G22" s="6">
        <f t="shared" si="0"/>
        <v>0.6263977912166816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152477222</v>
      </c>
      <c r="E23" s="2">
        <v>152477222</v>
      </c>
      <c r="F23" s="1">
        <v>111853199.43399994</v>
      </c>
      <c r="G23" s="6">
        <f>_xlfn.IFERROR(F23/E23,0)</f>
        <v>0.7335731722210937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131629907</v>
      </c>
      <c r="E24" s="2">
        <v>131629907</v>
      </c>
      <c r="F24" s="1">
        <v>90262165.744</v>
      </c>
      <c r="G24" s="6">
        <f t="shared" si="0"/>
        <v>0.6857268822958297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111456270</v>
      </c>
      <c r="E25" s="2">
        <v>111456270</v>
      </c>
      <c r="F25" s="1">
        <v>70788600.39099999</v>
      </c>
      <c r="G25" s="6">
        <f t="shared" si="0"/>
        <v>0.6351244339237262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227432106</v>
      </c>
      <c r="E26" s="2">
        <v>227432106</v>
      </c>
      <c r="F26" s="1">
        <v>176667103.478</v>
      </c>
      <c r="G26" s="6">
        <f t="shared" si="0"/>
        <v>0.7767905182129387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91221839</v>
      </c>
      <c r="E27" s="2">
        <v>91221839</v>
      </c>
      <c r="F27" s="1">
        <v>62274532.236999996</v>
      </c>
      <c r="G27" s="6">
        <f t="shared" si="0"/>
        <v>0.6826713089724051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64056776</v>
      </c>
      <c r="E28" s="2">
        <v>64056776</v>
      </c>
      <c r="F28" s="1">
        <v>44902714.748</v>
      </c>
      <c r="G28" s="6">
        <f t="shared" si="0"/>
        <v>0.7009830583418685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193368287</v>
      </c>
      <c r="E29" s="2">
        <v>193368287</v>
      </c>
      <c r="F29" s="1">
        <v>115305085.99899995</v>
      </c>
      <c r="G29" s="6">
        <f t="shared" si="0"/>
        <v>0.5962978096765161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28806189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2030903692</v>
      </c>
      <c r="E31" s="22">
        <f>+SUM(E13:E30)</f>
        <v>2002097503</v>
      </c>
      <c r="F31" s="22">
        <f>+SUM(F13:F30)</f>
        <v>1353216959.8429995</v>
      </c>
      <c r="G31" s="23">
        <f>F31/E31</f>
        <v>0.6758996291715567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2022-09-22T19:56:02Z</cp:lastPrinted>
  <dcterms:created xsi:type="dcterms:W3CDTF">2005-09-27T16:03:12Z</dcterms:created>
  <dcterms:modified xsi:type="dcterms:W3CDTF">2022-12-24T14:21:38Z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/InformaciondePresupuestoMOP/informedeejecucionpresupuestaria/Documents/2022/Decretado_Ejecutado_noviembre_2022.xls</vt:lpwstr>
  </property>
  <property fmtid="{D5CDD505-2E9C-101B-9397-08002B2CF9AE}" pid="5" name="M">
    <vt:lpwstr>11.0000000000000</vt:lpwstr>
  </property>
  <property fmtid="{D5CDD505-2E9C-101B-9397-08002B2CF9AE}" pid="6" name="A">
    <vt:lpwstr>2022</vt:lpwstr>
  </property>
</Properties>
</file>