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<sst xmlns="http://schemas.openxmlformats.org/spreadsheetml/2006/main" count="111" uniqueCount="47">
  <si>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</si>
  <si>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</si>
  <si>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</si>
  <si>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</si>
  <si>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</si>
  <si>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</si>
  <si>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</si>
  <si>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</si>
  <si>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</si>
  <si>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</si>
  <si>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</si>
  <si>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</si>
  <si>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</si>
  <si>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</si>
  <si>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</si>
  <si>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</si>
  <si>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</si>
  <si>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</si>
  <si>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</si>
  <si>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</si>
  <si>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</si>
  <si>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</si>
  <si>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</si>
  <si>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</si>
  <si>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</si>
  <si>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</si>
  <si>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</si>
  <si>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</si>
  <si>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</si>
  <si>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</si>
  <si>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</si>
  <si>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</si>
  <si>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</si>
  <si>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</si>
  <si>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</si>
  <si>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</si>
  <si>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</si>
  <si>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</si>
  <si>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</si>
  <si>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</si>
  <si>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</si>
  <si>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</si>
  <si>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</si>
  <si>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</si>
  <si>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</si>
  <si>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</si>
  <si>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ABRIL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</si>
</sst>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PageLayoutView="0" workbookViewId="0" topLeftCell="A2">
      <selection activeCell="I8" sqref="I8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8945982</v>
      </c>
      <c r="E14" s="1">
        <v>5161946</v>
      </c>
      <c r="F14" s="1">
        <v>323690.60599999997</v>
      </c>
      <c r="G14" s="6">
        <f>+IF(E14=0,"-",F14/E14)</f>
        <v>0.06270708876071156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129169052</v>
      </c>
      <c r="E15" s="1">
        <v>98808990</v>
      </c>
      <c r="F15" s="2">
        <v>26788089.981000006</v>
      </c>
      <c r="G15" s="6">
        <f t="shared" si="0"/>
        <v>0.2711098451770432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568527022</v>
      </c>
      <c r="F16" s="1">
        <v>138176761.104</v>
      </c>
      <c r="G16" s="6">
        <f t="shared" si="0"/>
        <v>0.2430434363839262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20252654</v>
      </c>
      <c r="F17" s="1">
        <v>3526033.5380000006</v>
      </c>
      <c r="G17" s="6">
        <f t="shared" si="0"/>
        <v>0.17410229483997508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54501060</v>
      </c>
      <c r="F18" s="1">
        <v>19806446.834000006</v>
      </c>
      <c r="G18" s="6">
        <f t="shared" si="0"/>
        <v>0.36341397459058605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64550797</v>
      </c>
      <c r="F21" s="1">
        <v>14265319.867000002</v>
      </c>
      <c r="G21" s="6">
        <f t="shared" si="0"/>
        <v>0.2209937061969971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7775287</v>
      </c>
      <c r="E23" s="1">
        <v>6958059</v>
      </c>
      <c r="F23" s="1">
        <v>120074.48499999999</v>
      </c>
      <c r="G23" s="6">
        <f t="shared" si="0"/>
        <v>0.017256893768793854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931994358</v>
      </c>
      <c r="E26" s="19">
        <f>SUM(E13:E25)</f>
        <v>830533429</v>
      </c>
      <c r="F26" s="19">
        <f>SUM(F13:F25)</f>
        <v>203006416.41500005</v>
      </c>
      <c r="G26" s="20">
        <f>F26/E26</f>
        <v>0.24442895291936534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J12" sqref="J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35958516</v>
      </c>
      <c r="E13" s="1">
        <v>35958516</v>
      </c>
      <c r="F13" s="1">
        <v>13427707.664</v>
      </c>
      <c r="G13" s="6">
        <f>_xlfn.IFERROR(F13/E13,0)</f>
        <v>0.3734221863883371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49319400</v>
      </c>
      <c r="E14" s="2">
        <v>49319400</v>
      </c>
      <c r="F14" s="1">
        <v>6191821.528999999</v>
      </c>
      <c r="G14" s="6">
        <f aca="true" t="shared" si="0" ref="G14:G29">_xlfn.IFERROR(F14/E14,0)</f>
        <v>0.12554535393780134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37328354</v>
      </c>
      <c r="E15" s="2">
        <v>37328354</v>
      </c>
      <c r="F15" s="1">
        <v>5651603.164</v>
      </c>
      <c r="G15" s="6">
        <f t="shared" si="0"/>
        <v>0.15140242090503106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42704555</v>
      </c>
      <c r="E16" s="2">
        <v>42704555</v>
      </c>
      <c r="F16" s="1">
        <v>16084055.258999998</v>
      </c>
      <c r="G16" s="6">
        <f t="shared" si="0"/>
        <v>0.3766355897866164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52201566</v>
      </c>
      <c r="E17" s="2">
        <v>52201566</v>
      </c>
      <c r="F17" s="1">
        <v>9843926.977</v>
      </c>
      <c r="G17" s="6">
        <f t="shared" si="0"/>
        <v>0.1885753193113019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67452413</v>
      </c>
      <c r="E18" s="2">
        <v>67452413</v>
      </c>
      <c r="F18" s="1">
        <v>23987408.358999997</v>
      </c>
      <c r="G18" s="6">
        <f t="shared" si="0"/>
        <v>0.3556197219957127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45049361</v>
      </c>
      <c r="E19" s="2">
        <v>45049361</v>
      </c>
      <c r="F19" s="1">
        <v>9946456.979</v>
      </c>
      <c r="G19" s="6">
        <f t="shared" si="0"/>
        <v>0.2207901900983679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26481471</v>
      </c>
      <c r="E20" s="2">
        <v>26481471</v>
      </c>
      <c r="F20" s="1">
        <v>3121307.067</v>
      </c>
      <c r="G20" s="6">
        <f t="shared" si="0"/>
        <v>0.11786758624549216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51997901</v>
      </c>
      <c r="E21" s="2">
        <v>51997901</v>
      </c>
      <c r="F21" s="1">
        <v>11110310.381000001</v>
      </c>
      <c r="G21" s="6">
        <f t="shared" si="0"/>
        <v>0.2136684398279846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34551991</v>
      </c>
      <c r="E22" s="2">
        <v>34551991</v>
      </c>
      <c r="F22" s="1">
        <v>10253063.02</v>
      </c>
      <c r="G22" s="6">
        <f t="shared" si="0"/>
        <v>0.29674304499558357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87627557</v>
      </c>
      <c r="E23" s="2">
        <v>87627557</v>
      </c>
      <c r="F23" s="1">
        <v>28568641.737</v>
      </c>
      <c r="G23" s="6">
        <f>_xlfn.IFERROR(F23/E23,0)</f>
        <v>0.32602348753143945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76944052</v>
      </c>
      <c r="E24" s="2">
        <v>76944052</v>
      </c>
      <c r="F24" s="1">
        <v>9408883.776999999</v>
      </c>
      <c r="G24" s="6">
        <f t="shared" si="0"/>
        <v>0.12228214569464055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57185689</v>
      </c>
      <c r="E25" s="2">
        <v>57185689</v>
      </c>
      <c r="F25" s="1">
        <v>12097904.190000003</v>
      </c>
      <c r="G25" s="6">
        <f t="shared" si="0"/>
        <v>0.2115547508748212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85956639</v>
      </c>
      <c r="E26" s="2">
        <v>85956639</v>
      </c>
      <c r="F26" s="1">
        <v>25849245.224000003</v>
      </c>
      <c r="G26" s="6">
        <f t="shared" si="0"/>
        <v>0.30072424334785824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21781596</v>
      </c>
      <c r="E27" s="2">
        <v>21781596</v>
      </c>
      <c r="F27" s="1">
        <v>4483314.723</v>
      </c>
      <c r="G27" s="6">
        <f t="shared" si="0"/>
        <v>0.20583040485187587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30170392</v>
      </c>
      <c r="E28" s="2">
        <v>30170392</v>
      </c>
      <c r="F28" s="1">
        <v>6838173.466</v>
      </c>
      <c r="G28" s="6">
        <f t="shared" si="0"/>
        <v>0.22665179378511224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27821976</v>
      </c>
      <c r="E29" s="2">
        <v>27821976</v>
      </c>
      <c r="F29" s="1">
        <v>6142592.899000001</v>
      </c>
      <c r="G29" s="6">
        <f t="shared" si="0"/>
        <v>0.2207820500959386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101460929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931994358</v>
      </c>
      <c r="E31" s="22">
        <f>+SUM(E13:E30)</f>
        <v>830533429</v>
      </c>
      <c r="F31" s="22">
        <f>+SUM(F13:F30)</f>
        <v>203006416.41499996</v>
      </c>
      <c r="G31" s="23">
        <f>F31/E31</f>
        <v>0.24442895291936523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M17" sqref="M17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5894457</v>
      </c>
      <c r="F13" s="1">
        <v>865235.729</v>
      </c>
      <c r="G13" s="6">
        <f>+IF(E13=0,"-",F13/E13)</f>
        <v>0.14678802966922994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109497085</v>
      </c>
      <c r="F14" s="2">
        <v>17446257.865000002</v>
      </c>
      <c r="G14" s="6">
        <f aca="true" t="shared" si="0" ref="G14:G24">+IF(E14=0,"-",F14/E14)</f>
        <v>0.15933079739063374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1220279119</v>
      </c>
      <c r="E15" s="1">
        <v>1125149509</v>
      </c>
      <c r="F15" s="1">
        <v>206666427.069</v>
      </c>
      <c r="G15" s="6">
        <f t="shared" si="0"/>
        <v>0.18367908034966757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74193645</v>
      </c>
      <c r="F16" s="1">
        <v>17744111.551</v>
      </c>
      <c r="G16" s="6">
        <f t="shared" si="0"/>
        <v>0.23915945295584276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62797413</v>
      </c>
      <c r="E17" s="1">
        <v>59623483</v>
      </c>
      <c r="F17" s="1">
        <v>7642515.953000001</v>
      </c>
      <c r="G17" s="6">
        <f t="shared" si="0"/>
        <v>0.12817962937522454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156983</v>
      </c>
      <c r="E19" s="1">
        <v>120500</v>
      </c>
      <c r="F19" s="1">
        <v>30150</v>
      </c>
      <c r="G19" s="6">
        <f t="shared" si="0"/>
        <v>0.25020746887966805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113025956</v>
      </c>
      <c r="F20" s="1">
        <v>18124946.005000003</v>
      </c>
      <c r="G20" s="6">
        <f t="shared" si="0"/>
        <v>0.16036091749580073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345996702</v>
      </c>
      <c r="E21" s="1">
        <v>345782499</v>
      </c>
      <c r="F21" s="1">
        <v>117791315.83699994</v>
      </c>
      <c r="G21" s="6">
        <f t="shared" si="0"/>
        <v>0.34065146783787903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6166392</v>
      </c>
      <c r="F22" s="1">
        <v>510566.036</v>
      </c>
      <c r="G22" s="6">
        <f t="shared" si="0"/>
        <v>0.08279818020002622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0</v>
      </c>
      <c r="G24" s="6">
        <f t="shared" si="0"/>
        <v>0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2017875067</v>
      </c>
      <c r="E25" s="19">
        <f>+SUM(E13:E24)</f>
        <v>1840035402</v>
      </c>
      <c r="F25" s="19">
        <f>+SUM(F13:F24)</f>
        <v>386821526.045</v>
      </c>
      <c r="G25" s="20">
        <f>F25/E25</f>
        <v>0.21022504546627196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N12" sqref="N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55640581</v>
      </c>
      <c r="E13" s="1">
        <v>55640581</v>
      </c>
      <c r="F13" s="1">
        <v>17211646.150000002</v>
      </c>
      <c r="G13" s="6">
        <f>_xlfn.IFERROR(F13/E13,0)</f>
        <v>0.309336204630933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39130043</v>
      </c>
      <c r="E14" s="2">
        <v>39130043</v>
      </c>
      <c r="F14" s="1">
        <v>4343165.169000001</v>
      </c>
      <c r="G14" s="6">
        <f aca="true" t="shared" si="0" ref="G14:G29">_xlfn.IFERROR(F14/E14,0)</f>
        <v>0.11099311005101632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53719527</v>
      </c>
      <c r="E15" s="2">
        <v>53719527</v>
      </c>
      <c r="F15" s="1">
        <v>5028982.132999999</v>
      </c>
      <c r="G15" s="6">
        <f t="shared" si="0"/>
        <v>0.09361553263490201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69889205</v>
      </c>
      <c r="E16" s="2">
        <v>69889205</v>
      </c>
      <c r="F16" s="1">
        <v>6910409.035</v>
      </c>
      <c r="G16" s="6">
        <f t="shared" si="0"/>
        <v>0.09887662958821752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86427552</v>
      </c>
      <c r="E17" s="2">
        <v>86427552</v>
      </c>
      <c r="F17" s="1">
        <v>12766398.092</v>
      </c>
      <c r="G17" s="6">
        <f t="shared" si="0"/>
        <v>0.1477121334178249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157888418</v>
      </c>
      <c r="E18" s="2">
        <v>157888418</v>
      </c>
      <c r="F18" s="1">
        <v>54605887.52300001</v>
      </c>
      <c r="G18" s="6">
        <f t="shared" si="0"/>
        <v>0.34585112837725696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216769669</v>
      </c>
      <c r="E19" s="2">
        <v>216769669</v>
      </c>
      <c r="F19" s="1">
        <v>82530306.16199999</v>
      </c>
      <c r="G19" s="6">
        <f t="shared" si="0"/>
        <v>0.3807281089772757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85300334</v>
      </c>
      <c r="E20" s="2">
        <v>85300334</v>
      </c>
      <c r="F20" s="1">
        <v>15563743.728999998</v>
      </c>
      <c r="G20" s="6">
        <f t="shared" si="0"/>
        <v>0.18245818039821507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82768539</v>
      </c>
      <c r="E21" s="2">
        <v>82768539</v>
      </c>
      <c r="F21" s="1">
        <v>12236345.708</v>
      </c>
      <c r="G21" s="6">
        <f t="shared" si="0"/>
        <v>0.14783812612664338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50370013</v>
      </c>
      <c r="E22" s="2">
        <v>50370013</v>
      </c>
      <c r="F22" s="1">
        <v>8409172.32</v>
      </c>
      <c r="G22" s="6">
        <f t="shared" si="0"/>
        <v>0.16694798788318757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168585468</v>
      </c>
      <c r="E23" s="2">
        <v>168585468</v>
      </c>
      <c r="F23" s="1">
        <v>30950505.90000001</v>
      </c>
      <c r="G23" s="6">
        <f>_xlfn.IFERROR(F23/E23,0)</f>
        <v>0.18358940581996078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136554877</v>
      </c>
      <c r="E24" s="2">
        <v>136554877</v>
      </c>
      <c r="F24" s="1">
        <v>33639496.585</v>
      </c>
      <c r="G24" s="6">
        <f t="shared" si="0"/>
        <v>0.24634416085336888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122465032</v>
      </c>
      <c r="E25" s="2">
        <v>122465032</v>
      </c>
      <c r="F25" s="1">
        <v>18943782.606</v>
      </c>
      <c r="G25" s="6">
        <f t="shared" si="0"/>
        <v>0.1546872792716863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235706781</v>
      </c>
      <c r="E26" s="2">
        <v>235706781</v>
      </c>
      <c r="F26" s="1">
        <v>34384647.91299999</v>
      </c>
      <c r="G26" s="6">
        <f t="shared" si="0"/>
        <v>0.1458789083925421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90566884</v>
      </c>
      <c r="E27" s="2">
        <v>90566884</v>
      </c>
      <c r="F27" s="1">
        <v>17319064.502</v>
      </c>
      <c r="G27" s="6">
        <f t="shared" si="0"/>
        <v>0.19122955032879346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65473607</v>
      </c>
      <c r="E28" s="2">
        <v>65473607</v>
      </c>
      <c r="F28" s="1">
        <v>13430415.751999998</v>
      </c>
      <c r="G28" s="6">
        <f t="shared" si="0"/>
        <v>0.2051271705864624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122778872</v>
      </c>
      <c r="E29" s="2">
        <v>122778872</v>
      </c>
      <c r="F29" s="1">
        <v>18547556.766000006</v>
      </c>
      <c r="G29" s="6">
        <f t="shared" si="0"/>
        <v>0.15106472688558342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177839665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2017875067</v>
      </c>
      <c r="E31" s="22">
        <f>+SUM(E13:E30)</f>
        <v>1840035402</v>
      </c>
      <c r="F31" s="22">
        <f>+SUM(F13:F30)</f>
        <v>386821526.04499996</v>
      </c>
      <c r="G31" s="23">
        <f>F31/E31</f>
        <v>0.21022504546627194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2022-05-16T17:02:10Z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/InformaciondePresupuestoMOP/informedeejecucionpresupuestaria/Documents/2022/Decretado_Ejecutado_Abril_2022.xls</vt:lpwstr>
  </property>
  <property fmtid="{D5CDD505-2E9C-101B-9397-08002B2CF9AE}" pid="5" name="M">
    <vt:lpwstr>4.00000000000000</vt:lpwstr>
  </property>
  <property fmtid="{D5CDD505-2E9C-101B-9397-08002B2CF9AE}" pid="6" name="A">
    <vt:lpwstr>2022</vt:lpwstr>
  </property>
</Properties>
</file>