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2855" activeTab="0"/>
  </bookViews>
  <sheets>
    <sheet name="Por servicio FET" sheetId="1" r:id="rId1"/>
    <sheet name="Por region FET" sheetId="2" r:id="rId2"/>
    <sheet name="Por servicio REGU" sheetId="3" r:id="rId3"/>
    <sheet name="Por region REGU" sheetId="4" r:id="rId4"/>
  </sheets>
  <definedNames>
    <definedName name="_xlfn.IFERROR" hidden="1">#NAME?</definedName>
    <definedName name="_xlnm.Print_Area" localSheetId="1">'Por region FET'!$B$1:$G$32</definedName>
    <definedName name="_xlnm.Print_Area" localSheetId="3">'Por region REGU'!$B$1:$G$32</definedName>
    <definedName name="_xlnm.Print_Area" localSheetId="0">'Por servicio FET'!$B$1:$G$27</definedName>
    <definedName name="_xlnm.Print_Area" localSheetId="2">'Por servicio REGU'!$B$1:$G$26</definedName>
  </definedNames>
  <calcPr fullCalcOnLoad="1"/>
</workbook>
</file>

<file path=xl/sharedStrings.xml><?xml version="1.0" encoding="utf-8"?>
<sst xmlns="http://schemas.openxmlformats.org/spreadsheetml/2006/main" count="111" uniqueCount="47">
  <si>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</si>
  <si>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</si>
  <si>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</si>
  <si>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</si>
  <si>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</si>
  <si>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</si>
  <si>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</si>
  <si>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</si>
  <si>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</si>
  <si>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</si>
  <si>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</si>
  <si>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</si>
  <si>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</si>
  <si>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</si>
  <si>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</si>
  <si>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</si>
  <si>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</si>
  <si>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</si>
  <si>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</si>
  <si>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</si>
  <si>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</si>
  <si>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</si>
  <si>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</si>
  <si>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</si>
  <si>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</si>
  <si>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</si>
  <si>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</si>
  <si>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</si>
  <si>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</si>
  <si>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</si>
  <si>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</si>
  <si>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</si>
  <si>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</si>
  <si>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</si>
  <si>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</si>
  <si>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</si>
  <si>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</si>
  <si>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</si>
  <si>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</si>
  <si>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</si>
  <si>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(Miles de $ 2021)</t>
  </si>
  <si>
    <t>PRESUPUESTO MOP AÑO 2021</t>
  </si>
  <si>
    <t>PRESUPUESTO MOP AÑO 2021 POR REGION</t>
  </si>
  <si>
    <t>FINANCIAMIENTO REGULAR</t>
  </si>
  <si>
    <t>FINANCIAMIENTO FET-COVID 19</t>
  </si>
  <si>
    <t>SECRETARIA  Y ADM. GRAL</t>
  </si>
  <si>
    <t>SITUACION AL CIERRE DEL MES DE NOVIEMBRE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</si>
</sst>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64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80" zoomScaleNormal="80" zoomScalePageLayoutView="0" workbookViewId="0" topLeftCell="A5">
      <selection activeCell="E12" sqref="E12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26.8515625" style="7" customWidth="1"/>
    <col min="4" max="4" width="25.140625" style="7" customWidth="1"/>
    <col min="5" max="5" width="22.57421875" style="7" customWidth="1"/>
    <col min="6" max="6" width="24.42187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41</v>
      </c>
      <c r="C4" s="28"/>
      <c r="D4" s="28"/>
      <c r="E4" s="28"/>
      <c r="F4" s="28"/>
      <c r="G4" s="28"/>
    </row>
    <row r="5" spans="1:7" ht="18">
      <c r="A5" s="9"/>
      <c r="B5" s="28" t="s">
        <v>44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40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60.7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45</v>
      </c>
      <c r="C13" s="1">
        <v>884857</v>
      </c>
      <c r="D13" s="1">
        <v>0</v>
      </c>
      <c r="E13" s="1">
        <v>0</v>
      </c>
      <c r="F13" s="1">
        <v>0</v>
      </c>
      <c r="G13" s="6" t="str">
        <f aca="true" t="shared" si="0" ref="G13:G25">+IF(E13=0,"-",F13/E13)</f>
        <v>-</v>
      </c>
    </row>
    <row r="14" spans="1:7" s="10" customFormat="1" ht="18" customHeight="1">
      <c r="A14" s="4"/>
      <c r="B14" s="15" t="s">
        <v>1</v>
      </c>
      <c r="C14" s="1">
        <v>25061381</v>
      </c>
      <c r="D14" s="1">
        <v>5775562</v>
      </c>
      <c r="E14" s="1">
        <v>4077991</v>
      </c>
      <c r="F14" s="1">
        <v>1503595.603</v>
      </c>
      <c r="G14" s="6">
        <f>+IF(E14=0,"-",F14/E14)</f>
        <v>0.3687098875402128</v>
      </c>
    </row>
    <row r="15" spans="1:7" s="10" customFormat="1" ht="18" customHeight="1">
      <c r="A15" s="4"/>
      <c r="B15" s="16" t="s">
        <v>27</v>
      </c>
      <c r="C15" s="1">
        <v>100700947</v>
      </c>
      <c r="D15" s="1">
        <v>99206026</v>
      </c>
      <c r="E15" s="1">
        <v>99206026</v>
      </c>
      <c r="F15" s="2">
        <v>67600291.796</v>
      </c>
      <c r="G15" s="6">
        <f t="shared" si="0"/>
        <v>0.6814131612932465</v>
      </c>
    </row>
    <row r="16" spans="1:7" s="10" customFormat="1" ht="18" customHeight="1">
      <c r="A16" s="4"/>
      <c r="B16" s="16" t="s">
        <v>2</v>
      </c>
      <c r="C16" s="1">
        <v>380805877</v>
      </c>
      <c r="D16" s="1">
        <v>467350400</v>
      </c>
      <c r="E16" s="1">
        <v>406565571</v>
      </c>
      <c r="F16" s="1">
        <v>241027104.55300012</v>
      </c>
      <c r="G16" s="6">
        <f t="shared" si="0"/>
        <v>0.5928369782029579</v>
      </c>
    </row>
    <row r="17" spans="1:7" s="10" customFormat="1" ht="18" customHeight="1">
      <c r="A17" s="4"/>
      <c r="B17" s="16" t="s">
        <v>28</v>
      </c>
      <c r="C17" s="1">
        <v>10507533</v>
      </c>
      <c r="D17" s="1">
        <v>9951577</v>
      </c>
      <c r="E17" s="1">
        <v>9951577</v>
      </c>
      <c r="F17" s="1">
        <v>7573084.941999999</v>
      </c>
      <c r="G17" s="6">
        <f t="shared" si="0"/>
        <v>0.7609934527964762</v>
      </c>
    </row>
    <row r="18" spans="1:7" s="10" customFormat="1" ht="18" customHeight="1">
      <c r="A18" s="4"/>
      <c r="B18" s="16" t="s">
        <v>3</v>
      </c>
      <c r="C18" s="1">
        <v>46830346</v>
      </c>
      <c r="D18" s="1">
        <v>48279674</v>
      </c>
      <c r="E18" s="1">
        <v>48279674</v>
      </c>
      <c r="F18" s="1">
        <v>33773393.52900001</v>
      </c>
      <c r="G18" s="6">
        <f t="shared" si="0"/>
        <v>0.6995364867003867</v>
      </c>
    </row>
    <row r="19" spans="1:7" s="10" customFormat="1" ht="18" customHeight="1">
      <c r="A19" s="4"/>
      <c r="B19" s="16" t="s">
        <v>5</v>
      </c>
      <c r="C19" s="1">
        <v>180749</v>
      </c>
      <c r="D19" s="1"/>
      <c r="E19" s="1"/>
      <c r="F19" s="2"/>
      <c r="G19" s="6" t="str">
        <f t="shared" si="0"/>
        <v>-</v>
      </c>
    </row>
    <row r="20" spans="1:7" s="10" customFormat="1" ht="18" customHeight="1">
      <c r="A20" s="4"/>
      <c r="B20" s="16" t="s">
        <v>4</v>
      </c>
      <c r="C20" s="1">
        <v>180749</v>
      </c>
      <c r="D20" s="1"/>
      <c r="E20" s="1"/>
      <c r="F20" s="1"/>
      <c r="G20" s="6" t="str">
        <f t="shared" si="0"/>
        <v>-</v>
      </c>
    </row>
    <row r="21" spans="1:7" s="10" customFormat="1" ht="18" customHeight="1">
      <c r="A21" s="4"/>
      <c r="B21" s="16" t="s">
        <v>29</v>
      </c>
      <c r="C21" s="1">
        <v>104543895</v>
      </c>
      <c r="D21" s="1">
        <v>83915465</v>
      </c>
      <c r="E21" s="1">
        <v>75701531</v>
      </c>
      <c r="F21" s="1">
        <v>40038258.46099999</v>
      </c>
      <c r="G21" s="6">
        <f t="shared" si="0"/>
        <v>0.5288962842904721</v>
      </c>
    </row>
    <row r="22" spans="1:7" s="10" customFormat="1" ht="18" customHeight="1">
      <c r="A22" s="4"/>
      <c r="B22" s="16" t="s">
        <v>32</v>
      </c>
      <c r="C22" s="1">
        <v>109051279</v>
      </c>
      <c r="D22" s="1">
        <v>23519337</v>
      </c>
      <c r="E22" s="1">
        <v>1359577</v>
      </c>
      <c r="F22" s="1">
        <v>0</v>
      </c>
      <c r="G22" s="6">
        <f t="shared" si="0"/>
        <v>0</v>
      </c>
    </row>
    <row r="23" spans="1:7" s="10" customFormat="1" ht="18" customHeight="1">
      <c r="A23" s="4"/>
      <c r="B23" s="16" t="s">
        <v>31</v>
      </c>
      <c r="C23" s="1">
        <v>10120399</v>
      </c>
      <c r="D23" s="1">
        <v>9813981</v>
      </c>
      <c r="E23" s="1">
        <v>9778479</v>
      </c>
      <c r="F23" s="1">
        <v>7117895.509000001</v>
      </c>
      <c r="G23" s="6">
        <f t="shared" si="0"/>
        <v>0.7279143831060025</v>
      </c>
    </row>
    <row r="24" spans="1:7" s="10" customFormat="1" ht="18" customHeight="1">
      <c r="A24" s="4"/>
      <c r="B24" s="24" t="s">
        <v>24</v>
      </c>
      <c r="C24" s="1"/>
      <c r="D24" s="1"/>
      <c r="E24" s="1"/>
      <c r="F24" s="1"/>
      <c r="G24" s="6" t="str">
        <f t="shared" si="0"/>
        <v>-</v>
      </c>
    </row>
    <row r="25" spans="1:7" s="10" customFormat="1" ht="18" customHeight="1">
      <c r="A25" s="4"/>
      <c r="B25" s="24" t="s">
        <v>39</v>
      </c>
      <c r="C25" s="1"/>
      <c r="D25" s="1"/>
      <c r="E25" s="1"/>
      <c r="F25" s="2"/>
      <c r="G25" s="6" t="str">
        <f t="shared" si="0"/>
        <v>-</v>
      </c>
    </row>
    <row r="26" spans="1:7" s="10" customFormat="1" ht="18" customHeight="1" thickBot="1">
      <c r="A26" s="5"/>
      <c r="B26" s="18" t="s">
        <v>7</v>
      </c>
      <c r="C26" s="19">
        <f>+SUM(C13:C25)</f>
        <v>788868012</v>
      </c>
      <c r="D26" s="19">
        <f>SUM(D13:D25)</f>
        <v>747812022</v>
      </c>
      <c r="E26" s="19">
        <f>SUM(E13:E25)</f>
        <v>654920426</v>
      </c>
      <c r="F26" s="19">
        <f>SUM(F13:F25)</f>
        <v>398633624.39300007</v>
      </c>
      <c r="G26" s="20">
        <f>F26/E26</f>
        <v>0.6086748993731951</v>
      </c>
    </row>
    <row r="28" ht="12.75">
      <c r="G28" s="27"/>
    </row>
  </sheetData>
  <sheetProtection/>
  <mergeCells count="5">
    <mergeCell ref="B4:G4"/>
    <mergeCell ref="B5:G5"/>
    <mergeCell ref="B6:G6"/>
    <mergeCell ref="B7:G7"/>
    <mergeCell ref="B8:G8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6">
      <selection activeCell="J22" sqref="J22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3" width="19.57421875" style="7" customWidth="1"/>
    <col min="4" max="4" width="20.28125" style="7" customWidth="1"/>
    <col min="5" max="5" width="17.140625" style="7" customWidth="1"/>
    <col min="6" max="6" width="24.4218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42</v>
      </c>
      <c r="C4" s="28"/>
      <c r="D4" s="28"/>
      <c r="E4" s="28"/>
      <c r="F4" s="28"/>
      <c r="G4" s="28"/>
    </row>
    <row r="5" spans="1:7" ht="18">
      <c r="A5" s="9"/>
      <c r="B5" s="28" t="s">
        <v>44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40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49731642</v>
      </c>
      <c r="D13" s="1">
        <v>55142881</v>
      </c>
      <c r="E13" s="1">
        <v>55142881</v>
      </c>
      <c r="F13" s="1">
        <v>43185495.993999995</v>
      </c>
      <c r="G13" s="6">
        <f>_xlfn.IFERROR(F13/E13,0)</f>
        <v>0.7831563242769269</v>
      </c>
    </row>
    <row r="14" spans="1:7" s="10" customFormat="1" ht="18" customHeight="1">
      <c r="A14" s="25"/>
      <c r="B14" s="16" t="s">
        <v>14</v>
      </c>
      <c r="C14" s="2">
        <v>34311934</v>
      </c>
      <c r="D14" s="2">
        <v>27235148</v>
      </c>
      <c r="E14" s="2">
        <v>27235148</v>
      </c>
      <c r="F14" s="1">
        <v>19258448.690999996</v>
      </c>
      <c r="G14" s="6">
        <f aca="true" t="shared" si="0" ref="G14:G29">_xlfn.IFERROR(F14/E14,0)</f>
        <v>0.7071174605329846</v>
      </c>
    </row>
    <row r="15" spans="1:7" s="10" customFormat="1" ht="18" customHeight="1">
      <c r="A15" s="25"/>
      <c r="B15" s="16" t="s">
        <v>15</v>
      </c>
      <c r="C15" s="2">
        <v>38480209</v>
      </c>
      <c r="D15" s="2">
        <v>32957298</v>
      </c>
      <c r="E15" s="2">
        <v>32957298</v>
      </c>
      <c r="F15" s="1">
        <v>21958548.361999992</v>
      </c>
      <c r="G15" s="6">
        <f t="shared" si="0"/>
        <v>0.6662727133152722</v>
      </c>
    </row>
    <row r="16" spans="1:7" s="10" customFormat="1" ht="18" customHeight="1">
      <c r="A16" s="25"/>
      <c r="B16" s="16" t="s">
        <v>16</v>
      </c>
      <c r="C16" s="2">
        <v>42341329</v>
      </c>
      <c r="D16" s="2">
        <v>35646609</v>
      </c>
      <c r="E16" s="2">
        <v>35646609</v>
      </c>
      <c r="F16" s="1">
        <v>16367295.877000002</v>
      </c>
      <c r="G16" s="6">
        <f t="shared" si="0"/>
        <v>0.4591543581887411</v>
      </c>
    </row>
    <row r="17" spans="1:7" s="10" customFormat="1" ht="18" customHeight="1">
      <c r="A17" s="25"/>
      <c r="B17" s="16" t="s">
        <v>17</v>
      </c>
      <c r="C17" s="2">
        <v>18593207</v>
      </c>
      <c r="D17" s="2">
        <v>31741120</v>
      </c>
      <c r="E17" s="2">
        <v>31741120</v>
      </c>
      <c r="F17" s="1">
        <v>18417461.97</v>
      </c>
      <c r="G17" s="6">
        <f t="shared" si="0"/>
        <v>0.5802398267609964</v>
      </c>
    </row>
    <row r="18" spans="1:7" s="10" customFormat="1" ht="18" customHeight="1">
      <c r="A18" s="25"/>
      <c r="B18" s="16" t="s">
        <v>18</v>
      </c>
      <c r="C18" s="2">
        <v>47539834</v>
      </c>
      <c r="D18" s="2">
        <v>82814013</v>
      </c>
      <c r="E18" s="2">
        <v>82814013</v>
      </c>
      <c r="F18" s="1">
        <v>59081982.20199999</v>
      </c>
      <c r="G18" s="6">
        <f t="shared" si="0"/>
        <v>0.7134297694521818</v>
      </c>
    </row>
    <row r="19" spans="1:7" s="10" customFormat="1" ht="18" customHeight="1">
      <c r="A19" s="25"/>
      <c r="B19" s="16" t="s">
        <v>37</v>
      </c>
      <c r="C19" s="2">
        <v>70209885</v>
      </c>
      <c r="D19" s="2">
        <v>45807057</v>
      </c>
      <c r="E19" s="2">
        <v>45807057</v>
      </c>
      <c r="F19" s="1">
        <v>29815973.68</v>
      </c>
      <c r="G19" s="6">
        <f t="shared" si="0"/>
        <v>0.6509034989957988</v>
      </c>
    </row>
    <row r="20" spans="1:7" s="10" customFormat="1" ht="18" customHeight="1">
      <c r="A20" s="25"/>
      <c r="B20" s="17" t="s">
        <v>38</v>
      </c>
      <c r="C20" s="2">
        <v>31446779</v>
      </c>
      <c r="D20" s="2">
        <v>27295135</v>
      </c>
      <c r="E20" s="2">
        <v>27295135</v>
      </c>
      <c r="F20" s="1">
        <v>15443617.54</v>
      </c>
      <c r="G20" s="6">
        <f t="shared" si="0"/>
        <v>0.5658011048489043</v>
      </c>
    </row>
    <row r="21" spans="1:7" s="10" customFormat="1" ht="18" customHeight="1">
      <c r="A21" s="25"/>
      <c r="B21" s="17" t="s">
        <v>19</v>
      </c>
      <c r="C21" s="2">
        <v>26289402</v>
      </c>
      <c r="D21" s="2">
        <v>33455247</v>
      </c>
      <c r="E21" s="2">
        <v>33455247</v>
      </c>
      <c r="F21" s="1">
        <v>20605016.424</v>
      </c>
      <c r="G21" s="6">
        <f t="shared" si="0"/>
        <v>0.6158979015757976</v>
      </c>
    </row>
    <row r="22" spans="1:7" s="10" customFormat="1" ht="18" customHeight="1">
      <c r="A22" s="25"/>
      <c r="B22" s="17" t="s">
        <v>30</v>
      </c>
      <c r="C22" s="2">
        <v>28720868</v>
      </c>
      <c r="D22" s="2">
        <v>28658016</v>
      </c>
      <c r="E22" s="2">
        <v>28658016</v>
      </c>
      <c r="F22" s="1">
        <v>16794835.167000003</v>
      </c>
      <c r="G22" s="6">
        <f t="shared" si="0"/>
        <v>0.58604319178969</v>
      </c>
    </row>
    <row r="23" spans="1:7" s="10" customFormat="1" ht="18" customHeight="1">
      <c r="A23" s="25"/>
      <c r="B23" s="16" t="s">
        <v>33</v>
      </c>
      <c r="C23" s="2">
        <v>115199203</v>
      </c>
      <c r="D23" s="2">
        <v>57650805</v>
      </c>
      <c r="E23" s="2">
        <v>57650805</v>
      </c>
      <c r="F23" s="1">
        <v>30945544.411</v>
      </c>
      <c r="G23" s="6">
        <f>_xlfn.IFERROR(F23/E23,0)</f>
        <v>0.5367755820755669</v>
      </c>
    </row>
    <row r="24" spans="1:7" s="10" customFormat="1" ht="18" customHeight="1">
      <c r="A24" s="25"/>
      <c r="B24" s="16" t="s">
        <v>20</v>
      </c>
      <c r="C24" s="2">
        <v>70594000</v>
      </c>
      <c r="D24" s="2">
        <v>41041791</v>
      </c>
      <c r="E24" s="2">
        <v>41041791</v>
      </c>
      <c r="F24" s="1">
        <v>19068772.678999998</v>
      </c>
      <c r="G24" s="6">
        <f t="shared" si="0"/>
        <v>0.4646184343904485</v>
      </c>
    </row>
    <row r="25" spans="1:7" s="10" customFormat="1" ht="18" customHeight="1">
      <c r="A25" s="25"/>
      <c r="B25" s="16" t="s">
        <v>21</v>
      </c>
      <c r="C25" s="2">
        <v>30913369</v>
      </c>
      <c r="D25" s="2">
        <v>29546507</v>
      </c>
      <c r="E25" s="2">
        <v>29546507</v>
      </c>
      <c r="F25" s="1">
        <v>16595252.573000005</v>
      </c>
      <c r="G25" s="6">
        <f t="shared" si="0"/>
        <v>0.5616654643135991</v>
      </c>
    </row>
    <row r="26" spans="1:7" s="10" customFormat="1" ht="18" customHeight="1">
      <c r="A26" s="25"/>
      <c r="B26" s="16" t="s">
        <v>22</v>
      </c>
      <c r="C26" s="2">
        <v>46551802</v>
      </c>
      <c r="D26" s="2">
        <v>60373320</v>
      </c>
      <c r="E26" s="2">
        <v>60373320</v>
      </c>
      <c r="F26" s="1">
        <v>36530321.170000024</v>
      </c>
      <c r="G26" s="6">
        <f t="shared" si="0"/>
        <v>0.6050739162596992</v>
      </c>
    </row>
    <row r="27" spans="1:7" s="10" customFormat="1" ht="18" customHeight="1">
      <c r="A27" s="25"/>
      <c r="B27" s="16" t="s">
        <v>34</v>
      </c>
      <c r="C27" s="2">
        <v>22174261</v>
      </c>
      <c r="D27" s="2">
        <v>18540323</v>
      </c>
      <c r="E27" s="2">
        <v>18540323</v>
      </c>
      <c r="F27" s="1">
        <v>9058257.749</v>
      </c>
      <c r="G27" s="6">
        <f t="shared" si="0"/>
        <v>0.4885706548370274</v>
      </c>
    </row>
    <row r="28" spans="1:7" s="10" customFormat="1" ht="18" customHeight="1">
      <c r="A28" s="25"/>
      <c r="B28" s="16" t="s">
        <v>35</v>
      </c>
      <c r="C28" s="2">
        <v>35456527</v>
      </c>
      <c r="D28" s="2">
        <v>12054635</v>
      </c>
      <c r="E28" s="2">
        <v>12054635</v>
      </c>
      <c r="F28" s="1">
        <v>4093741.8669999996</v>
      </c>
      <c r="G28" s="6">
        <f t="shared" si="0"/>
        <v>0.3395989896832214</v>
      </c>
    </row>
    <row r="29" spans="1:7" s="10" customFormat="1" ht="18" customHeight="1">
      <c r="A29" s="25"/>
      <c r="B29" s="16" t="s">
        <v>36</v>
      </c>
      <c r="C29" s="2">
        <v>80313761</v>
      </c>
      <c r="D29" s="2">
        <v>34960521</v>
      </c>
      <c r="E29" s="2">
        <v>34960521</v>
      </c>
      <c r="F29" s="1">
        <v>21413058.037</v>
      </c>
      <c r="G29" s="6">
        <f t="shared" si="0"/>
        <v>0.6124925322766214</v>
      </c>
    </row>
    <row r="30" spans="1:7" s="10" customFormat="1" ht="18" customHeight="1" thickBot="1">
      <c r="A30" s="4"/>
      <c r="B30" s="16" t="s">
        <v>23</v>
      </c>
      <c r="C30" s="2"/>
      <c r="D30" s="2">
        <v>92891596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788868012</v>
      </c>
      <c r="D31" s="22">
        <f>SUM(D13:D30)</f>
        <v>747812022</v>
      </c>
      <c r="E31" s="22">
        <f>+SUM(E13:E30)</f>
        <v>654920426</v>
      </c>
      <c r="F31" s="22">
        <f>+SUM(F13:F30)</f>
        <v>398633624.393</v>
      </c>
      <c r="G31" s="23">
        <f>F31/E31</f>
        <v>0.608674899373195</v>
      </c>
    </row>
    <row r="40" ht="12.75">
      <c r="F40" s="7" t="s">
        <v>25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1">
      <selection activeCell="B7" sqref="B7:G7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41</v>
      </c>
      <c r="C4" s="28"/>
      <c r="D4" s="28"/>
      <c r="E4" s="28"/>
      <c r="F4" s="28"/>
      <c r="G4" s="28"/>
    </row>
    <row r="5" spans="1:7" ht="18">
      <c r="A5" s="9"/>
      <c r="B5" s="28" t="s">
        <v>43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40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1</v>
      </c>
      <c r="C13" s="1">
        <v>11904427</v>
      </c>
      <c r="D13" s="1">
        <v>11904427</v>
      </c>
      <c r="E13" s="1">
        <v>10309710</v>
      </c>
      <c r="F13" s="1">
        <v>5590277.6110000005</v>
      </c>
      <c r="G13" s="6">
        <f>+IF(E13=0,"-",F13/E13)</f>
        <v>0.5422342249200026</v>
      </c>
    </row>
    <row r="14" spans="1:7" s="10" customFormat="1" ht="18" customHeight="1">
      <c r="A14" s="4"/>
      <c r="B14" s="16" t="s">
        <v>27</v>
      </c>
      <c r="C14" s="1">
        <v>140801596</v>
      </c>
      <c r="D14" s="1">
        <v>133918279</v>
      </c>
      <c r="E14" s="1">
        <v>129891890</v>
      </c>
      <c r="F14" s="2">
        <v>101123469.718</v>
      </c>
      <c r="G14" s="6">
        <f aca="true" t="shared" si="0" ref="G14:G24">+IF(E14=0,"-",F14/E14)</f>
        <v>0.7785202734212274</v>
      </c>
    </row>
    <row r="15" spans="1:7" s="10" customFormat="1" ht="18" customHeight="1">
      <c r="A15" s="4"/>
      <c r="B15" s="16" t="s">
        <v>2</v>
      </c>
      <c r="C15" s="1">
        <v>1224421462</v>
      </c>
      <c r="D15" s="1">
        <v>1035625353</v>
      </c>
      <c r="E15" s="1">
        <v>1035593497</v>
      </c>
      <c r="F15" s="1">
        <v>802149785.5889993</v>
      </c>
      <c r="G15" s="6">
        <f t="shared" si="0"/>
        <v>0.7745797824269258</v>
      </c>
    </row>
    <row r="16" spans="1:7" s="10" customFormat="1" ht="18" customHeight="1">
      <c r="A16" s="4"/>
      <c r="B16" s="16" t="s">
        <v>28</v>
      </c>
      <c r="C16" s="1">
        <v>73670723</v>
      </c>
      <c r="D16" s="1">
        <v>73670723</v>
      </c>
      <c r="E16" s="1">
        <v>73670722</v>
      </c>
      <c r="F16" s="1">
        <v>60943512</v>
      </c>
      <c r="G16" s="6">
        <f t="shared" si="0"/>
        <v>0.8272419537302756</v>
      </c>
    </row>
    <row r="17" spans="1:7" s="10" customFormat="1" ht="18" customHeight="1">
      <c r="A17" s="4"/>
      <c r="B17" s="16" t="s">
        <v>3</v>
      </c>
      <c r="C17" s="1">
        <v>60144148</v>
      </c>
      <c r="D17" s="1">
        <v>60144148</v>
      </c>
      <c r="E17" s="1">
        <v>59983832</v>
      </c>
      <c r="F17" s="1">
        <v>51847217.60000002</v>
      </c>
      <c r="G17" s="6">
        <f t="shared" si="0"/>
        <v>0.8643532077110382</v>
      </c>
    </row>
    <row r="18" spans="1:7" s="10" customFormat="1" ht="18" customHeight="1">
      <c r="A18" s="4"/>
      <c r="B18" s="16" t="s">
        <v>5</v>
      </c>
      <c r="C18" s="1">
        <v>60619</v>
      </c>
      <c r="D18" s="1">
        <v>33334</v>
      </c>
      <c r="E18" s="1">
        <v>33334</v>
      </c>
      <c r="F18" s="2">
        <v>0</v>
      </c>
      <c r="G18" s="6">
        <f t="shared" si="0"/>
        <v>0</v>
      </c>
    </row>
    <row r="19" spans="1:7" s="10" customFormat="1" ht="18" customHeight="1">
      <c r="A19" s="4"/>
      <c r="B19" s="16" t="s">
        <v>4</v>
      </c>
      <c r="C19" s="1">
        <v>204414</v>
      </c>
      <c r="D19" s="1">
        <v>197049</v>
      </c>
      <c r="E19" s="1">
        <v>197049</v>
      </c>
      <c r="F19" s="1">
        <v>196985.91499999998</v>
      </c>
      <c r="G19" s="6">
        <f t="shared" si="0"/>
        <v>0.9996798512045226</v>
      </c>
    </row>
    <row r="20" spans="1:7" s="10" customFormat="1" ht="18" customHeight="1">
      <c r="A20" s="4"/>
      <c r="B20" s="16" t="s">
        <v>29</v>
      </c>
      <c r="C20" s="1">
        <v>142048072</v>
      </c>
      <c r="D20" s="1">
        <v>160995572</v>
      </c>
      <c r="E20" s="1">
        <v>160975572</v>
      </c>
      <c r="F20" s="1">
        <v>114625931.93399994</v>
      </c>
      <c r="G20" s="6">
        <f t="shared" si="0"/>
        <v>0.7120703502392273</v>
      </c>
    </row>
    <row r="21" spans="1:7" s="10" customFormat="1" ht="18" customHeight="1">
      <c r="A21" s="4"/>
      <c r="B21" s="16" t="s">
        <v>32</v>
      </c>
      <c r="C21" s="1">
        <v>307696463</v>
      </c>
      <c r="D21" s="1">
        <v>470555831</v>
      </c>
      <c r="E21" s="1">
        <v>449576637</v>
      </c>
      <c r="F21" s="1">
        <v>325969802.164</v>
      </c>
      <c r="G21" s="6">
        <f t="shared" si="0"/>
        <v>0.7250594789337329</v>
      </c>
    </row>
    <row r="22" spans="1:7" s="10" customFormat="1" ht="18" customHeight="1">
      <c r="A22" s="4"/>
      <c r="B22" s="16" t="s">
        <v>31</v>
      </c>
      <c r="C22" s="1">
        <v>5224853</v>
      </c>
      <c r="D22" s="1">
        <v>5224853</v>
      </c>
      <c r="E22" s="1">
        <v>5224853</v>
      </c>
      <c r="F22" s="1">
        <v>3802806.852</v>
      </c>
      <c r="G22" s="6">
        <f t="shared" si="0"/>
        <v>0.7278304005873466</v>
      </c>
    </row>
    <row r="23" spans="1:7" s="10" customFormat="1" ht="18" customHeight="1">
      <c r="A23" s="4"/>
      <c r="B23" s="24" t="s">
        <v>24</v>
      </c>
      <c r="C23" s="1">
        <v>134564</v>
      </c>
      <c r="D23" s="1">
        <v>134564</v>
      </c>
      <c r="E23" s="1">
        <v>12147</v>
      </c>
      <c r="F23" s="1">
        <v>0</v>
      </c>
      <c r="G23" s="6">
        <f t="shared" si="0"/>
        <v>0</v>
      </c>
    </row>
    <row r="24" spans="1:7" s="10" customFormat="1" ht="18" customHeight="1">
      <c r="A24" s="4"/>
      <c r="B24" s="24" t="s">
        <v>39</v>
      </c>
      <c r="C24" s="1">
        <v>102250</v>
      </c>
      <c r="D24" s="1">
        <v>102250</v>
      </c>
      <c r="E24" s="1">
        <v>102250</v>
      </c>
      <c r="F24" s="2">
        <v>0</v>
      </c>
      <c r="G24" s="6">
        <f t="shared" si="0"/>
        <v>0</v>
      </c>
    </row>
    <row r="25" spans="1:7" s="10" customFormat="1" ht="18" customHeight="1" thickBot="1">
      <c r="A25" s="5"/>
      <c r="B25" s="18" t="s">
        <v>7</v>
      </c>
      <c r="C25" s="19">
        <f>+SUM(C13:C24)</f>
        <v>1966413591</v>
      </c>
      <c r="D25" s="19">
        <f>SUM(D13:D24)</f>
        <v>1952506383</v>
      </c>
      <c r="E25" s="19">
        <f>+SUM(E13:E24)</f>
        <v>1925571493</v>
      </c>
      <c r="F25" s="19">
        <f>+SUM(F13:F24)</f>
        <v>1466249789.3829992</v>
      </c>
      <c r="G25" s="20">
        <f>F25/E25</f>
        <v>0.7614621397923859</v>
      </c>
    </row>
    <row r="28" spans="3:7" s="26" customFormat="1" ht="15" hidden="1">
      <c r="C28" s="26">
        <f>+C25-'Por region REGU'!C31</f>
        <v>0</v>
      </c>
      <c r="E28" s="26">
        <f>+E25-'Por region REGU'!E31</f>
        <v>0</v>
      </c>
      <c r="F28" s="26">
        <f>+F25-'Por region REGU'!F31</f>
        <v>0</v>
      </c>
      <c r="G28" s="26">
        <f>+G25-'Por region REGU'!G31</f>
        <v>0</v>
      </c>
    </row>
    <row r="29" ht="12.75">
      <c r="G29" s="27"/>
    </row>
  </sheetData>
  <sheetProtection/>
  <mergeCells count="5">
    <mergeCell ref="B4:G4"/>
    <mergeCell ref="B7:G7"/>
    <mergeCell ref="B8:G8"/>
    <mergeCell ref="B6:G6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1">
      <selection activeCell="B7" sqref="B7:G7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42</v>
      </c>
      <c r="C4" s="28"/>
      <c r="D4" s="28"/>
      <c r="E4" s="28"/>
      <c r="F4" s="28"/>
      <c r="G4" s="28"/>
    </row>
    <row r="5" spans="1:7" ht="18">
      <c r="A5" s="9"/>
      <c r="B5" s="28" t="s">
        <v>43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40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97941171</v>
      </c>
      <c r="D13" s="1">
        <v>95186545</v>
      </c>
      <c r="E13" s="1">
        <v>95186545</v>
      </c>
      <c r="F13" s="1">
        <v>86758126.12699996</v>
      </c>
      <c r="G13" s="6">
        <f>_xlfn.IFERROR(F13/E13,0)</f>
        <v>0.9114536736993654</v>
      </c>
    </row>
    <row r="14" spans="1:7" s="10" customFormat="1" ht="18" customHeight="1">
      <c r="A14" s="25"/>
      <c r="B14" s="16" t="s">
        <v>14</v>
      </c>
      <c r="C14" s="2">
        <v>46341640</v>
      </c>
      <c r="D14" s="2">
        <v>44096754</v>
      </c>
      <c r="E14" s="2">
        <v>44096754</v>
      </c>
      <c r="F14" s="1">
        <v>32043017.048999995</v>
      </c>
      <c r="G14" s="6">
        <f aca="true" t="shared" si="0" ref="G14:G29">_xlfn.IFERROR(F14/E14,0)</f>
        <v>0.7266525116338494</v>
      </c>
    </row>
    <row r="15" spans="1:7" s="10" customFormat="1" ht="18" customHeight="1">
      <c r="A15" s="25"/>
      <c r="B15" s="16" t="s">
        <v>15</v>
      </c>
      <c r="C15" s="2">
        <v>87274598</v>
      </c>
      <c r="D15" s="2">
        <v>83141537</v>
      </c>
      <c r="E15" s="2">
        <v>83141537</v>
      </c>
      <c r="F15" s="1">
        <v>69612236.39500001</v>
      </c>
      <c r="G15" s="6">
        <f t="shared" si="0"/>
        <v>0.837273869437848</v>
      </c>
    </row>
    <row r="16" spans="1:7" s="10" customFormat="1" ht="18" customHeight="1">
      <c r="A16" s="25"/>
      <c r="B16" s="16" t="s">
        <v>16</v>
      </c>
      <c r="C16" s="2">
        <v>59911182</v>
      </c>
      <c r="D16" s="2">
        <v>57848764</v>
      </c>
      <c r="E16" s="2">
        <v>57848764</v>
      </c>
      <c r="F16" s="1">
        <v>44226935.34600001</v>
      </c>
      <c r="G16" s="6">
        <f t="shared" si="0"/>
        <v>0.7645268850687978</v>
      </c>
    </row>
    <row r="17" spans="1:7" s="10" customFormat="1" ht="18" customHeight="1">
      <c r="A17" s="25"/>
      <c r="B17" s="16" t="s">
        <v>17</v>
      </c>
      <c r="C17" s="2">
        <v>116632494</v>
      </c>
      <c r="D17" s="2">
        <v>128038076</v>
      </c>
      <c r="E17" s="2">
        <v>128038076</v>
      </c>
      <c r="F17" s="1">
        <v>115321367.54599999</v>
      </c>
      <c r="G17" s="6">
        <f t="shared" si="0"/>
        <v>0.9006802597221157</v>
      </c>
    </row>
    <row r="18" spans="1:7" s="10" customFormat="1" ht="18" customHeight="1">
      <c r="A18" s="25"/>
      <c r="B18" s="16" t="s">
        <v>18</v>
      </c>
      <c r="C18" s="2">
        <v>152409126</v>
      </c>
      <c r="D18" s="2">
        <v>134444845</v>
      </c>
      <c r="E18" s="2">
        <v>134444845</v>
      </c>
      <c r="F18" s="1">
        <v>110114749.48000002</v>
      </c>
      <c r="G18" s="6">
        <f t="shared" si="0"/>
        <v>0.8190328865342514</v>
      </c>
    </row>
    <row r="19" spans="1:7" s="10" customFormat="1" ht="18" customHeight="1">
      <c r="A19" s="25"/>
      <c r="B19" s="16" t="s">
        <v>37</v>
      </c>
      <c r="C19" s="2">
        <v>191092755</v>
      </c>
      <c r="D19" s="2">
        <v>259248391</v>
      </c>
      <c r="E19" s="2">
        <v>259248391</v>
      </c>
      <c r="F19" s="1">
        <v>182088160.671</v>
      </c>
      <c r="G19" s="6">
        <f t="shared" si="0"/>
        <v>0.7023694919325459</v>
      </c>
    </row>
    <row r="20" spans="1:7" s="10" customFormat="1" ht="18" customHeight="1">
      <c r="A20" s="25"/>
      <c r="B20" s="17" t="s">
        <v>38</v>
      </c>
      <c r="C20" s="2">
        <v>77783494</v>
      </c>
      <c r="D20" s="2">
        <v>71160635</v>
      </c>
      <c r="E20" s="2">
        <v>71160635</v>
      </c>
      <c r="F20" s="1">
        <v>51614067.63500002</v>
      </c>
      <c r="G20" s="6">
        <f t="shared" si="0"/>
        <v>0.7253176933426749</v>
      </c>
    </row>
    <row r="21" spans="1:7" s="10" customFormat="1" ht="18" customHeight="1">
      <c r="A21" s="25"/>
      <c r="B21" s="17" t="s">
        <v>19</v>
      </c>
      <c r="C21" s="2">
        <v>102549997</v>
      </c>
      <c r="D21" s="2">
        <v>102572664</v>
      </c>
      <c r="E21" s="2">
        <v>102572664</v>
      </c>
      <c r="F21" s="1">
        <v>78979221.851</v>
      </c>
      <c r="G21" s="6">
        <f t="shared" si="0"/>
        <v>0.7699831394746655</v>
      </c>
    </row>
    <row r="22" spans="1:7" s="10" customFormat="1" ht="18" customHeight="1">
      <c r="A22" s="25"/>
      <c r="B22" s="17" t="s">
        <v>30</v>
      </c>
      <c r="C22" s="2">
        <v>50514809</v>
      </c>
      <c r="D22" s="2">
        <v>64333882</v>
      </c>
      <c r="E22" s="2">
        <v>64333882</v>
      </c>
      <c r="F22" s="1">
        <v>53983080.180999994</v>
      </c>
      <c r="G22" s="6">
        <f t="shared" si="0"/>
        <v>0.8391080796430098</v>
      </c>
    </row>
    <row r="23" spans="1:7" s="10" customFormat="1" ht="18" customHeight="1">
      <c r="A23" s="25"/>
      <c r="B23" s="16" t="s">
        <v>33</v>
      </c>
      <c r="C23" s="2">
        <v>131864676</v>
      </c>
      <c r="D23" s="2">
        <v>117089921</v>
      </c>
      <c r="E23" s="2">
        <v>117089921</v>
      </c>
      <c r="F23" s="1">
        <v>87922589.51099996</v>
      </c>
      <c r="G23" s="6">
        <f>_xlfn.IFERROR(F23/E23,0)</f>
        <v>0.7508980171828792</v>
      </c>
    </row>
    <row r="24" spans="1:7" s="10" customFormat="1" ht="18" customHeight="1">
      <c r="A24" s="25"/>
      <c r="B24" s="16" t="s">
        <v>20</v>
      </c>
      <c r="C24" s="2">
        <v>177632725</v>
      </c>
      <c r="D24" s="2">
        <v>152146969</v>
      </c>
      <c r="E24" s="2">
        <v>152146969</v>
      </c>
      <c r="F24" s="1">
        <v>116379710.68899997</v>
      </c>
      <c r="G24" s="6">
        <f t="shared" si="0"/>
        <v>0.764916392708421</v>
      </c>
    </row>
    <row r="25" spans="1:7" s="10" customFormat="1" ht="18" customHeight="1">
      <c r="A25" s="25"/>
      <c r="B25" s="16" t="s">
        <v>21</v>
      </c>
      <c r="C25" s="2">
        <v>157215665</v>
      </c>
      <c r="D25" s="2">
        <v>111825108</v>
      </c>
      <c r="E25" s="2">
        <v>111825108</v>
      </c>
      <c r="F25" s="1">
        <v>86578659.87300001</v>
      </c>
      <c r="G25" s="6">
        <f t="shared" si="0"/>
        <v>0.7742327409422222</v>
      </c>
    </row>
    <row r="26" spans="1:7" s="10" customFormat="1" ht="18" customHeight="1">
      <c r="A26" s="25"/>
      <c r="B26" s="16" t="s">
        <v>22</v>
      </c>
      <c r="C26" s="2">
        <v>192709811</v>
      </c>
      <c r="D26" s="2">
        <v>225767077</v>
      </c>
      <c r="E26" s="2">
        <v>225767077</v>
      </c>
      <c r="F26" s="1">
        <v>150162406.59199995</v>
      </c>
      <c r="G26" s="6">
        <f t="shared" si="0"/>
        <v>0.6651209227995628</v>
      </c>
    </row>
    <row r="27" spans="1:7" s="10" customFormat="1" ht="18" customHeight="1">
      <c r="A27" s="25"/>
      <c r="B27" s="16" t="s">
        <v>34</v>
      </c>
      <c r="C27" s="2">
        <v>87284196</v>
      </c>
      <c r="D27" s="2">
        <v>65340328</v>
      </c>
      <c r="E27" s="2">
        <v>65340328</v>
      </c>
      <c r="F27" s="1">
        <v>46308597.33100001</v>
      </c>
      <c r="G27" s="6">
        <f t="shared" si="0"/>
        <v>0.7087291837745291</v>
      </c>
    </row>
    <row r="28" spans="1:7" s="10" customFormat="1" ht="18" customHeight="1">
      <c r="A28" s="25"/>
      <c r="B28" s="16" t="s">
        <v>35</v>
      </c>
      <c r="C28" s="2">
        <v>84471294</v>
      </c>
      <c r="D28" s="2">
        <v>42837745</v>
      </c>
      <c r="E28" s="2">
        <v>42837745</v>
      </c>
      <c r="F28" s="1">
        <v>31423010.942</v>
      </c>
      <c r="G28" s="6">
        <f t="shared" si="0"/>
        <v>0.7335355990844056</v>
      </c>
    </row>
    <row r="29" spans="1:7" s="10" customFormat="1" ht="18" customHeight="1">
      <c r="A29" s="25"/>
      <c r="B29" s="16" t="s">
        <v>36</v>
      </c>
      <c r="C29" s="2">
        <v>152783958</v>
      </c>
      <c r="D29" s="2">
        <v>170492252</v>
      </c>
      <c r="E29" s="2">
        <v>170492252</v>
      </c>
      <c r="F29" s="1">
        <v>122733852.16399997</v>
      </c>
      <c r="G29" s="6">
        <f t="shared" si="0"/>
        <v>0.7198793536025319</v>
      </c>
    </row>
    <row r="30" spans="1:7" s="10" customFormat="1" ht="20.25" customHeight="1" thickBot="1">
      <c r="A30" s="4"/>
      <c r="B30" s="16" t="s">
        <v>23</v>
      </c>
      <c r="C30" s="2"/>
      <c r="D30" s="2">
        <v>26934890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1966413591</v>
      </c>
      <c r="D31" s="22">
        <f>SUM(D13:D30)</f>
        <v>1952506383</v>
      </c>
      <c r="E31" s="22">
        <f>+SUM(E13:E30)</f>
        <v>1925571493</v>
      </c>
      <c r="F31" s="22">
        <f>+SUM(F13:F30)</f>
        <v>1466249789.383</v>
      </c>
      <c r="G31" s="23">
        <f>F31/E31</f>
        <v>0.7614621397923862</v>
      </c>
    </row>
    <row r="40" ht="12.75">
      <c r="F40" s="7" t="s">
        <v>25</v>
      </c>
    </row>
  </sheetData>
  <sheetProtection/>
  <mergeCells count="5">
    <mergeCell ref="B4:G4"/>
    <mergeCell ref="B6:G6"/>
    <mergeCell ref="B7:G7"/>
    <mergeCell ref="B8:G8"/>
    <mergeCell ref="B5:G5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2021-11-17T14:56:31Z</cp:lastPrinted>
  <dcterms:created xsi:type="dcterms:W3CDTF">2005-09-27T16:03:12Z</dcterms:created>
  <dcterms:modified xsi:type="dcterms:W3CDTF">2021-12-17T13:07:21Z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/>
  </property>
  <property fmtid="{D5CDD505-2E9C-101B-9397-08002B2CF9AE}" pid="4" name="url_documen">
    <vt:lpwstr>/InformaciondePresupuestoMOP/informedeejecucionpresupuestaria/Documents/2021/Decretado_Ejecutado_noviembre_2021.xls</vt:lpwstr>
  </property>
  <property fmtid="{D5CDD505-2E9C-101B-9397-08002B2CF9AE}" pid="5" name="M">
    <vt:lpwstr>11.0000000000000</vt:lpwstr>
  </property>
  <property fmtid="{D5CDD505-2E9C-101B-9397-08002B2CF9AE}" pid="6" name="A">
    <vt:lpwstr>2021</vt:lpwstr>
  </property>
</Properties>
</file>