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4400" windowHeight="12855" activeTab="0"/>
  </bookViews>
  <sheets>
    <sheet name="Por servicio FET" sheetId="1" r:id="rId1"/>
    <sheet name="Por region FET" sheetId="2" r:id="rId2"/>
    <sheet name="Por servicio REGU" sheetId="3" r:id="rId3"/>
    <sheet name="Por region REGU" sheetId="4" r:id="rId4"/>
  </sheets>
  <definedNames>
    <definedName name="_xlfn.IFERROR" hidden="1">#NAME?</definedName>
    <definedName name="_xlnm.Print_Area" localSheetId="1">'Por region FET'!$B$1:$G$21</definedName>
    <definedName name="_xlnm.Print_Area" localSheetId="3">'Por region REGU'!$B$1:$G$21</definedName>
    <definedName name="_xlnm.Print_Area" localSheetId="0">'Por servicio FET'!$B$1:$G$18</definedName>
    <definedName name="_xlnm.Print_Area" localSheetId="2">'Por servicio REGU'!$B$1:$G$15</definedName>
  </definedNames>
  <calcPr fullCalcOnLoad="1"/>
</workbook>
</file>

<file path=xl/sharedStrings.xml><?xml version="1.0" encoding="utf-8"?>
<sst xmlns="http://schemas.openxmlformats.org/spreadsheetml/2006/main" count="91" uniqueCount="42">
  <si>
    <t>SERVICIOS</t>
  </si>
  <si>
    <t>ARQUITECTURA</t>
  </si>
  <si>
    <t>VIALIDAD</t>
  </si>
  <si>
    <t>AEROPUERTOS</t>
  </si>
  <si>
    <t xml:space="preserve">PLANEAMIENTO </t>
  </si>
  <si>
    <t>ADMIN. Y EJECUCION DE OO.PP.</t>
  </si>
  <si>
    <t>TOTAL</t>
  </si>
  <si>
    <t>Monto Asignado en Ley de Presupuestos</t>
  </si>
  <si>
    <t xml:space="preserve">Monto Decretado </t>
  </si>
  <si>
    <t>Monto Ejecutado</t>
  </si>
  <si>
    <r>
      <t>% Avance de la Ejecución</t>
    </r>
    <r>
      <rPr>
        <b/>
        <sz val="8"/>
        <rFont val="Arial"/>
        <family val="2"/>
      </rPr>
      <t xml:space="preserve"> (Ejecutado/Decretado)</t>
    </r>
  </si>
  <si>
    <t>Presupuesto
Vigente</t>
  </si>
  <si>
    <t>Arica y Parinacota</t>
  </si>
  <si>
    <t>Tarapacá</t>
  </si>
  <si>
    <t>Antofagasta</t>
  </si>
  <si>
    <t>Atacama</t>
  </si>
  <si>
    <t>Coquimbo</t>
  </si>
  <si>
    <t xml:space="preserve">Valparaíso </t>
  </si>
  <si>
    <t>Maule</t>
  </si>
  <si>
    <t>Araucanía</t>
  </si>
  <si>
    <t>Los Ríos</t>
  </si>
  <si>
    <t>Los Lagos</t>
  </si>
  <si>
    <t>Fondos sin decretar</t>
  </si>
  <si>
    <t>I. N. HIDRAULICA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</si>
  <si>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</si>
  <si>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REGIONES</t>
  </si>
  <si>
    <t xml:space="preserve">OBRAS HIDRAULICAS </t>
  </si>
  <si>
    <t>OBRAS PORTUARIAS</t>
  </si>
  <si>
    <t>AGUA POTABLE RURAL</t>
  </si>
  <si>
    <t>Ñuble</t>
  </si>
  <si>
    <t>D. GRAL. DE AGUAS</t>
  </si>
  <si>
    <t xml:space="preserve">D. GRAL. CONCESIONES </t>
  </si>
  <si>
    <t xml:space="preserve">Biobío </t>
  </si>
  <si>
    <t>Aysén del Gral. Carlos Ibáñez del Campo</t>
  </si>
  <si>
    <t>Magallanes y de la Antártica Chilena</t>
  </si>
  <si>
    <t>Interregional</t>
  </si>
  <si>
    <t>Metropolitana de Santiago</t>
  </si>
  <si>
    <t>Libertador General Bernardo O'Higgins</t>
  </si>
  <si>
    <t>S. SERVICIOS SANITARIOS</t>
  </si>
  <si>
    <t>SECRETARIA  Y ADM. GRAL</t>
  </si>
  <si>
    <r>
      <t>% Avance de la Ejecución</t>
    </r>
    <r>
      <rPr>
        <b/>
        <sz val="8"/>
        <rFont val="Verdana"/>
        <family val="2"/>
      </rPr>
      <t xml:space="preserve"> (Ejecutado/Decretado)</t>
    </r>
  </si>
  <si>
    <t>% Avance de la Ejecución (Ejecutado/Decretado)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</si>
</sst>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name val="Segoe UI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vertical="center"/>
    </xf>
    <xf numFmtId="3" fontId="2" fillId="33" borderId="11" xfId="0" applyNumberFormat="1" applyFon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3" fontId="45" fillId="0" borderId="0" xfId="0" applyNumberFormat="1" applyFont="1" applyFill="1" applyAlignment="1">
      <alignment/>
    </xf>
    <xf numFmtId="9" fontId="0" fillId="0" borderId="0" xfId="54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>
      <alignment vertical="center"/>
    </xf>
    <xf numFmtId="3" fontId="9" fillId="33" borderId="13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172" fontId="9" fillId="0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33" borderId="15" xfId="0" applyNumberFormat="1" applyFont="1" applyFill="1" applyBorder="1" applyAlignment="1">
      <alignment horizontal="center" vertical="center"/>
    </xf>
    <xf numFmtId="3" fontId="7" fillId="33" borderId="15" xfId="0" applyNumberFormat="1" applyFont="1" applyFill="1" applyBorder="1" applyAlignment="1">
      <alignment vertical="center"/>
    </xf>
    <xf numFmtId="172" fontId="7" fillId="33" borderId="15" xfId="0" applyNumberFormat="1" applyFont="1" applyFill="1" applyBorder="1" applyAlignment="1">
      <alignment horizontal="center" vertical="center"/>
    </xf>
    <xf numFmtId="9" fontId="6" fillId="0" borderId="0" xfId="54" applyFont="1" applyFill="1" applyAlignment="1">
      <alignment horizontal="center"/>
    </xf>
    <xf numFmtId="3" fontId="10" fillId="33" borderId="11" xfId="0" applyNumberFormat="1" applyFont="1" applyFill="1" applyBorder="1" applyAlignment="1">
      <alignment horizontal="center" vertical="center" wrapText="1"/>
    </xf>
    <xf numFmtId="3" fontId="10" fillId="33" borderId="12" xfId="0" applyNumberFormat="1" applyFont="1" applyFill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horizontal="left" vertical="center"/>
    </xf>
    <xf numFmtId="3" fontId="10" fillId="33" borderId="11" xfId="0" applyNumberFormat="1" applyFont="1" applyFill="1" applyBorder="1" applyAlignment="1">
      <alignment horizontal="center" vertical="center"/>
    </xf>
    <xf numFmtId="3" fontId="10" fillId="33" borderId="16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vertical="center"/>
    </xf>
    <xf numFmtId="3" fontId="10" fillId="33" borderId="15" xfId="0" applyNumberFormat="1" applyFont="1" applyFill="1" applyBorder="1" applyAlignment="1">
      <alignment horizontal="center" vertical="center"/>
    </xf>
    <xf numFmtId="3" fontId="10" fillId="33" borderId="15" xfId="0" applyNumberFormat="1" applyFont="1" applyFill="1" applyBorder="1" applyAlignment="1">
      <alignment vertical="center"/>
    </xf>
    <xf numFmtId="172" fontId="10" fillId="33" borderId="15" xfId="0" applyNumberFormat="1" applyFont="1" applyFill="1" applyBorder="1" applyAlignment="1">
      <alignment horizontal="center" vertical="center"/>
    </xf>
    <xf numFmtId="172" fontId="10" fillId="33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Layout" zoomScaleNormal="80" workbookViewId="0" topLeftCell="B1">
      <selection activeCell="E31" sqref="E31"/>
    </sheetView>
  </sheetViews>
  <sheetFormatPr defaultColWidth="11.421875" defaultRowHeight="12.75"/>
  <cols>
    <col min="1" max="1" width="9.7109375" style="5" customWidth="1"/>
    <col min="2" max="2" width="35.8515625" style="5" customWidth="1"/>
    <col min="3" max="3" width="33.28125" style="5" customWidth="1"/>
    <col min="4" max="4" width="25.140625" style="5" customWidth="1"/>
    <col min="5" max="5" width="22.57421875" style="5" customWidth="1"/>
    <col min="6" max="6" width="24.421875" style="5" customWidth="1"/>
    <col min="7" max="7" width="19.00390625" style="6" customWidth="1"/>
    <col min="8" max="16384" width="11.421875" style="5" customWidth="1"/>
  </cols>
  <sheetData>
    <row r="1" spans="1:9" ht="12.75">
      <c r="A1" s="13"/>
      <c r="B1" s="13"/>
      <c r="C1" s="13"/>
      <c r="D1" s="13"/>
      <c r="E1" s="13"/>
      <c r="F1" s="13"/>
      <c r="G1" s="14"/>
      <c r="H1" s="13"/>
      <c r="I1" s="13"/>
    </row>
    <row r="2" spans="1:9" ht="13.5" thickBot="1">
      <c r="A2" s="13"/>
      <c r="B2" s="13"/>
      <c r="C2" s="13"/>
      <c r="D2" s="13"/>
      <c r="E2" s="13"/>
      <c r="F2" s="13"/>
      <c r="G2" s="14"/>
      <c r="H2" s="13"/>
      <c r="I2" s="13"/>
    </row>
    <row r="3" spans="1:9" ht="60.75" customHeight="1" thickBot="1">
      <c r="A3" s="15"/>
      <c r="B3" s="16" t="s">
        <v>0</v>
      </c>
      <c r="C3" s="17" t="s">
        <v>7</v>
      </c>
      <c r="D3" s="17" t="s">
        <v>11</v>
      </c>
      <c r="E3" s="16" t="s">
        <v>8</v>
      </c>
      <c r="F3" s="16" t="s">
        <v>9</v>
      </c>
      <c r="G3" s="16" t="s">
        <v>40</v>
      </c>
      <c r="H3" s="13"/>
      <c r="I3" s="13"/>
    </row>
    <row r="4" spans="1:9" s="7" customFormat="1" ht="18" customHeight="1">
      <c r="A4" s="18"/>
      <c r="B4" s="19" t="s">
        <v>39</v>
      </c>
      <c r="C4" s="20">
        <v>884857</v>
      </c>
      <c r="D4" s="20">
        <v>0</v>
      </c>
      <c r="E4" s="20">
        <v>0</v>
      </c>
      <c r="F4" s="20">
        <v>0</v>
      </c>
      <c r="G4" s="21" t="str">
        <f aca="true" t="shared" si="0" ref="G4:G16">+IF(E4=0,"-",F4/E4)</f>
        <v>-</v>
      </c>
      <c r="H4" s="22"/>
      <c r="I4" s="22"/>
    </row>
    <row r="5" spans="1:9" s="7" customFormat="1" ht="18" customHeight="1">
      <c r="A5" s="18"/>
      <c r="B5" s="19" t="s">
        <v>1</v>
      </c>
      <c r="C5" s="20">
        <v>25061381</v>
      </c>
      <c r="D5" s="20">
        <v>5775562</v>
      </c>
      <c r="E5" s="20">
        <v>4077991</v>
      </c>
      <c r="F5" s="20">
        <v>609351.82</v>
      </c>
      <c r="G5" s="21">
        <f>+IF(E5=0,"-",F5/E5)</f>
        <v>0.14942451319779762</v>
      </c>
      <c r="H5" s="22"/>
      <c r="I5" s="22"/>
    </row>
    <row r="6" spans="1:9" s="7" customFormat="1" ht="18" customHeight="1">
      <c r="A6" s="18"/>
      <c r="B6" s="23" t="s">
        <v>26</v>
      </c>
      <c r="C6" s="20">
        <v>100700947</v>
      </c>
      <c r="D6" s="20">
        <v>99206026</v>
      </c>
      <c r="E6" s="20">
        <v>99206027</v>
      </c>
      <c r="F6" s="24">
        <v>35345770.48499999</v>
      </c>
      <c r="G6" s="21">
        <f t="shared" si="0"/>
        <v>0.3562865236504229</v>
      </c>
      <c r="H6" s="22"/>
      <c r="I6" s="22"/>
    </row>
    <row r="7" spans="1:9" s="7" customFormat="1" ht="18" customHeight="1">
      <c r="A7" s="18"/>
      <c r="B7" s="23" t="s">
        <v>2</v>
      </c>
      <c r="C7" s="20">
        <v>380805877</v>
      </c>
      <c r="D7" s="20">
        <v>468712800</v>
      </c>
      <c r="E7" s="20">
        <v>468687615</v>
      </c>
      <c r="F7" s="20">
        <v>91751037.34400006</v>
      </c>
      <c r="G7" s="21">
        <f t="shared" si="0"/>
        <v>0.19576159985366812</v>
      </c>
      <c r="H7" s="22"/>
      <c r="I7" s="22"/>
    </row>
    <row r="8" spans="1:9" s="7" customFormat="1" ht="18" customHeight="1">
      <c r="A8" s="18"/>
      <c r="B8" s="23" t="s">
        <v>27</v>
      </c>
      <c r="C8" s="20">
        <v>10507533</v>
      </c>
      <c r="D8" s="20">
        <v>9951577</v>
      </c>
      <c r="E8" s="20">
        <v>9951577</v>
      </c>
      <c r="F8" s="20">
        <v>4045021.4499999997</v>
      </c>
      <c r="G8" s="21">
        <f t="shared" si="0"/>
        <v>0.4064703966014632</v>
      </c>
      <c r="H8" s="22"/>
      <c r="I8" s="22"/>
    </row>
    <row r="9" spans="1:9" s="7" customFormat="1" ht="18" customHeight="1">
      <c r="A9" s="18"/>
      <c r="B9" s="23" t="s">
        <v>3</v>
      </c>
      <c r="C9" s="20">
        <v>46830346</v>
      </c>
      <c r="D9" s="20">
        <v>46279674</v>
      </c>
      <c r="E9" s="20">
        <v>46279674</v>
      </c>
      <c r="F9" s="20">
        <v>9822245.458</v>
      </c>
      <c r="G9" s="21">
        <f t="shared" si="0"/>
        <v>0.21223670369847464</v>
      </c>
      <c r="H9" s="22"/>
      <c r="I9" s="22"/>
    </row>
    <row r="10" spans="1:9" s="7" customFormat="1" ht="18" customHeight="1">
      <c r="A10" s="18"/>
      <c r="B10" s="23" t="s">
        <v>5</v>
      </c>
      <c r="C10" s="20">
        <v>180749</v>
      </c>
      <c r="D10" s="20">
        <v>0</v>
      </c>
      <c r="E10" s="20">
        <v>0</v>
      </c>
      <c r="F10" s="24">
        <v>0</v>
      </c>
      <c r="G10" s="21" t="str">
        <f t="shared" si="0"/>
        <v>-</v>
      </c>
      <c r="H10" s="22"/>
      <c r="I10" s="22"/>
    </row>
    <row r="11" spans="1:9" s="7" customFormat="1" ht="18" customHeight="1">
      <c r="A11" s="18"/>
      <c r="B11" s="23" t="s">
        <v>4</v>
      </c>
      <c r="C11" s="20">
        <v>180749</v>
      </c>
      <c r="D11" s="20">
        <v>0</v>
      </c>
      <c r="E11" s="20">
        <v>0</v>
      </c>
      <c r="F11" s="20">
        <v>0</v>
      </c>
      <c r="G11" s="21" t="str">
        <f t="shared" si="0"/>
        <v>-</v>
      </c>
      <c r="H11" s="22"/>
      <c r="I11" s="22"/>
    </row>
    <row r="12" spans="1:9" s="7" customFormat="1" ht="18" customHeight="1">
      <c r="A12" s="18"/>
      <c r="B12" s="23" t="s">
        <v>28</v>
      </c>
      <c r="C12" s="20">
        <v>104543895</v>
      </c>
      <c r="D12" s="20">
        <v>83915465</v>
      </c>
      <c r="E12" s="20">
        <v>75701531</v>
      </c>
      <c r="F12" s="20">
        <v>19806884.813000005</v>
      </c>
      <c r="G12" s="21">
        <f t="shared" si="0"/>
        <v>0.26164444168242784</v>
      </c>
      <c r="H12" s="22"/>
      <c r="I12" s="22"/>
    </row>
    <row r="13" spans="1:9" s="7" customFormat="1" ht="18" customHeight="1">
      <c r="A13" s="18"/>
      <c r="B13" s="23" t="s">
        <v>31</v>
      </c>
      <c r="C13" s="20">
        <v>109051279</v>
      </c>
      <c r="D13" s="20">
        <v>25519337</v>
      </c>
      <c r="E13" s="20">
        <v>25519337</v>
      </c>
      <c r="F13" s="20">
        <v>0</v>
      </c>
      <c r="G13" s="21">
        <f t="shared" si="0"/>
        <v>0</v>
      </c>
      <c r="H13" s="22"/>
      <c r="I13" s="22"/>
    </row>
    <row r="14" spans="1:9" s="7" customFormat="1" ht="18" customHeight="1">
      <c r="A14" s="18"/>
      <c r="B14" s="23" t="s">
        <v>30</v>
      </c>
      <c r="C14" s="20">
        <v>10120399</v>
      </c>
      <c r="D14" s="20">
        <v>9813981</v>
      </c>
      <c r="E14" s="20">
        <v>9778479</v>
      </c>
      <c r="F14" s="20">
        <v>1737491.545</v>
      </c>
      <c r="G14" s="21">
        <f t="shared" si="0"/>
        <v>0.17768525606078409</v>
      </c>
      <c r="H14" s="22"/>
      <c r="I14" s="22"/>
    </row>
    <row r="15" spans="1:9" s="7" customFormat="1" ht="18" customHeight="1">
      <c r="A15" s="18"/>
      <c r="B15" s="25" t="s">
        <v>23</v>
      </c>
      <c r="C15" s="20"/>
      <c r="D15" s="20"/>
      <c r="E15" s="20"/>
      <c r="F15" s="20"/>
      <c r="G15" s="21" t="str">
        <f t="shared" si="0"/>
        <v>-</v>
      </c>
      <c r="H15" s="22"/>
      <c r="I15" s="22"/>
    </row>
    <row r="16" spans="1:9" s="7" customFormat="1" ht="18" customHeight="1">
      <c r="A16" s="18"/>
      <c r="B16" s="25" t="s">
        <v>38</v>
      </c>
      <c r="C16" s="20"/>
      <c r="D16" s="20"/>
      <c r="E16" s="20"/>
      <c r="F16" s="24"/>
      <c r="G16" s="21" t="str">
        <f t="shared" si="0"/>
        <v>-</v>
      </c>
      <c r="H16" s="22"/>
      <c r="I16" s="22"/>
    </row>
    <row r="17" spans="1:9" s="7" customFormat="1" ht="18" customHeight="1" thickBot="1">
      <c r="A17" s="26"/>
      <c r="B17" s="27" t="s">
        <v>6</v>
      </c>
      <c r="C17" s="28">
        <f>+SUM(C4:C16)</f>
        <v>788868012</v>
      </c>
      <c r="D17" s="28">
        <f>SUM(D4:D16)</f>
        <v>749174422</v>
      </c>
      <c r="E17" s="28">
        <f>SUM(E4:E16)</f>
        <v>739202231</v>
      </c>
      <c r="F17" s="28">
        <f>SUM(F4:F16)</f>
        <v>163117802.91500002</v>
      </c>
      <c r="G17" s="29">
        <f>F17/E17</f>
        <v>0.22066735742170673</v>
      </c>
      <c r="H17" s="22"/>
      <c r="I17" s="22"/>
    </row>
    <row r="18" spans="1:9" ht="12.75">
      <c r="A18" s="13"/>
      <c r="B18" s="13"/>
      <c r="C18" s="13"/>
      <c r="D18" s="13"/>
      <c r="E18" s="13"/>
      <c r="F18" s="13"/>
      <c r="G18" s="14"/>
      <c r="H18" s="13"/>
      <c r="I18" s="13"/>
    </row>
    <row r="19" spans="1:9" ht="12.75">
      <c r="A19" s="13"/>
      <c r="B19" s="13"/>
      <c r="C19" s="13"/>
      <c r="D19" s="13"/>
      <c r="E19" s="13"/>
      <c r="F19" s="13"/>
      <c r="G19" s="30"/>
      <c r="H19" s="13"/>
      <c r="I19" s="13"/>
    </row>
    <row r="20" spans="1:9" ht="12.75">
      <c r="A20" s="13"/>
      <c r="B20" s="13"/>
      <c r="C20" s="13"/>
      <c r="D20" s="13"/>
      <c r="E20" s="13"/>
      <c r="F20" s="13"/>
      <c r="G20" s="14"/>
      <c r="H20" s="13"/>
      <c r="I20" s="13"/>
    </row>
    <row r="21" spans="1:9" ht="12.75">
      <c r="A21" s="13"/>
      <c r="B21" s="13"/>
      <c r="C21" s="13"/>
      <c r="D21" s="13"/>
      <c r="E21" s="13"/>
      <c r="F21" s="13"/>
      <c r="G21" s="14"/>
      <c r="H21" s="13"/>
      <c r="I21" s="13"/>
    </row>
  </sheetData>
  <sheetProtection/>
  <printOptions horizontalCentered="1"/>
  <pageMargins left="0.5511811023622047" right="0.15748031496062992" top="1.1630208333333334" bottom="0.4724409448818898" header="0" footer="0"/>
  <pageSetup fitToHeight="1" fitToWidth="1" horizontalDpi="600" verticalDpi="600" orientation="landscape" scale="83" r:id="rId2"/>
  <headerFooter alignWithMargins="0">
    <oddHeader>&amp;L&amp;G&amp;C
&amp;"Verdana,Negrita"
PRESUPUESTO MOP AÑO 2021     
FINANCIAMIENTO FET-COVID 19     
INICIATIVAS DE INVERSION     
(Miles de $ 2021)     
SITUACION AL CIERRE DEL MES DE AGOSTO</oddHeader>
    <oddFooter>&amp;L&amp;G&amp;R&amp;P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view="pageLayout" zoomScaleNormal="90" workbookViewId="0" topLeftCell="A1">
      <selection activeCell="G1" sqref="G1"/>
    </sheetView>
  </sheetViews>
  <sheetFormatPr defaultColWidth="11.421875" defaultRowHeight="12.75"/>
  <cols>
    <col min="1" max="1" width="10.00390625" style="5" customWidth="1"/>
    <col min="2" max="2" width="39.8515625" style="5" bestFit="1" customWidth="1"/>
    <col min="3" max="4" width="25.140625" style="5" customWidth="1"/>
    <col min="5" max="5" width="22.57421875" style="5" customWidth="1"/>
    <col min="6" max="6" width="25.57421875" style="5" customWidth="1"/>
    <col min="7" max="7" width="20.57421875" style="6" customWidth="1"/>
    <col min="8" max="16384" width="11.421875" style="5" customWidth="1"/>
  </cols>
  <sheetData>
    <row r="1" spans="1:18" ht="56.25" customHeight="1" thickBot="1">
      <c r="A1" s="1"/>
      <c r="B1" s="31" t="s">
        <v>25</v>
      </c>
      <c r="C1" s="32" t="s">
        <v>7</v>
      </c>
      <c r="D1" s="32" t="s">
        <v>11</v>
      </c>
      <c r="E1" s="31" t="s">
        <v>8</v>
      </c>
      <c r="F1" s="31" t="s">
        <v>9</v>
      </c>
      <c r="G1" s="8" t="s">
        <v>10</v>
      </c>
      <c r="H1"/>
      <c r="I1"/>
      <c r="J1"/>
      <c r="K1"/>
      <c r="L1"/>
      <c r="M1"/>
      <c r="N1"/>
      <c r="O1"/>
      <c r="P1"/>
      <c r="Q1"/>
      <c r="R1"/>
    </row>
    <row r="2" spans="1:18" s="7" customFormat="1" ht="18" customHeight="1">
      <c r="A2" s="10"/>
      <c r="B2" s="33" t="s">
        <v>12</v>
      </c>
      <c r="C2" s="34">
        <v>49731642</v>
      </c>
      <c r="D2" s="34">
        <v>62792711</v>
      </c>
      <c r="E2" s="34">
        <v>62792711</v>
      </c>
      <c r="F2" s="34">
        <v>15840745.8</v>
      </c>
      <c r="G2" s="4">
        <f>_xlfn.IFERROR(F2/E2,0)</f>
        <v>0.25227045540365345</v>
      </c>
      <c r="H2"/>
      <c r="I2"/>
      <c r="J2"/>
      <c r="K2"/>
      <c r="L2"/>
      <c r="M2"/>
      <c r="N2"/>
      <c r="O2"/>
      <c r="P2"/>
      <c r="Q2"/>
      <c r="R2"/>
    </row>
    <row r="3" spans="1:18" s="7" customFormat="1" ht="18" customHeight="1">
      <c r="A3" s="10"/>
      <c r="B3" s="35" t="s">
        <v>13</v>
      </c>
      <c r="C3" s="36">
        <v>34311934</v>
      </c>
      <c r="D3" s="36">
        <v>30071523</v>
      </c>
      <c r="E3" s="36">
        <v>30071523</v>
      </c>
      <c r="F3" s="34">
        <v>1816792.7789999996</v>
      </c>
      <c r="G3" s="4">
        <f aca="true" t="shared" si="0" ref="G3:G18">_xlfn.IFERROR(F3/E3,0)</f>
        <v>0.06041572217675838</v>
      </c>
      <c r="H3"/>
      <c r="I3"/>
      <c r="J3"/>
      <c r="K3"/>
      <c r="L3"/>
      <c r="M3"/>
      <c r="N3"/>
      <c r="O3"/>
      <c r="P3"/>
      <c r="Q3"/>
      <c r="R3"/>
    </row>
    <row r="4" spans="1:18" s="7" customFormat="1" ht="18" customHeight="1">
      <c r="A4" s="10"/>
      <c r="B4" s="35" t="s">
        <v>14</v>
      </c>
      <c r="C4" s="36">
        <v>38480209</v>
      </c>
      <c r="D4" s="36">
        <v>35440284</v>
      </c>
      <c r="E4" s="36">
        <v>35440284</v>
      </c>
      <c r="F4" s="34">
        <v>10378827.358</v>
      </c>
      <c r="G4" s="4">
        <f t="shared" si="0"/>
        <v>0.29285395562857225</v>
      </c>
      <c r="H4"/>
      <c r="I4"/>
      <c r="J4"/>
      <c r="K4"/>
      <c r="L4"/>
      <c r="M4"/>
      <c r="N4"/>
      <c r="O4"/>
      <c r="P4"/>
      <c r="Q4"/>
      <c r="R4"/>
    </row>
    <row r="5" spans="1:18" s="7" customFormat="1" ht="18" customHeight="1">
      <c r="A5" s="10"/>
      <c r="B5" s="35" t="s">
        <v>15</v>
      </c>
      <c r="C5" s="36">
        <v>42341329</v>
      </c>
      <c r="D5" s="36">
        <v>40122195</v>
      </c>
      <c r="E5" s="36">
        <v>40122195</v>
      </c>
      <c r="F5" s="34">
        <v>3433113.0439999998</v>
      </c>
      <c r="G5" s="4">
        <f t="shared" si="0"/>
        <v>0.08556643134803567</v>
      </c>
      <c r="H5"/>
      <c r="I5"/>
      <c r="J5"/>
      <c r="K5"/>
      <c r="L5"/>
      <c r="M5"/>
      <c r="N5"/>
      <c r="O5"/>
      <c r="P5"/>
      <c r="Q5"/>
      <c r="R5"/>
    </row>
    <row r="6" spans="1:18" s="7" customFormat="1" ht="18" customHeight="1">
      <c r="A6" s="10"/>
      <c r="B6" s="35" t="s">
        <v>16</v>
      </c>
      <c r="C6" s="36">
        <v>18593207</v>
      </c>
      <c r="D6" s="36">
        <v>31769119</v>
      </c>
      <c r="E6" s="36">
        <v>31769119</v>
      </c>
      <c r="F6" s="34">
        <v>8786965.782</v>
      </c>
      <c r="G6" s="4">
        <f t="shared" si="0"/>
        <v>0.2765882737258153</v>
      </c>
      <c r="H6"/>
      <c r="I6"/>
      <c r="J6"/>
      <c r="K6"/>
      <c r="L6"/>
      <c r="M6"/>
      <c r="N6"/>
      <c r="O6"/>
      <c r="P6"/>
      <c r="Q6"/>
      <c r="R6"/>
    </row>
    <row r="7" spans="1:18" s="7" customFormat="1" ht="18" customHeight="1">
      <c r="A7" s="10"/>
      <c r="B7" s="35" t="s">
        <v>17</v>
      </c>
      <c r="C7" s="36">
        <v>47539834</v>
      </c>
      <c r="D7" s="36">
        <v>80916408</v>
      </c>
      <c r="E7" s="36">
        <v>80916408</v>
      </c>
      <c r="F7" s="34">
        <v>29540524.099000003</v>
      </c>
      <c r="G7" s="4">
        <f t="shared" si="0"/>
        <v>0.36507458535480225</v>
      </c>
      <c r="H7"/>
      <c r="I7"/>
      <c r="J7"/>
      <c r="K7"/>
      <c r="L7"/>
      <c r="M7"/>
      <c r="N7"/>
      <c r="O7"/>
      <c r="P7"/>
      <c r="Q7"/>
      <c r="R7"/>
    </row>
    <row r="8" spans="1:18" s="7" customFormat="1" ht="18" customHeight="1">
      <c r="A8" s="10"/>
      <c r="B8" s="35" t="s">
        <v>36</v>
      </c>
      <c r="C8" s="36">
        <v>70209885</v>
      </c>
      <c r="D8" s="36">
        <v>47997659</v>
      </c>
      <c r="E8" s="36">
        <v>47997659</v>
      </c>
      <c r="F8" s="34">
        <v>14833920.887</v>
      </c>
      <c r="G8" s="4">
        <f t="shared" si="0"/>
        <v>0.3090550913535179</v>
      </c>
      <c r="H8"/>
      <c r="I8"/>
      <c r="J8"/>
      <c r="K8"/>
      <c r="L8"/>
      <c r="M8"/>
      <c r="N8"/>
      <c r="O8"/>
      <c r="P8"/>
      <c r="Q8"/>
      <c r="R8"/>
    </row>
    <row r="9" spans="1:18" s="7" customFormat="1" ht="18" customHeight="1">
      <c r="A9" s="10"/>
      <c r="B9" s="37" t="s">
        <v>37</v>
      </c>
      <c r="C9" s="36">
        <v>31446779</v>
      </c>
      <c r="D9" s="36">
        <v>28791427</v>
      </c>
      <c r="E9" s="36">
        <v>28791427</v>
      </c>
      <c r="F9" s="34">
        <v>8329288.731000001</v>
      </c>
      <c r="G9" s="4">
        <f t="shared" si="0"/>
        <v>0.2892975305114262</v>
      </c>
      <c r="H9"/>
      <c r="I9"/>
      <c r="J9"/>
      <c r="K9"/>
      <c r="L9"/>
      <c r="M9"/>
      <c r="N9"/>
      <c r="O9"/>
      <c r="P9"/>
      <c r="Q9"/>
      <c r="R9"/>
    </row>
    <row r="10" spans="1:18" s="7" customFormat="1" ht="18" customHeight="1">
      <c r="A10" s="10"/>
      <c r="B10" s="37" t="s">
        <v>18</v>
      </c>
      <c r="C10" s="36">
        <v>26289402</v>
      </c>
      <c r="D10" s="36">
        <v>35759357</v>
      </c>
      <c r="E10" s="36">
        <v>35759357</v>
      </c>
      <c r="F10" s="34">
        <v>12822209.717999998</v>
      </c>
      <c r="G10" s="4">
        <f t="shared" si="0"/>
        <v>0.3585693590072103</v>
      </c>
      <c r="H10"/>
      <c r="I10"/>
      <c r="J10"/>
      <c r="K10"/>
      <c r="L10"/>
      <c r="M10"/>
      <c r="N10"/>
      <c r="O10"/>
      <c r="P10"/>
      <c r="Q10"/>
      <c r="R10"/>
    </row>
    <row r="11" spans="1:18" s="7" customFormat="1" ht="18" customHeight="1">
      <c r="A11" s="10"/>
      <c r="B11" s="37" t="s">
        <v>29</v>
      </c>
      <c r="C11" s="36">
        <v>28720868</v>
      </c>
      <c r="D11" s="36">
        <v>28819912</v>
      </c>
      <c r="E11" s="36">
        <v>28819912</v>
      </c>
      <c r="F11" s="34">
        <v>4479905.113</v>
      </c>
      <c r="G11" s="4">
        <f t="shared" si="0"/>
        <v>0.15544478806874912</v>
      </c>
      <c r="H11"/>
      <c r="I11"/>
      <c r="J11"/>
      <c r="K11"/>
      <c r="L11"/>
      <c r="M11"/>
      <c r="N11"/>
      <c r="O11"/>
      <c r="P11"/>
      <c r="Q11"/>
      <c r="R11"/>
    </row>
    <row r="12" spans="1:18" s="7" customFormat="1" ht="18" customHeight="1">
      <c r="A12" s="10"/>
      <c r="B12" s="35" t="s">
        <v>32</v>
      </c>
      <c r="C12" s="36">
        <v>115199203</v>
      </c>
      <c r="D12" s="36">
        <v>65158128</v>
      </c>
      <c r="E12" s="36">
        <v>65158128</v>
      </c>
      <c r="F12" s="34">
        <v>11309837.014000002</v>
      </c>
      <c r="G12" s="4">
        <f>_xlfn.IFERROR(F12/E12,0)</f>
        <v>0.17357522938657788</v>
      </c>
      <c r="H12"/>
      <c r="I12"/>
      <c r="J12"/>
      <c r="K12"/>
      <c r="L12"/>
      <c r="M12"/>
      <c r="N12"/>
      <c r="O12"/>
      <c r="P12"/>
      <c r="Q12"/>
      <c r="R12"/>
    </row>
    <row r="13" spans="1:18" s="7" customFormat="1" ht="18" customHeight="1">
      <c r="A13" s="10"/>
      <c r="B13" s="35" t="s">
        <v>19</v>
      </c>
      <c r="C13" s="36">
        <v>70594000</v>
      </c>
      <c r="D13" s="36">
        <v>44496867</v>
      </c>
      <c r="E13" s="36">
        <v>44496867</v>
      </c>
      <c r="F13" s="34">
        <v>5738965.397</v>
      </c>
      <c r="G13" s="4">
        <f t="shared" si="0"/>
        <v>0.12897459493047003</v>
      </c>
      <c r="H13"/>
      <c r="I13"/>
      <c r="J13"/>
      <c r="K13"/>
      <c r="L13"/>
      <c r="M13"/>
      <c r="N13"/>
      <c r="O13"/>
      <c r="P13"/>
      <c r="Q13"/>
      <c r="R13"/>
    </row>
    <row r="14" spans="1:18" s="7" customFormat="1" ht="18" customHeight="1">
      <c r="A14" s="10"/>
      <c r="B14" s="35" t="s">
        <v>20</v>
      </c>
      <c r="C14" s="36">
        <v>30913369</v>
      </c>
      <c r="D14" s="36">
        <v>33780778</v>
      </c>
      <c r="E14" s="36">
        <v>33780778</v>
      </c>
      <c r="F14" s="34">
        <v>6169309.154</v>
      </c>
      <c r="G14" s="4">
        <f t="shared" si="0"/>
        <v>0.18262779957288136</v>
      </c>
      <c r="H14"/>
      <c r="I14"/>
      <c r="J14"/>
      <c r="K14"/>
      <c r="L14"/>
      <c r="M14"/>
      <c r="N14"/>
      <c r="O14"/>
      <c r="P14"/>
      <c r="Q14"/>
      <c r="R14"/>
    </row>
    <row r="15" spans="1:18" s="7" customFormat="1" ht="18" customHeight="1">
      <c r="A15" s="10"/>
      <c r="B15" s="35" t="s">
        <v>21</v>
      </c>
      <c r="C15" s="36">
        <v>46551802</v>
      </c>
      <c r="D15" s="36">
        <v>92881827</v>
      </c>
      <c r="E15" s="36">
        <v>92881827</v>
      </c>
      <c r="F15" s="34">
        <v>17906679.123000003</v>
      </c>
      <c r="G15" s="4">
        <f t="shared" si="0"/>
        <v>0.192789910592521</v>
      </c>
      <c r="H15"/>
      <c r="I15"/>
      <c r="J15"/>
      <c r="K15"/>
      <c r="L15"/>
      <c r="M15"/>
      <c r="N15"/>
      <c r="O15"/>
      <c r="P15"/>
      <c r="Q15"/>
      <c r="R15"/>
    </row>
    <row r="16" spans="1:18" s="7" customFormat="1" ht="18" customHeight="1">
      <c r="A16" s="10"/>
      <c r="B16" s="35" t="s">
        <v>33</v>
      </c>
      <c r="C16" s="36">
        <v>22174261</v>
      </c>
      <c r="D16" s="36">
        <v>20824500</v>
      </c>
      <c r="E16" s="36">
        <v>20824500</v>
      </c>
      <c r="F16" s="34">
        <v>3374152.3010000004</v>
      </c>
      <c r="G16" s="4">
        <f t="shared" si="0"/>
        <v>0.16202801032437755</v>
      </c>
      <c r="H16"/>
      <c r="I16"/>
      <c r="J16"/>
      <c r="K16"/>
      <c r="L16"/>
      <c r="M16"/>
      <c r="N16"/>
      <c r="O16"/>
      <c r="P16"/>
      <c r="Q16"/>
      <c r="R16"/>
    </row>
    <row r="17" spans="1:18" s="7" customFormat="1" ht="18" customHeight="1">
      <c r="A17" s="10"/>
      <c r="B17" s="35" t="s">
        <v>34</v>
      </c>
      <c r="C17" s="36">
        <v>35456527</v>
      </c>
      <c r="D17" s="36">
        <v>24293994</v>
      </c>
      <c r="E17" s="36">
        <v>24293994</v>
      </c>
      <c r="F17" s="34">
        <v>1315902.765</v>
      </c>
      <c r="G17" s="4">
        <f t="shared" si="0"/>
        <v>0.05416576479766974</v>
      </c>
      <c r="H17"/>
      <c r="I17"/>
      <c r="J17"/>
      <c r="K17"/>
      <c r="L17"/>
      <c r="M17"/>
      <c r="N17"/>
      <c r="O17"/>
      <c r="P17"/>
      <c r="Q17"/>
      <c r="R17"/>
    </row>
    <row r="18" spans="1:18" s="7" customFormat="1" ht="18" customHeight="1">
      <c r="A18" s="10"/>
      <c r="B18" s="35" t="s">
        <v>35</v>
      </c>
      <c r="C18" s="36">
        <v>80313761</v>
      </c>
      <c r="D18" s="36">
        <v>35285542</v>
      </c>
      <c r="E18" s="36">
        <v>35285542</v>
      </c>
      <c r="F18" s="34">
        <v>7040663.8500000015</v>
      </c>
      <c r="G18" s="4">
        <f t="shared" si="0"/>
        <v>0.19953395784596425</v>
      </c>
      <c r="H18"/>
      <c r="I18"/>
      <c r="J18"/>
      <c r="K18"/>
      <c r="L18"/>
      <c r="M18"/>
      <c r="N18"/>
      <c r="O18"/>
      <c r="P18"/>
      <c r="Q18"/>
      <c r="R18"/>
    </row>
    <row r="19" spans="1:18" s="7" customFormat="1" ht="18" customHeight="1" thickBot="1">
      <c r="A19" s="2"/>
      <c r="B19" s="35" t="s">
        <v>22</v>
      </c>
      <c r="C19" s="36"/>
      <c r="D19" s="36">
        <v>9972191</v>
      </c>
      <c r="E19" s="36">
        <v>0</v>
      </c>
      <c r="F19" s="34">
        <v>0</v>
      </c>
      <c r="G19" s="4"/>
      <c r="H19"/>
      <c r="I19"/>
      <c r="J19"/>
      <c r="K19"/>
      <c r="L19"/>
      <c r="M19"/>
      <c r="N19"/>
      <c r="O19"/>
      <c r="P19"/>
      <c r="Q19"/>
      <c r="R19"/>
    </row>
    <row r="20" spans="1:18" s="7" customFormat="1" ht="18" customHeight="1" thickBot="1">
      <c r="A20" s="3"/>
      <c r="B20" s="38" t="s">
        <v>6</v>
      </c>
      <c r="C20" s="39">
        <f>+SUM(C2:C19)</f>
        <v>788868012</v>
      </c>
      <c r="D20" s="39">
        <f>SUM(D2:D19)</f>
        <v>749174422</v>
      </c>
      <c r="E20" s="39">
        <f>+SUM(E2:E19)</f>
        <v>739202231</v>
      </c>
      <c r="F20" s="39">
        <f>+SUM(F2:F19)</f>
        <v>163117802.915</v>
      </c>
      <c r="G20" s="9">
        <f>F20/E20</f>
        <v>0.22066735742170668</v>
      </c>
      <c r="H20"/>
      <c r="I20"/>
      <c r="J20"/>
      <c r="K20"/>
      <c r="L20"/>
      <c r="M20"/>
      <c r="N20"/>
      <c r="O20"/>
      <c r="P20"/>
      <c r="Q20"/>
      <c r="R20"/>
    </row>
    <row r="29" ht="12.75">
      <c r="F29" s="5" t="s">
        <v>24</v>
      </c>
    </row>
  </sheetData>
  <sheetProtection/>
  <printOptions horizontalCentered="1" verticalCentered="1"/>
  <pageMargins left="0.5511811023622047" right="0.15748031496062992" top="1.4432291666666666" bottom="0.4724409448818898" header="0" footer="0"/>
  <pageSetup fitToHeight="1" fitToWidth="1" horizontalDpi="600" verticalDpi="600" orientation="landscape" scale="37" r:id="rId2"/>
  <headerFooter alignWithMargins="0">
    <oddHeader>&amp;L&amp;G&amp;C&amp;"Verdana,Negrita"
PRESUPUESTO MOP AÑO 2021 POR REGION     
FINANCIAMIENTO FET-COVID 19     
INICIATIVAS DE INVERSION     
(Miles de $ 2021)     
SITUACION AL CIERRE DEL MES DE AGOSTO     
</oddHeader>
    <oddFooter>&amp;L&amp;G&amp;R&amp;P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view="pageLayout" zoomScaleNormal="80" workbookViewId="0" topLeftCell="B23">
      <selection activeCell="D1" sqref="D1"/>
    </sheetView>
  </sheetViews>
  <sheetFormatPr defaultColWidth="11.421875" defaultRowHeight="12.75"/>
  <cols>
    <col min="1" max="1" width="9.7109375" style="5" customWidth="1"/>
    <col min="2" max="2" width="35.8515625" style="5" customWidth="1"/>
    <col min="3" max="3" width="33.28125" style="5" customWidth="1"/>
    <col min="4" max="4" width="25.140625" style="5" customWidth="1"/>
    <col min="5" max="5" width="22.57421875" style="5" customWidth="1"/>
    <col min="6" max="6" width="24.421875" style="5" customWidth="1"/>
    <col min="7" max="7" width="26.140625" style="6" customWidth="1"/>
    <col min="8" max="16384" width="11.421875" style="5" customWidth="1"/>
  </cols>
  <sheetData>
    <row r="1" spans="1:7" ht="51.75" thickBot="1">
      <c r="A1" s="1"/>
      <c r="B1" s="31" t="s">
        <v>0</v>
      </c>
      <c r="C1" s="32" t="s">
        <v>7</v>
      </c>
      <c r="D1" s="32" t="s">
        <v>11</v>
      </c>
      <c r="E1" s="31" t="s">
        <v>8</v>
      </c>
      <c r="F1" s="31" t="s">
        <v>9</v>
      </c>
      <c r="G1" s="31" t="s">
        <v>41</v>
      </c>
    </row>
    <row r="2" spans="1:8" ht="14.25">
      <c r="A2" s="2"/>
      <c r="B2" s="33" t="s">
        <v>1</v>
      </c>
      <c r="C2" s="34">
        <v>11904427</v>
      </c>
      <c r="D2" s="34">
        <v>11904427</v>
      </c>
      <c r="E2" s="34">
        <v>11657940</v>
      </c>
      <c r="F2" s="34">
        <v>2750574.0819999995</v>
      </c>
      <c r="G2" s="40">
        <f>+IF(E2=0,"-",F2/E2)</f>
        <v>0.235939975844789</v>
      </c>
      <c r="H2" s="7"/>
    </row>
    <row r="3" spans="1:8" ht="14.25">
      <c r="A3" s="2"/>
      <c r="B3" s="35" t="s">
        <v>26</v>
      </c>
      <c r="C3" s="34">
        <v>140801596</v>
      </c>
      <c r="D3" s="34">
        <v>133918279</v>
      </c>
      <c r="E3" s="34">
        <v>133768079</v>
      </c>
      <c r="F3" s="36">
        <v>63431001.31799998</v>
      </c>
      <c r="G3" s="40">
        <f aca="true" t="shared" si="0" ref="G3:G13">+IF(E3=0,"-",F3/E3)</f>
        <v>0.4741863813264447</v>
      </c>
      <c r="H3" s="7"/>
    </row>
    <row r="4" spans="1:8" ht="14.25">
      <c r="A4" s="2"/>
      <c r="B4" s="35" t="s">
        <v>2</v>
      </c>
      <c r="C4" s="34">
        <v>1224421462</v>
      </c>
      <c r="D4" s="34">
        <v>1048116163</v>
      </c>
      <c r="E4" s="34">
        <v>1048085530</v>
      </c>
      <c r="F4" s="34">
        <v>586218042.3910006</v>
      </c>
      <c r="G4" s="40">
        <f t="shared" si="0"/>
        <v>0.5593227132818069</v>
      </c>
      <c r="H4" s="7"/>
    </row>
    <row r="5" spans="1:8" ht="14.25">
      <c r="A5" s="2"/>
      <c r="B5" s="35" t="s">
        <v>27</v>
      </c>
      <c r="C5" s="34">
        <v>73670723</v>
      </c>
      <c r="D5" s="34">
        <v>73670723</v>
      </c>
      <c r="E5" s="34">
        <v>73420712</v>
      </c>
      <c r="F5" s="34">
        <v>42554994.13400001</v>
      </c>
      <c r="G5" s="40">
        <f t="shared" si="0"/>
        <v>0.5796047596759891</v>
      </c>
      <c r="H5" s="7"/>
    </row>
    <row r="6" spans="1:8" ht="14.25">
      <c r="A6" s="2"/>
      <c r="B6" s="35" t="s">
        <v>3</v>
      </c>
      <c r="C6" s="34">
        <v>60144148</v>
      </c>
      <c r="D6" s="34">
        <v>60144148</v>
      </c>
      <c r="E6" s="34">
        <v>60143608</v>
      </c>
      <c r="F6" s="34">
        <v>45570243.50100001</v>
      </c>
      <c r="G6" s="40">
        <f t="shared" si="0"/>
        <v>0.7576905512718826</v>
      </c>
      <c r="H6" s="7"/>
    </row>
    <row r="7" spans="1:8" ht="14.25">
      <c r="A7" s="2"/>
      <c r="B7" s="35" t="s">
        <v>5</v>
      </c>
      <c r="C7" s="34">
        <v>60619</v>
      </c>
      <c r="D7" s="34">
        <v>60619</v>
      </c>
      <c r="E7" s="34">
        <v>33334</v>
      </c>
      <c r="F7" s="36">
        <v>0</v>
      </c>
      <c r="G7" s="40">
        <f t="shared" si="0"/>
        <v>0</v>
      </c>
      <c r="H7" s="7"/>
    </row>
    <row r="8" spans="1:8" ht="14.25">
      <c r="A8" s="2"/>
      <c r="B8" s="35" t="s">
        <v>4</v>
      </c>
      <c r="C8" s="34">
        <v>204414</v>
      </c>
      <c r="D8" s="34">
        <v>204414</v>
      </c>
      <c r="E8" s="34">
        <v>197049</v>
      </c>
      <c r="F8" s="34">
        <v>137285.915</v>
      </c>
      <c r="G8" s="40">
        <f t="shared" si="0"/>
        <v>0.6967095240270187</v>
      </c>
      <c r="H8" s="7"/>
    </row>
    <row r="9" spans="1:8" ht="14.25">
      <c r="A9" s="2"/>
      <c r="B9" s="35" t="s">
        <v>28</v>
      </c>
      <c r="C9" s="34">
        <v>142048072</v>
      </c>
      <c r="D9" s="34">
        <v>160995572</v>
      </c>
      <c r="E9" s="34">
        <v>160638641</v>
      </c>
      <c r="F9" s="34">
        <v>76194122.69699997</v>
      </c>
      <c r="G9" s="40">
        <f t="shared" si="0"/>
        <v>0.4743200155496831</v>
      </c>
      <c r="H9" s="7"/>
    </row>
    <row r="10" spans="1:8" ht="14.25">
      <c r="A10" s="2"/>
      <c r="B10" s="35" t="s">
        <v>31</v>
      </c>
      <c r="C10" s="34">
        <v>307696463</v>
      </c>
      <c r="D10" s="34">
        <v>470555831</v>
      </c>
      <c r="E10" s="34">
        <v>470441511</v>
      </c>
      <c r="F10" s="34">
        <v>208374549.22299996</v>
      </c>
      <c r="G10" s="40">
        <f t="shared" si="0"/>
        <v>0.44293401910912567</v>
      </c>
      <c r="H10" s="7"/>
    </row>
    <row r="11" spans="1:8" ht="14.25">
      <c r="A11" s="2"/>
      <c r="B11" s="35" t="s">
        <v>30</v>
      </c>
      <c r="C11" s="34">
        <v>5224853</v>
      </c>
      <c r="D11" s="34">
        <v>5224853</v>
      </c>
      <c r="E11" s="34">
        <v>5224853</v>
      </c>
      <c r="F11" s="34">
        <v>2257590.191</v>
      </c>
      <c r="G11" s="40">
        <f t="shared" si="0"/>
        <v>0.43208683402193326</v>
      </c>
      <c r="H11" s="7"/>
    </row>
    <row r="12" spans="1:8" ht="56.25" customHeight="1">
      <c r="A12" s="2"/>
      <c r="B12" s="41" t="s">
        <v>23</v>
      </c>
      <c r="C12" s="34">
        <v>134564</v>
      </c>
      <c r="D12" s="34">
        <v>134564</v>
      </c>
      <c r="E12" s="34">
        <v>0</v>
      </c>
      <c r="F12" s="34">
        <v>0</v>
      </c>
      <c r="G12" s="40" t="str">
        <f t="shared" si="0"/>
        <v>-</v>
      </c>
      <c r="H12" s="7"/>
    </row>
    <row r="13" spans="1:7" s="7" customFormat="1" ht="18" customHeight="1">
      <c r="A13" s="2"/>
      <c r="B13" s="41" t="s">
        <v>38</v>
      </c>
      <c r="C13" s="34">
        <v>102250</v>
      </c>
      <c r="D13" s="34">
        <v>102250</v>
      </c>
      <c r="E13" s="34">
        <v>102250</v>
      </c>
      <c r="F13" s="36">
        <v>0</v>
      </c>
      <c r="G13" s="40">
        <f t="shared" si="0"/>
        <v>0</v>
      </c>
    </row>
    <row r="14" spans="1:7" s="7" customFormat="1" ht="18" customHeight="1" thickBot="1">
      <c r="A14" s="3"/>
      <c r="B14" s="42" t="s">
        <v>6</v>
      </c>
      <c r="C14" s="43">
        <f>+SUM(C2:C13)</f>
        <v>1966413591</v>
      </c>
      <c r="D14" s="43">
        <f>SUM(D2:D13)</f>
        <v>1965031843</v>
      </c>
      <c r="E14" s="43">
        <f>+SUM(E2:E13)</f>
        <v>1963713507</v>
      </c>
      <c r="F14" s="43">
        <f>+SUM(F2:F13)</f>
        <v>1027488403.4520005</v>
      </c>
      <c r="G14" s="44">
        <f>F14/E14</f>
        <v>0.5232374273484083</v>
      </c>
    </row>
    <row r="15" spans="1:8" s="7" customFormat="1" ht="18" customHeight="1">
      <c r="A15" s="5"/>
      <c r="B15" s="5"/>
      <c r="C15" s="5"/>
      <c r="D15" s="5"/>
      <c r="E15" s="5"/>
      <c r="F15" s="5"/>
      <c r="G15" s="6"/>
      <c r="H15" s="5"/>
    </row>
    <row r="16" spans="1:8" s="7" customFormat="1" ht="18" customHeight="1">
      <c r="A16" s="5"/>
      <c r="B16" s="5"/>
      <c r="C16" s="5"/>
      <c r="D16" s="5"/>
      <c r="E16" s="5"/>
      <c r="F16" s="5"/>
      <c r="G16" s="6"/>
      <c r="H16" s="5"/>
    </row>
    <row r="17" spans="1:8" s="7" customFormat="1" ht="18" customHeight="1">
      <c r="A17" s="11"/>
      <c r="B17" s="11"/>
      <c r="C17" s="11">
        <f>+C14-'Por region REGU'!C20</f>
        <v>0</v>
      </c>
      <c r="D17" s="11"/>
      <c r="E17" s="11">
        <f>+E14-'Por region REGU'!E20</f>
        <v>0</v>
      </c>
      <c r="F17" s="11">
        <f>+F14-'Por region REGU'!F20</f>
        <v>0</v>
      </c>
      <c r="G17" s="11">
        <f>+G14-'Por region REGU'!G20</f>
        <v>0</v>
      </c>
      <c r="H17" s="11"/>
    </row>
    <row r="18" spans="1:8" s="7" customFormat="1" ht="18" customHeight="1">
      <c r="A18" s="5"/>
      <c r="B18" s="5"/>
      <c r="C18" s="5"/>
      <c r="D18" s="5"/>
      <c r="E18" s="5"/>
      <c r="F18" s="5"/>
      <c r="G18" s="12"/>
      <c r="H18" s="5"/>
    </row>
    <row r="19" spans="1:8" s="7" customFormat="1" ht="18" customHeight="1">
      <c r="A19" s="5"/>
      <c r="B19" s="5"/>
      <c r="C19" s="5"/>
      <c r="D19" s="5"/>
      <c r="E19" s="5"/>
      <c r="F19" s="5"/>
      <c r="G19" s="6"/>
      <c r="H19" s="5"/>
    </row>
    <row r="20" spans="1:8" s="7" customFormat="1" ht="18" customHeight="1">
      <c r="A20" s="5"/>
      <c r="B20" s="5"/>
      <c r="C20" s="5"/>
      <c r="D20" s="5"/>
      <c r="E20" s="5"/>
      <c r="F20" s="5"/>
      <c r="G20" s="6"/>
      <c r="H20" s="5"/>
    </row>
    <row r="21" spans="1:8" s="7" customFormat="1" ht="18" customHeight="1">
      <c r="A21" s="5"/>
      <c r="B21" s="5"/>
      <c r="C21" s="5"/>
      <c r="D21" s="5"/>
      <c r="E21" s="5"/>
      <c r="F21" s="5"/>
      <c r="G21" s="6"/>
      <c r="H21" s="5"/>
    </row>
    <row r="22" spans="1:8" s="7" customFormat="1" ht="18" customHeight="1">
      <c r="A22" s="5"/>
      <c r="B22" s="5"/>
      <c r="C22" s="5"/>
      <c r="D22" s="5"/>
      <c r="E22" s="5"/>
      <c r="F22" s="5"/>
      <c r="G22" s="6"/>
      <c r="H22" s="5"/>
    </row>
    <row r="23" spans="1:8" s="7" customFormat="1" ht="18" customHeight="1">
      <c r="A23" s="5"/>
      <c r="B23" s="5"/>
      <c r="C23" s="5"/>
      <c r="D23" s="5"/>
      <c r="E23" s="5"/>
      <c r="F23" s="5"/>
      <c r="G23" s="6"/>
      <c r="H23" s="5"/>
    </row>
    <row r="24" spans="1:8" s="7" customFormat="1" ht="18" customHeight="1">
      <c r="A24" s="5"/>
      <c r="B24" s="5"/>
      <c r="C24" s="5"/>
      <c r="D24" s="5"/>
      <c r="E24" s="5"/>
      <c r="F24" s="5"/>
      <c r="G24" s="6"/>
      <c r="H24" s="5"/>
    </row>
    <row r="25" spans="1:8" s="7" customFormat="1" ht="18" customHeight="1">
      <c r="A25" s="5"/>
      <c r="B25" s="5"/>
      <c r="C25" s="5"/>
      <c r="D25" s="5"/>
      <c r="E25" s="5"/>
      <c r="F25" s="5"/>
      <c r="G25" s="6"/>
      <c r="H25" s="5"/>
    </row>
    <row r="28" spans="1:8" s="11" customFormat="1" ht="15" hidden="1">
      <c r="A28" s="5"/>
      <c r="B28" s="5"/>
      <c r="C28" s="5"/>
      <c r="D28" s="5"/>
      <c r="E28" s="5"/>
      <c r="F28" s="5"/>
      <c r="G28" s="6"/>
      <c r="H28" s="5"/>
    </row>
  </sheetData>
  <sheetProtection/>
  <printOptions horizontalCentered="1"/>
  <pageMargins left="0.5511811023622047" right="0.15748031496062992" top="1.0375" bottom="0.4724409448818898" header="0" footer="0"/>
  <pageSetup fitToHeight="1" fitToWidth="1" horizontalDpi="600" verticalDpi="600" orientation="landscape" scale="74" r:id="rId2"/>
  <headerFooter alignWithMargins="0">
    <oddHeader>&amp;L&amp;G&amp;C&amp;"Verdana,Negrita"PRESUPUESTO MOP AÑO 2021     
FINANCIAMIENTO REGULAR     
INICIATIVAS DE INVERSION     
(Miles de $ 2021)     
SITUACION AL CIERRE DEL MES DE AGOSTO     
</oddHeader>
    <oddFooter>&amp;L&amp;G&amp;R&amp;P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90" zoomScaleNormal="90" workbookViewId="0" topLeftCell="A1">
      <selection activeCell="C25" sqref="C25"/>
    </sheetView>
  </sheetViews>
  <sheetFormatPr defaultColWidth="11.421875" defaultRowHeight="12.75"/>
  <cols>
    <col min="1" max="1" width="10.00390625" style="5" customWidth="1"/>
    <col min="2" max="2" width="39.8515625" style="5" bestFit="1" customWidth="1"/>
    <col min="3" max="3" width="29.8515625" style="5" customWidth="1"/>
    <col min="4" max="4" width="26.28125" style="5" customWidth="1"/>
    <col min="5" max="5" width="29.8515625" style="5" customWidth="1"/>
    <col min="6" max="6" width="24.7109375" style="5" customWidth="1"/>
    <col min="7" max="7" width="18.7109375" style="6" customWidth="1"/>
    <col min="8" max="16384" width="11.421875" style="5" customWidth="1"/>
  </cols>
  <sheetData>
    <row r="1" spans="1:7" ht="51.75" thickBot="1">
      <c r="A1" s="1"/>
      <c r="B1" s="31" t="s">
        <v>25</v>
      </c>
      <c r="C1" s="32" t="s">
        <v>7</v>
      </c>
      <c r="D1" s="32" t="s">
        <v>11</v>
      </c>
      <c r="E1" s="31" t="s">
        <v>8</v>
      </c>
      <c r="F1" s="31" t="s">
        <v>9</v>
      </c>
      <c r="G1" s="31" t="s">
        <v>41</v>
      </c>
    </row>
    <row r="2" spans="1:13" ht="14.25">
      <c r="A2" s="10"/>
      <c r="B2" s="33" t="s">
        <v>12</v>
      </c>
      <c r="C2" s="34">
        <v>97941171</v>
      </c>
      <c r="D2" s="34">
        <v>86428871</v>
      </c>
      <c r="E2" s="34">
        <v>86428871</v>
      </c>
      <c r="F2" s="34">
        <v>62570222.18899998</v>
      </c>
      <c r="G2" s="40">
        <f>_xlfn.IFERROR(F2/E2,0)</f>
        <v>0.7239504747088502</v>
      </c>
      <c r="H2" s="7"/>
      <c r="I2" s="7"/>
      <c r="J2" s="7"/>
      <c r="K2" s="7"/>
      <c r="L2" s="7"/>
      <c r="M2" s="7"/>
    </row>
    <row r="3" spans="1:13" ht="14.25">
      <c r="A3" s="10"/>
      <c r="B3" s="35" t="s">
        <v>13</v>
      </c>
      <c r="C3" s="36">
        <v>46341640</v>
      </c>
      <c r="D3" s="36">
        <v>42446086</v>
      </c>
      <c r="E3" s="36">
        <v>42446086</v>
      </c>
      <c r="F3" s="34">
        <v>22958930.323</v>
      </c>
      <c r="G3" s="40">
        <f aca="true" t="shared" si="0" ref="G3:G18">_xlfn.IFERROR(F3/E3,0)</f>
        <v>0.5408962871865264</v>
      </c>
      <c r="H3" s="7"/>
      <c r="I3" s="7"/>
      <c r="J3" s="7"/>
      <c r="K3" s="7"/>
      <c r="L3" s="7"/>
      <c r="M3" s="7"/>
    </row>
    <row r="4" spans="1:13" ht="14.25">
      <c r="A4" s="10"/>
      <c r="B4" s="35" t="s">
        <v>14</v>
      </c>
      <c r="C4" s="36">
        <v>87274598</v>
      </c>
      <c r="D4" s="36">
        <v>81633042</v>
      </c>
      <c r="E4" s="36">
        <v>81633042</v>
      </c>
      <c r="F4" s="34">
        <v>58196567.22500002</v>
      </c>
      <c r="G4" s="40">
        <f t="shared" si="0"/>
        <v>0.7129045518725128</v>
      </c>
      <c r="H4" s="7"/>
      <c r="I4" s="7"/>
      <c r="J4" s="7"/>
      <c r="K4" s="7"/>
      <c r="L4" s="7"/>
      <c r="M4" s="7"/>
    </row>
    <row r="5" spans="1:13" ht="14.25">
      <c r="A5" s="10"/>
      <c r="B5" s="35" t="s">
        <v>15</v>
      </c>
      <c r="C5" s="36">
        <v>59911182</v>
      </c>
      <c r="D5" s="36">
        <v>55684141</v>
      </c>
      <c r="E5" s="36">
        <v>55684141</v>
      </c>
      <c r="F5" s="34">
        <v>32509802.557999995</v>
      </c>
      <c r="G5" s="40">
        <f t="shared" si="0"/>
        <v>0.5838251605246096</v>
      </c>
      <c r="H5" s="7"/>
      <c r="I5" s="7"/>
      <c r="J5" s="7"/>
      <c r="K5" s="7"/>
      <c r="L5" s="7"/>
      <c r="M5" s="7"/>
    </row>
    <row r="6" spans="1:13" ht="14.25">
      <c r="A6" s="10"/>
      <c r="B6" s="35" t="s">
        <v>16</v>
      </c>
      <c r="C6" s="36">
        <v>116632494</v>
      </c>
      <c r="D6" s="36">
        <v>130516838</v>
      </c>
      <c r="E6" s="36">
        <v>130516838</v>
      </c>
      <c r="F6" s="34">
        <v>91588691.78099999</v>
      </c>
      <c r="G6" s="40">
        <f t="shared" si="0"/>
        <v>0.7017385127043914</v>
      </c>
      <c r="H6" s="7"/>
      <c r="I6" s="7"/>
      <c r="J6" s="7"/>
      <c r="K6" s="7"/>
      <c r="L6" s="7"/>
      <c r="M6" s="7"/>
    </row>
    <row r="7" spans="1:13" ht="14.25">
      <c r="A7" s="10"/>
      <c r="B7" s="35" t="s">
        <v>17</v>
      </c>
      <c r="C7" s="36">
        <v>152409126</v>
      </c>
      <c r="D7" s="36">
        <v>144905780</v>
      </c>
      <c r="E7" s="36">
        <v>144905780</v>
      </c>
      <c r="F7" s="34">
        <v>85852987.82900001</v>
      </c>
      <c r="G7" s="40">
        <f t="shared" si="0"/>
        <v>0.5924745571156652</v>
      </c>
      <c r="H7" s="7"/>
      <c r="I7" s="7"/>
      <c r="J7" s="7"/>
      <c r="K7" s="7"/>
      <c r="L7" s="7"/>
      <c r="M7" s="7"/>
    </row>
    <row r="8" spans="1:13" ht="14.25">
      <c r="A8" s="10"/>
      <c r="B8" s="35" t="s">
        <v>36</v>
      </c>
      <c r="C8" s="36">
        <v>191092755</v>
      </c>
      <c r="D8" s="36">
        <v>228527781</v>
      </c>
      <c r="E8" s="36">
        <v>228527781</v>
      </c>
      <c r="F8" s="34">
        <v>118621605.29599999</v>
      </c>
      <c r="G8" s="40">
        <f t="shared" si="0"/>
        <v>0.5190686435449176</v>
      </c>
      <c r="H8" s="7"/>
      <c r="I8" s="7"/>
      <c r="J8" s="7"/>
      <c r="K8" s="7"/>
      <c r="L8" s="7"/>
      <c r="M8" s="7"/>
    </row>
    <row r="9" spans="1:13" ht="14.25">
      <c r="A9" s="10"/>
      <c r="B9" s="37" t="s">
        <v>37</v>
      </c>
      <c r="C9" s="36">
        <v>77783494</v>
      </c>
      <c r="D9" s="36">
        <v>72288341</v>
      </c>
      <c r="E9" s="36">
        <v>72288341</v>
      </c>
      <c r="F9" s="34">
        <v>31115896.366</v>
      </c>
      <c r="G9" s="40">
        <f t="shared" si="0"/>
        <v>0.43044142299516874</v>
      </c>
      <c r="H9" s="7"/>
      <c r="I9" s="7"/>
      <c r="J9" s="7"/>
      <c r="K9" s="7"/>
      <c r="L9" s="7"/>
      <c r="M9" s="7"/>
    </row>
    <row r="10" spans="1:13" ht="14.25">
      <c r="A10" s="10"/>
      <c r="B10" s="37" t="s">
        <v>18</v>
      </c>
      <c r="C10" s="36">
        <v>102549997</v>
      </c>
      <c r="D10" s="36">
        <v>102066928</v>
      </c>
      <c r="E10" s="36">
        <v>102066928</v>
      </c>
      <c r="F10" s="34">
        <v>60573968.40200003</v>
      </c>
      <c r="G10" s="40">
        <f t="shared" si="0"/>
        <v>0.5934730239162291</v>
      </c>
      <c r="H10" s="7"/>
      <c r="I10" s="7"/>
      <c r="J10" s="7"/>
      <c r="K10" s="7"/>
      <c r="L10" s="7"/>
      <c r="M10" s="7"/>
    </row>
    <row r="11" spans="1:13" ht="14.25">
      <c r="A11" s="10"/>
      <c r="B11" s="37" t="s">
        <v>29</v>
      </c>
      <c r="C11" s="36">
        <v>50514809</v>
      </c>
      <c r="D11" s="36">
        <v>48625599</v>
      </c>
      <c r="E11" s="36">
        <v>48625599</v>
      </c>
      <c r="F11" s="34">
        <v>23284830.573999997</v>
      </c>
      <c r="G11" s="40">
        <f t="shared" si="0"/>
        <v>0.47885951130391213</v>
      </c>
      <c r="H11" s="7"/>
      <c r="I11" s="7"/>
      <c r="J11" s="7"/>
      <c r="K11" s="7"/>
      <c r="L11" s="7"/>
      <c r="M11" s="7"/>
    </row>
    <row r="12" spans="1:13" ht="56.25" customHeight="1">
      <c r="A12" s="10"/>
      <c r="B12" s="35" t="s">
        <v>32</v>
      </c>
      <c r="C12" s="36">
        <v>131864676</v>
      </c>
      <c r="D12" s="36">
        <v>145650764</v>
      </c>
      <c r="E12" s="36">
        <v>145650764</v>
      </c>
      <c r="F12" s="34">
        <v>62366215.06400001</v>
      </c>
      <c r="G12" s="40">
        <f>_xlfn.IFERROR(F12/E12,0)</f>
        <v>0.42819009905090516</v>
      </c>
      <c r="H12" s="7"/>
      <c r="I12" s="7"/>
      <c r="J12" s="7"/>
      <c r="K12" s="7"/>
      <c r="L12" s="7"/>
      <c r="M12" s="7"/>
    </row>
    <row r="13" spans="1:7" s="7" customFormat="1" ht="18" customHeight="1">
      <c r="A13" s="10"/>
      <c r="B13" s="35" t="s">
        <v>19</v>
      </c>
      <c r="C13" s="36">
        <v>177632725</v>
      </c>
      <c r="D13" s="36">
        <v>148486239</v>
      </c>
      <c r="E13" s="36">
        <v>148486239</v>
      </c>
      <c r="F13" s="34">
        <v>85409454.48799999</v>
      </c>
      <c r="G13" s="40">
        <f t="shared" si="0"/>
        <v>0.5752011436426778</v>
      </c>
    </row>
    <row r="14" spans="1:7" s="7" customFormat="1" ht="18" customHeight="1">
      <c r="A14" s="10"/>
      <c r="B14" s="35" t="s">
        <v>20</v>
      </c>
      <c r="C14" s="36">
        <v>157215665</v>
      </c>
      <c r="D14" s="36">
        <v>120019595</v>
      </c>
      <c r="E14" s="36">
        <v>120019595</v>
      </c>
      <c r="F14" s="34">
        <v>64010528.76299999</v>
      </c>
      <c r="G14" s="40">
        <f t="shared" si="0"/>
        <v>0.5333339840298577</v>
      </c>
    </row>
    <row r="15" spans="1:7" s="7" customFormat="1" ht="18" customHeight="1">
      <c r="A15" s="10"/>
      <c r="B15" s="35" t="s">
        <v>21</v>
      </c>
      <c r="C15" s="36">
        <v>192709811</v>
      </c>
      <c r="D15" s="36">
        <v>228085678</v>
      </c>
      <c r="E15" s="36">
        <v>228085678</v>
      </c>
      <c r="F15" s="34">
        <v>111418648.699</v>
      </c>
      <c r="G15" s="40">
        <f t="shared" si="0"/>
        <v>0.4884947168800314</v>
      </c>
    </row>
    <row r="16" spans="1:7" s="7" customFormat="1" ht="18" customHeight="1">
      <c r="A16" s="10"/>
      <c r="B16" s="35" t="s">
        <v>33</v>
      </c>
      <c r="C16" s="36">
        <v>87284196</v>
      </c>
      <c r="D16" s="36">
        <v>71886322</v>
      </c>
      <c r="E16" s="36">
        <v>71886322</v>
      </c>
      <c r="F16" s="34">
        <v>31947363.235000003</v>
      </c>
      <c r="G16" s="40">
        <f t="shared" si="0"/>
        <v>0.44441504790021114</v>
      </c>
    </row>
    <row r="17" spans="1:7" s="7" customFormat="1" ht="18" customHeight="1">
      <c r="A17" s="10"/>
      <c r="B17" s="35" t="s">
        <v>34</v>
      </c>
      <c r="C17" s="36">
        <v>84471294</v>
      </c>
      <c r="D17" s="36">
        <v>51598360</v>
      </c>
      <c r="E17" s="36">
        <v>51598360</v>
      </c>
      <c r="F17" s="34">
        <v>22802898.12499999</v>
      </c>
      <c r="G17" s="40">
        <f t="shared" si="0"/>
        <v>0.4419306761881577</v>
      </c>
    </row>
    <row r="18" spans="1:7" s="7" customFormat="1" ht="18" customHeight="1">
      <c r="A18" s="10"/>
      <c r="B18" s="35" t="s">
        <v>35</v>
      </c>
      <c r="C18" s="36">
        <v>152783958</v>
      </c>
      <c r="D18" s="36">
        <v>204863142</v>
      </c>
      <c r="E18" s="36">
        <v>204863142</v>
      </c>
      <c r="F18" s="34">
        <v>62259792.535</v>
      </c>
      <c r="G18" s="40">
        <f t="shared" si="0"/>
        <v>0.30390919482724715</v>
      </c>
    </row>
    <row r="19" spans="1:7" s="7" customFormat="1" ht="18" customHeight="1" thickBot="1">
      <c r="A19" s="2"/>
      <c r="B19" s="35" t="s">
        <v>22</v>
      </c>
      <c r="C19" s="36"/>
      <c r="D19" s="36">
        <v>1318336</v>
      </c>
      <c r="E19" s="36">
        <v>0</v>
      </c>
      <c r="F19" s="34">
        <v>0</v>
      </c>
      <c r="G19" s="40"/>
    </row>
    <row r="20" spans="1:7" s="7" customFormat="1" ht="18" customHeight="1" thickBot="1">
      <c r="A20" s="3"/>
      <c r="B20" s="38" t="s">
        <v>6</v>
      </c>
      <c r="C20" s="39">
        <f>+SUM(C2:C19)</f>
        <v>1966413591</v>
      </c>
      <c r="D20" s="39">
        <f>SUM(D2:D19)</f>
        <v>1965031843</v>
      </c>
      <c r="E20" s="39">
        <f>+SUM(E2:E19)</f>
        <v>1963713507</v>
      </c>
      <c r="F20" s="39">
        <f>+SUM(F2:F19)</f>
        <v>1027488403.452</v>
      </c>
      <c r="G20" s="45">
        <f>F20/E20</f>
        <v>0.5232374273484081</v>
      </c>
    </row>
    <row r="21" spans="1:13" s="7" customFormat="1" ht="18" customHeight="1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  <c r="L21" s="5"/>
      <c r="M21" s="5"/>
    </row>
    <row r="22" spans="1:13" s="7" customFormat="1" ht="18" customHeight="1">
      <c r="A22" s="5"/>
      <c r="B22" s="5"/>
      <c r="C22" s="5"/>
      <c r="D22" s="5"/>
      <c r="E22" s="5"/>
      <c r="F22" s="5"/>
      <c r="G22" s="6"/>
      <c r="H22" s="5"/>
      <c r="I22" s="5"/>
      <c r="J22" s="5"/>
      <c r="K22" s="5"/>
      <c r="L22" s="5"/>
      <c r="M22" s="5"/>
    </row>
    <row r="23" spans="1:13" s="7" customFormat="1" ht="18" customHeight="1">
      <c r="A23" s="5"/>
      <c r="B23" s="5"/>
      <c r="C23" s="5"/>
      <c r="D23" s="5"/>
      <c r="E23" s="5"/>
      <c r="F23" s="5"/>
      <c r="G23" s="6"/>
      <c r="H23" s="5"/>
      <c r="I23" s="5"/>
      <c r="J23" s="5"/>
      <c r="K23" s="5"/>
      <c r="L23" s="5"/>
      <c r="M23" s="5"/>
    </row>
    <row r="24" spans="1:13" s="7" customFormat="1" ht="18" customHeight="1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  <c r="L24" s="5"/>
      <c r="M24" s="5"/>
    </row>
    <row r="25" spans="1:13" s="7" customFormat="1" ht="18" customHeight="1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  <c r="L25" s="5"/>
      <c r="M25" s="5"/>
    </row>
    <row r="26" spans="1:13" s="7" customFormat="1" ht="18" customHeight="1">
      <c r="A26" s="5"/>
      <c r="B26" s="5"/>
      <c r="C26" s="5"/>
      <c r="D26" s="5"/>
      <c r="E26" s="5"/>
      <c r="F26" s="5"/>
      <c r="G26" s="6"/>
      <c r="H26" s="5"/>
      <c r="I26" s="5"/>
      <c r="J26" s="5"/>
      <c r="K26" s="5"/>
      <c r="L26" s="5"/>
      <c r="M26" s="5"/>
    </row>
    <row r="27" spans="1:13" s="7" customFormat="1" ht="18" customHeight="1">
      <c r="A27" s="5"/>
      <c r="B27" s="5"/>
      <c r="C27" s="5"/>
      <c r="D27" s="5"/>
      <c r="E27" s="5"/>
      <c r="F27" s="5"/>
      <c r="G27" s="6"/>
      <c r="H27" s="5"/>
      <c r="I27" s="5"/>
      <c r="J27" s="5"/>
      <c r="K27" s="5"/>
      <c r="L27" s="5"/>
      <c r="M27" s="5"/>
    </row>
    <row r="28" spans="1:13" s="7" customFormat="1" ht="18" customHeight="1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  <c r="L28" s="5"/>
      <c r="M28" s="5"/>
    </row>
    <row r="29" spans="1:13" s="7" customFormat="1" ht="18" customHeight="1">
      <c r="A29" s="5"/>
      <c r="B29" s="5"/>
      <c r="C29" s="5"/>
      <c r="D29" s="5"/>
      <c r="E29" s="5"/>
      <c r="F29" s="5" t="s">
        <v>24</v>
      </c>
      <c r="G29" s="6"/>
      <c r="H29" s="5"/>
      <c r="I29" s="5"/>
      <c r="J29" s="5"/>
      <c r="K29" s="5"/>
      <c r="L29" s="5"/>
      <c r="M29" s="5"/>
    </row>
    <row r="30" spans="1:13" s="7" customFormat="1" ht="20.25" customHeight="1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  <c r="L30" s="5"/>
      <c r="M30" s="5"/>
    </row>
    <row r="31" spans="1:13" s="7" customFormat="1" ht="18" customHeight="1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  <c r="L31" s="5"/>
      <c r="M31" s="5"/>
    </row>
  </sheetData>
  <sheetProtection/>
  <printOptions horizontalCentered="1" verticalCentered="1"/>
  <pageMargins left="0.5511811023622047" right="0.15748031496062992" top="1.3192708333333334" bottom="0.4724409448818898" header="0" footer="0"/>
  <pageSetup fitToHeight="1" fitToWidth="1" horizontalDpi="600" verticalDpi="600" orientation="landscape" scale="77" r:id="rId2"/>
  <headerFooter alignWithMargins="0">
    <oddHeader>&amp;L&amp;G&amp;C&amp;"Verdana,Negrita"
PRESUPUESTO MOP AÑO 2021 POR REGION     
FINANCIAMIENTO REGULAR     
INICIATIVAS DE INVERSION     
(Miles de $ 2021)     
SITUACION AL CIERRE DEL MES DE AGOSTO &amp;"Arial,Normal"    
</oddHeader>
    <oddFooter>&amp;L&amp;G&amp;R&amp;P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Obras Publicas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Obras Publicas</dc:creator>
  <cp:keywords/>
  <dc:description/>
  <cp:lastModifiedBy>Esteban Arriagada Marin (DIRPLAN)</cp:lastModifiedBy>
  <cp:lastPrinted>2021-05-17T14:45:32Z</cp:lastPrinted>
  <dcterms:created xsi:type="dcterms:W3CDTF">2005-09-27T16:03:12Z</dcterms:created>
  <dcterms:modified xsi:type="dcterms:W3CDTF">2021-09-27T20:13:49Z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/>
  </property>
  <property fmtid="{D5CDD505-2E9C-101B-9397-08002B2CF9AE}" pid="4" name="url_documen">
    <vt:lpwstr>/InformaciondePresupuestoMOP/informedeejecucionpresupuestaria/Documents/Decretado_Ejecutado_agosto_2021.xls</vt:lpwstr>
  </property>
  <property fmtid="{D5CDD505-2E9C-101B-9397-08002B2CF9AE}" pid="5" name="A">
    <vt:lpwstr>2021</vt:lpwstr>
  </property>
  <property fmtid="{D5CDD505-2E9C-101B-9397-08002B2CF9AE}" pid="6" name="M">
    <vt:lpwstr>8.00000000000000</vt:lpwstr>
  </property>
</Properties>
</file>