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0"/>
  </bookViews>
  <sheets>
    <sheet name="Por servicio " sheetId="1" r:id="rId1"/>
    <sheet name="Por region " sheetId="2" r:id="rId2"/>
  </sheets>
  <definedNames>
    <definedName name="_xlfn.IFERROR" hidden="1">#NAME?</definedName>
    <definedName name="_xlnm.Print_Area" localSheetId="1">'Por region '!$B$2:$G$29</definedName>
    <definedName name="_xlnm.Print_Area" localSheetId="0">'Por servicio '!$B$1:$G$26</definedName>
  </definedNames>
  <calcPr fullCalcOnLoad="1"/>
</workbook>
</file>

<file path=xl/sharedStrings.xml><?xml version="1.0" encoding="utf-8"?>
<sst xmlns="http://schemas.openxmlformats.org/spreadsheetml/2006/main" count="53" uniqueCount="48">
  <si>
    <t>SERVICIOS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</si>
  <si>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</si>
  <si>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</si>
  <si>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</si>
  <si>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</si>
  <si>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</si>
  <si>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</si>
  <si>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</si>
  <si>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</si>
  <si>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</si>
  <si>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</si>
  <si>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</si>
  <si>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</si>
  <si>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>Maule</t>
  </si>
  <si>
    <t>Los Ríos</t>
  </si>
  <si>
    <t>Los Lagos</t>
  </si>
  <si>
    <t>REGIONES</t>
  </si>
  <si>
    <t>Ñuble</t>
  </si>
  <si>
    <t>Valparaíso</t>
  </si>
  <si>
    <t>Metropolitana</t>
  </si>
  <si>
    <t>Aysén</t>
  </si>
  <si>
    <t>Interregional</t>
  </si>
  <si>
    <t>Monto Asignado en Ley de Presupuestos (*)</t>
  </si>
  <si>
    <t xml:space="preserve">Dirección de Arquitectura </t>
  </si>
  <si>
    <t xml:space="preserve">Dirección de Obras Hidráulicas </t>
  </si>
  <si>
    <t>Dirección de Vialidad</t>
  </si>
  <si>
    <t xml:space="preserve">Dirección de Obras Portuarias </t>
  </si>
  <si>
    <t xml:space="preserve">Dirección de Aeropuertos </t>
  </si>
  <si>
    <t xml:space="preserve">Dirección de Planeamiento </t>
  </si>
  <si>
    <t>Subdirección de Servicios Sanitarios Rurales</t>
  </si>
  <si>
    <t>Dirección General de Concesiones de Obras Públicas</t>
  </si>
  <si>
    <t xml:space="preserve">Dirección General de Aguas </t>
  </si>
  <si>
    <t xml:space="preserve">Instituto Nacional de Hidráulica </t>
  </si>
  <si>
    <t xml:space="preserve">Superintendencia de Servicios Sanitarios </t>
  </si>
  <si>
    <t>(Miles de $ 2024)</t>
  </si>
  <si>
    <t>PRESUPUESTO MOP AÑO 2024</t>
  </si>
  <si>
    <t>PRESUPUESTO MOP AÑO 2024 POR REGION</t>
  </si>
  <si>
    <t>Dirección de Vialidad - CAD</t>
  </si>
  <si>
    <t>Dirección de Aeropuertos  - CAD</t>
  </si>
  <si>
    <t>Biobío</t>
  </si>
  <si>
    <t>La Araucanía</t>
  </si>
  <si>
    <t>Magallanes y A Ch</t>
  </si>
  <si>
    <t>Fondos sin asignar</t>
  </si>
  <si>
    <t>O'Higgins</t>
  </si>
  <si>
    <t>Monto Asignado a Iniciativas</t>
  </si>
  <si>
    <r>
      <t>% Avance de la Ejecución</t>
    </r>
    <r>
      <rPr>
        <b/>
        <sz val="8"/>
        <rFont val="Arial"/>
        <family val="2"/>
      </rPr>
      <t xml:space="preserve"> (Ejecutado/Asignado)</t>
    </r>
  </si>
  <si>
    <t>(*) Nota: a algunas iniciativas se les corrigió la región, por lo que la distribución del monto ley por región podría ser levemente diferente. Específicamente, la iniciativa: "MEJORAMIENTO SISTEMA DESEMBARQUE CALETA MAGUELLINES, CONSTITUCION", en el respaldo Ley figuraba como Interregional y la región se corrigió por "Maule".</t>
  </si>
  <si>
    <t>SITUACION AL CIERRE DEL MES DE ABRIL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</si>
</sst>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172" fontId="0" fillId="0" borderId="0" xfId="54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0" zoomScaleNormal="80" zoomScalePageLayoutView="0" workbookViewId="0" topLeftCell="A1">
      <selection activeCell="F29" sqref="F29"/>
    </sheetView>
  </sheetViews>
  <sheetFormatPr defaultColWidth="11.421875" defaultRowHeight="12.75"/>
  <cols>
    <col min="1" max="1" width="4.57421875" style="7" customWidth="1"/>
    <col min="2" max="2" width="54.57421875" style="7" customWidth="1"/>
    <col min="3" max="3" width="26.421875" style="7" customWidth="1"/>
    <col min="4" max="4" width="25.140625" style="7" customWidth="1"/>
    <col min="5" max="5" width="22.57421875" style="7" customWidth="1"/>
    <col min="6" max="6" width="21.8515625" style="7" customWidth="1"/>
    <col min="7" max="7" width="21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35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34</v>
      </c>
      <c r="C6" s="30"/>
      <c r="D6" s="30"/>
      <c r="E6" s="30"/>
      <c r="F6" s="30"/>
      <c r="G6" s="30"/>
    </row>
    <row r="7" spans="1:7" ht="18">
      <c r="A7" s="9"/>
      <c r="B7" s="30" t="s">
        <v>47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0</v>
      </c>
      <c r="C11" s="14" t="s">
        <v>3</v>
      </c>
      <c r="D11" s="14" t="s">
        <v>7</v>
      </c>
      <c r="E11" s="13" t="s">
        <v>44</v>
      </c>
      <c r="F11" s="13" t="s">
        <v>5</v>
      </c>
      <c r="G11" s="13" t="s">
        <v>45</v>
      </c>
    </row>
    <row r="12" spans="1:7" s="10" customFormat="1" ht="18" customHeight="1">
      <c r="A12" s="4"/>
      <c r="B12" s="15" t="s">
        <v>23</v>
      </c>
      <c r="C12" s="1">
        <v>44570138</v>
      </c>
      <c r="D12" s="1">
        <v>44570138</v>
      </c>
      <c r="E12" s="1">
        <v>43574126</v>
      </c>
      <c r="F12" s="1">
        <v>4222817.166999999</v>
      </c>
      <c r="G12" s="6">
        <f>+IF(E12=0,"-",F12/E12)</f>
        <v>0.0969111157157805</v>
      </c>
    </row>
    <row r="13" spans="1:7" s="10" customFormat="1" ht="18" customHeight="1">
      <c r="A13" s="4"/>
      <c r="B13" s="16" t="s">
        <v>24</v>
      </c>
      <c r="C13" s="1">
        <v>295701947</v>
      </c>
      <c r="D13" s="1">
        <v>278607232</v>
      </c>
      <c r="E13" s="1">
        <v>277893538</v>
      </c>
      <c r="F13" s="2">
        <v>39902004.211</v>
      </c>
      <c r="G13" s="6">
        <f aca="true" t="shared" si="0" ref="G13:G24">+IF(E13=0,"-",F13/E13)</f>
        <v>0.14358737701558213</v>
      </c>
    </row>
    <row r="14" spans="1:7" s="10" customFormat="1" ht="18" customHeight="1">
      <c r="A14" s="4"/>
      <c r="B14" s="16" t="s">
        <v>25</v>
      </c>
      <c r="C14" s="1">
        <v>2012684680</v>
      </c>
      <c r="D14" s="1">
        <v>1959842560</v>
      </c>
      <c r="E14" s="1">
        <v>1937581069</v>
      </c>
      <c r="F14" s="1">
        <v>379975862.42699987</v>
      </c>
      <c r="G14" s="6">
        <f t="shared" si="0"/>
        <v>0.19610836857686076</v>
      </c>
    </row>
    <row r="15" spans="1:7" s="10" customFormat="1" ht="18" customHeight="1">
      <c r="A15" s="4"/>
      <c r="B15" s="16" t="s">
        <v>37</v>
      </c>
      <c r="C15" s="1">
        <v>89010000</v>
      </c>
      <c r="D15" s="1">
        <v>101852120</v>
      </c>
      <c r="E15" s="1">
        <v>101852120</v>
      </c>
      <c r="F15" s="1">
        <v>12366656.983000001</v>
      </c>
      <c r="G15" s="6">
        <f t="shared" si="0"/>
        <v>0.12141776708231504</v>
      </c>
    </row>
    <row r="16" spans="1:7" s="10" customFormat="1" ht="18" customHeight="1">
      <c r="A16" s="4"/>
      <c r="B16" s="16" t="s">
        <v>26</v>
      </c>
      <c r="C16" s="1">
        <v>127117895</v>
      </c>
      <c r="D16" s="1">
        <v>127117895</v>
      </c>
      <c r="E16" s="1">
        <v>127117895</v>
      </c>
      <c r="F16" s="1">
        <v>34981156.333</v>
      </c>
      <c r="G16" s="6">
        <f t="shared" si="0"/>
        <v>0.27518671806986733</v>
      </c>
    </row>
    <row r="17" spans="1:7" s="10" customFormat="1" ht="18" customHeight="1">
      <c r="A17" s="4"/>
      <c r="B17" s="16" t="s">
        <v>27</v>
      </c>
      <c r="C17" s="1">
        <v>137741639</v>
      </c>
      <c r="D17" s="1">
        <v>135914151</v>
      </c>
      <c r="E17" s="1">
        <v>135885801</v>
      </c>
      <c r="F17" s="1">
        <v>33317066.926999997</v>
      </c>
      <c r="G17" s="6">
        <f t="shared" si="0"/>
        <v>0.24518431419482892</v>
      </c>
    </row>
    <row r="18" spans="1:7" s="10" customFormat="1" ht="18" customHeight="1">
      <c r="A18" s="4"/>
      <c r="B18" s="16" t="s">
        <v>38</v>
      </c>
      <c r="C18" s="1">
        <v>1799011</v>
      </c>
      <c r="D18" s="1">
        <v>1799011</v>
      </c>
      <c r="E18" s="1">
        <v>1243462</v>
      </c>
      <c r="F18" s="2">
        <v>72790.584</v>
      </c>
      <c r="G18" s="6">
        <f t="shared" si="0"/>
        <v>0.05853864774315581</v>
      </c>
    </row>
    <row r="19" spans="1:7" s="10" customFormat="1" ht="18" customHeight="1">
      <c r="A19" s="4"/>
      <c r="B19" s="16" t="s">
        <v>28</v>
      </c>
      <c r="C19" s="1">
        <v>1220742</v>
      </c>
      <c r="D19" s="1">
        <v>1220742</v>
      </c>
      <c r="E19" s="1">
        <v>962095</v>
      </c>
      <c r="F19" s="1">
        <v>234371.23600000003</v>
      </c>
      <c r="G19" s="6">
        <f t="shared" si="0"/>
        <v>0.24360508681575108</v>
      </c>
    </row>
    <row r="20" spans="1:7" s="10" customFormat="1" ht="18" customHeight="1">
      <c r="A20" s="4"/>
      <c r="B20" s="16" t="s">
        <v>29</v>
      </c>
      <c r="C20" s="1">
        <v>315696642</v>
      </c>
      <c r="D20" s="1">
        <v>232705862</v>
      </c>
      <c r="E20" s="1">
        <v>207087264</v>
      </c>
      <c r="F20" s="1">
        <v>43422173.04800001</v>
      </c>
      <c r="G20" s="6">
        <f t="shared" si="0"/>
        <v>0.20968055789273457</v>
      </c>
    </row>
    <row r="21" spans="1:7" s="10" customFormat="1" ht="18" customHeight="1">
      <c r="A21" s="4"/>
      <c r="B21" s="16" t="s">
        <v>30</v>
      </c>
      <c r="C21" s="1">
        <v>629104057</v>
      </c>
      <c r="D21" s="1">
        <v>669104057</v>
      </c>
      <c r="E21" s="1">
        <v>655337763</v>
      </c>
      <c r="F21" s="1">
        <v>208725437.80400005</v>
      </c>
      <c r="G21" s="6">
        <f t="shared" si="0"/>
        <v>0.3185005497752768</v>
      </c>
    </row>
    <row r="22" spans="1:7" s="10" customFormat="1" ht="18" customHeight="1">
      <c r="A22" s="4"/>
      <c r="B22" s="16" t="s">
        <v>31</v>
      </c>
      <c r="C22" s="1">
        <v>20074557</v>
      </c>
      <c r="D22" s="1">
        <v>19176998</v>
      </c>
      <c r="E22" s="1">
        <v>17439886</v>
      </c>
      <c r="F22" s="1">
        <v>683322.4210000001</v>
      </c>
      <c r="G22" s="6">
        <f t="shared" si="0"/>
        <v>0.03918158759753361</v>
      </c>
    </row>
    <row r="23" spans="1:7" s="10" customFormat="1" ht="18" customHeight="1">
      <c r="A23" s="4"/>
      <c r="B23" s="24" t="s">
        <v>32</v>
      </c>
      <c r="C23" s="1">
        <v>330062</v>
      </c>
      <c r="D23" s="1">
        <v>330062</v>
      </c>
      <c r="E23" s="1">
        <v>0</v>
      </c>
      <c r="F23" s="1">
        <v>0</v>
      </c>
      <c r="G23" s="29" t="str">
        <f t="shared" si="0"/>
        <v>-</v>
      </c>
    </row>
    <row r="24" spans="1:7" s="10" customFormat="1" ht="18" customHeight="1">
      <c r="A24" s="4"/>
      <c r="B24" s="24" t="s">
        <v>33</v>
      </c>
      <c r="C24" s="1">
        <v>485486</v>
      </c>
      <c r="D24" s="1">
        <v>485486</v>
      </c>
      <c r="E24" s="1">
        <v>0</v>
      </c>
      <c r="F24" s="2">
        <v>0</v>
      </c>
      <c r="G24" s="29" t="str">
        <f t="shared" si="0"/>
        <v>-</v>
      </c>
    </row>
    <row r="25" spans="1:7" s="10" customFormat="1" ht="18" customHeight="1" thickBot="1">
      <c r="A25" s="5"/>
      <c r="B25" s="18" t="s">
        <v>2</v>
      </c>
      <c r="C25" s="19">
        <f>SUM(C12:C24)</f>
        <v>3675536856</v>
      </c>
      <c r="D25" s="19">
        <f>SUM(D12:D24)</f>
        <v>3572726314</v>
      </c>
      <c r="E25" s="19">
        <f>+SUM(E12:E24)</f>
        <v>3505975019</v>
      </c>
      <c r="F25" s="19">
        <f>+SUM(F12:F24)</f>
        <v>757903659.1409999</v>
      </c>
      <c r="G25" s="20">
        <f>F25/E25</f>
        <v>0.21617486006993136</v>
      </c>
    </row>
    <row r="27" ht="12.75">
      <c r="G27" s="28"/>
    </row>
    <row r="28" spans="3:7" s="26" customFormat="1" ht="15" hidden="1">
      <c r="C28" s="26">
        <f>+C25-'Por region '!C27</f>
        <v>0</v>
      </c>
      <c r="E28" s="26">
        <f>+E25-'Por region '!E27</f>
        <v>0</v>
      </c>
      <c r="F28" s="26">
        <f>+F25-'Por region '!F27</f>
        <v>0</v>
      </c>
      <c r="G28" s="26">
        <f>+G25-'Por region '!G27</f>
        <v>0</v>
      </c>
    </row>
    <row r="29" ht="12.75">
      <c r="G29" s="27"/>
    </row>
  </sheetData>
  <sheetProtection/>
  <mergeCells count="4">
    <mergeCell ref="B4:G4"/>
    <mergeCell ref="B6:G6"/>
    <mergeCell ref="B7:G7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11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="90" zoomScaleNormal="90" zoomScalePageLayoutView="0" workbookViewId="0" topLeftCell="A1">
      <selection activeCell="L15" sqref="L15"/>
    </sheetView>
  </sheetViews>
  <sheetFormatPr defaultColWidth="11.421875" defaultRowHeight="12.75"/>
  <cols>
    <col min="1" max="1" width="5.57421875" style="7" customWidth="1"/>
    <col min="2" max="2" width="39.8515625" style="7" bestFit="1" customWidth="1"/>
    <col min="3" max="5" width="24.7109375" style="7" customWidth="1"/>
    <col min="6" max="6" width="23.140625" style="7" customWidth="1"/>
    <col min="7" max="7" width="18.7109375" style="8" customWidth="1"/>
    <col min="8" max="16384" width="11.421875" style="7" customWidth="1"/>
  </cols>
  <sheetData>
    <row r="2" spans="1:7" ht="18">
      <c r="A2" s="9"/>
      <c r="B2" s="30" t="s">
        <v>36</v>
      </c>
      <c r="C2" s="30"/>
      <c r="D2" s="30"/>
      <c r="E2" s="30"/>
      <c r="F2" s="30"/>
      <c r="G2" s="30"/>
    </row>
    <row r="3" spans="1:7" ht="18">
      <c r="A3" s="9"/>
      <c r="B3" s="30" t="s">
        <v>1</v>
      </c>
      <c r="C3" s="30"/>
      <c r="D3" s="30"/>
      <c r="E3" s="30"/>
      <c r="F3" s="30"/>
      <c r="G3" s="30"/>
    </row>
    <row r="4" spans="1:7" ht="18">
      <c r="A4" s="9"/>
      <c r="B4" s="30" t="s">
        <v>34</v>
      </c>
      <c r="C4" s="30"/>
      <c r="D4" s="30"/>
      <c r="E4" s="30"/>
      <c r="F4" s="30"/>
      <c r="G4" s="30"/>
    </row>
    <row r="5" spans="1:7" ht="18">
      <c r="A5" s="9"/>
      <c r="B5" s="30" t="str">
        <f>+'Por servicio '!B7:G7</f>
        <v>SITUACION AL CIERRE DEL MES DE ABRIL</v>
      </c>
      <c r="C5" s="30"/>
      <c r="D5" s="30"/>
      <c r="E5" s="30"/>
      <c r="F5" s="30"/>
      <c r="G5" s="30"/>
    </row>
    <row r="7" ht="13.5" thickBot="1"/>
    <row r="8" spans="1:7" ht="56.25" customHeight="1" thickBot="1">
      <c r="A8" s="3"/>
      <c r="B8" s="13" t="s">
        <v>16</v>
      </c>
      <c r="C8" s="14" t="s">
        <v>22</v>
      </c>
      <c r="D8" s="14" t="s">
        <v>7</v>
      </c>
      <c r="E8" s="13" t="s">
        <v>4</v>
      </c>
      <c r="F8" s="13" t="s">
        <v>5</v>
      </c>
      <c r="G8" s="13" t="s">
        <v>6</v>
      </c>
    </row>
    <row r="9" spans="1:7" s="10" customFormat="1" ht="18" customHeight="1">
      <c r="A9" s="25"/>
      <c r="B9" s="15" t="s">
        <v>8</v>
      </c>
      <c r="C9" s="1">
        <v>129823086</v>
      </c>
      <c r="D9" s="1">
        <v>152982328</v>
      </c>
      <c r="E9" s="1">
        <v>152982328</v>
      </c>
      <c r="F9" s="1">
        <v>29367928.910000004</v>
      </c>
      <c r="G9" s="6">
        <f>_xlfn.IFERROR(F9/E9,0)</f>
        <v>0.1919694208732397</v>
      </c>
    </row>
    <row r="10" spans="1:7" s="10" customFormat="1" ht="18" customHeight="1">
      <c r="A10" s="25"/>
      <c r="B10" s="16" t="s">
        <v>9</v>
      </c>
      <c r="C10" s="2">
        <v>83973170</v>
      </c>
      <c r="D10" s="2">
        <v>52736303</v>
      </c>
      <c r="E10" s="2">
        <v>52736303</v>
      </c>
      <c r="F10" s="1">
        <v>4821084.662</v>
      </c>
      <c r="G10" s="6">
        <f aca="true" t="shared" si="0" ref="G10:G25">_xlfn.IFERROR(F10/E10,0)</f>
        <v>0.0914187075646922</v>
      </c>
    </row>
    <row r="11" spans="1:7" s="10" customFormat="1" ht="18" customHeight="1">
      <c r="A11" s="25"/>
      <c r="B11" s="16" t="s">
        <v>10</v>
      </c>
      <c r="C11" s="2">
        <v>174052596</v>
      </c>
      <c r="D11" s="2">
        <v>174411363</v>
      </c>
      <c r="E11" s="2">
        <v>174411363</v>
      </c>
      <c r="F11" s="1">
        <v>33746806.155999996</v>
      </c>
      <c r="G11" s="6">
        <f t="shared" si="0"/>
        <v>0.19348972208880677</v>
      </c>
    </row>
    <row r="12" spans="1:7" s="10" customFormat="1" ht="18" customHeight="1">
      <c r="A12" s="25"/>
      <c r="B12" s="16" t="s">
        <v>11</v>
      </c>
      <c r="C12" s="2">
        <v>165583748</v>
      </c>
      <c r="D12" s="2">
        <v>152773820</v>
      </c>
      <c r="E12" s="2">
        <v>152773820</v>
      </c>
      <c r="F12" s="1">
        <v>38073215.268999994</v>
      </c>
      <c r="G12" s="6">
        <f t="shared" si="0"/>
        <v>0.24921295591744708</v>
      </c>
    </row>
    <row r="13" spans="1:7" s="10" customFormat="1" ht="18" customHeight="1">
      <c r="A13" s="25"/>
      <c r="B13" s="16" t="s">
        <v>12</v>
      </c>
      <c r="C13" s="2">
        <v>155667167</v>
      </c>
      <c r="D13" s="2">
        <v>147994862</v>
      </c>
      <c r="E13" s="2">
        <v>147994862</v>
      </c>
      <c r="F13" s="1">
        <v>34841447.207</v>
      </c>
      <c r="G13" s="6">
        <f t="shared" si="0"/>
        <v>0.23542335683923948</v>
      </c>
    </row>
    <row r="14" spans="1:7" s="10" customFormat="1" ht="18" customHeight="1">
      <c r="A14" s="25"/>
      <c r="B14" s="16" t="s">
        <v>18</v>
      </c>
      <c r="C14" s="2">
        <v>215482639</v>
      </c>
      <c r="D14" s="2">
        <v>185289130</v>
      </c>
      <c r="E14" s="2">
        <v>185289130</v>
      </c>
      <c r="F14" s="1">
        <v>25120079.852999996</v>
      </c>
      <c r="G14" s="6">
        <f t="shared" si="0"/>
        <v>0.1355723341838779</v>
      </c>
    </row>
    <row r="15" spans="1:7" s="10" customFormat="1" ht="18" customHeight="1">
      <c r="A15" s="25"/>
      <c r="B15" s="16" t="s">
        <v>19</v>
      </c>
      <c r="C15" s="2">
        <v>424443541</v>
      </c>
      <c r="D15" s="2">
        <v>455618012</v>
      </c>
      <c r="E15" s="2">
        <v>455618012</v>
      </c>
      <c r="F15" s="1">
        <v>123700263.25199997</v>
      </c>
      <c r="G15" s="6">
        <f t="shared" si="0"/>
        <v>0.2714999407266629</v>
      </c>
    </row>
    <row r="16" spans="1:7" s="10" customFormat="1" ht="18" customHeight="1">
      <c r="A16" s="25"/>
      <c r="B16" s="17" t="s">
        <v>43</v>
      </c>
      <c r="C16" s="2">
        <v>197270782</v>
      </c>
      <c r="D16" s="2">
        <v>201422107</v>
      </c>
      <c r="E16" s="2">
        <v>201422107</v>
      </c>
      <c r="F16" s="1">
        <v>30461982.729</v>
      </c>
      <c r="G16" s="6">
        <f t="shared" si="0"/>
        <v>0.1512345550481209</v>
      </c>
    </row>
    <row r="17" spans="1:7" s="10" customFormat="1" ht="18" customHeight="1">
      <c r="A17" s="25"/>
      <c r="B17" s="17" t="s">
        <v>13</v>
      </c>
      <c r="C17" s="2">
        <v>250323678</v>
      </c>
      <c r="D17" s="2">
        <v>258540342</v>
      </c>
      <c r="E17" s="2">
        <v>258540342</v>
      </c>
      <c r="F17" s="1">
        <v>36596658.029999994</v>
      </c>
      <c r="G17" s="6">
        <f t="shared" si="0"/>
        <v>0.1415510544578764</v>
      </c>
    </row>
    <row r="18" spans="1:7" s="10" customFormat="1" ht="18" customHeight="1">
      <c r="A18" s="25"/>
      <c r="B18" s="17" t="s">
        <v>17</v>
      </c>
      <c r="C18" s="2">
        <v>168593498</v>
      </c>
      <c r="D18" s="2">
        <v>157940906</v>
      </c>
      <c r="E18" s="2">
        <v>157940906</v>
      </c>
      <c r="F18" s="1">
        <v>15564587.99</v>
      </c>
      <c r="G18" s="6">
        <f t="shared" si="0"/>
        <v>0.09854690836077641</v>
      </c>
    </row>
    <row r="19" spans="1:7" s="10" customFormat="1" ht="18" customHeight="1">
      <c r="A19" s="25"/>
      <c r="B19" s="16" t="s">
        <v>39</v>
      </c>
      <c r="C19" s="2">
        <v>298594294</v>
      </c>
      <c r="D19" s="2">
        <v>274075189</v>
      </c>
      <c r="E19" s="2">
        <v>274075189</v>
      </c>
      <c r="F19" s="1">
        <v>66957833.12399999</v>
      </c>
      <c r="G19" s="6">
        <f>_xlfn.IFERROR(F19/E19,0)</f>
        <v>0.24430461351975932</v>
      </c>
    </row>
    <row r="20" spans="1:7" s="10" customFormat="1" ht="18" customHeight="1">
      <c r="A20" s="25"/>
      <c r="B20" s="16" t="s">
        <v>40</v>
      </c>
      <c r="C20" s="2">
        <v>255255930</v>
      </c>
      <c r="D20" s="2">
        <v>257581109</v>
      </c>
      <c r="E20" s="2">
        <v>257581109</v>
      </c>
      <c r="F20" s="1">
        <v>40820416.28699999</v>
      </c>
      <c r="G20" s="6">
        <f t="shared" si="0"/>
        <v>0.1584759707164705</v>
      </c>
    </row>
    <row r="21" spans="1:7" s="10" customFormat="1" ht="18" customHeight="1">
      <c r="A21" s="25"/>
      <c r="B21" s="16" t="s">
        <v>14</v>
      </c>
      <c r="C21" s="2">
        <v>221003257</v>
      </c>
      <c r="D21" s="2">
        <v>225444091</v>
      </c>
      <c r="E21" s="2">
        <v>225444091</v>
      </c>
      <c r="F21" s="1">
        <v>48119264.018</v>
      </c>
      <c r="G21" s="6">
        <f t="shared" si="0"/>
        <v>0.21344211686612802</v>
      </c>
    </row>
    <row r="22" spans="1:7" s="10" customFormat="1" ht="18" customHeight="1">
      <c r="A22" s="25"/>
      <c r="B22" s="16" t="s">
        <v>15</v>
      </c>
      <c r="C22" s="2">
        <v>442262402</v>
      </c>
      <c r="D22" s="2">
        <v>313356618</v>
      </c>
      <c r="E22" s="2">
        <v>313356618</v>
      </c>
      <c r="F22" s="1">
        <v>86011083.534</v>
      </c>
      <c r="G22" s="6">
        <f t="shared" si="0"/>
        <v>0.27448306049180043</v>
      </c>
    </row>
    <row r="23" spans="1:7" s="10" customFormat="1" ht="18" customHeight="1">
      <c r="A23" s="25"/>
      <c r="B23" s="16" t="s">
        <v>20</v>
      </c>
      <c r="C23" s="2">
        <v>128900221</v>
      </c>
      <c r="D23" s="2">
        <v>123278089</v>
      </c>
      <c r="E23" s="2">
        <v>123278089</v>
      </c>
      <c r="F23" s="1">
        <v>18576898.959</v>
      </c>
      <c r="G23" s="6">
        <f t="shared" si="0"/>
        <v>0.15069100364623594</v>
      </c>
    </row>
    <row r="24" spans="1:7" s="10" customFormat="1" ht="18" customHeight="1">
      <c r="A24" s="25"/>
      <c r="B24" s="16" t="s">
        <v>41</v>
      </c>
      <c r="C24" s="2">
        <v>156212197</v>
      </c>
      <c r="D24" s="2">
        <v>149874504</v>
      </c>
      <c r="E24" s="2">
        <v>149874504</v>
      </c>
      <c r="F24" s="1">
        <v>48756424.44899998</v>
      </c>
      <c r="G24" s="6">
        <f t="shared" si="0"/>
        <v>0.325315001202606</v>
      </c>
    </row>
    <row r="25" spans="1:7" s="10" customFormat="1" ht="18" customHeight="1">
      <c r="A25" s="25"/>
      <c r="B25" s="16" t="s">
        <v>21</v>
      </c>
      <c r="C25" s="2">
        <v>208094650</v>
      </c>
      <c r="D25" s="2">
        <v>222656246</v>
      </c>
      <c r="E25" s="2">
        <v>222656246</v>
      </c>
      <c r="F25" s="1">
        <v>76367684.712</v>
      </c>
      <c r="G25" s="6">
        <f t="shared" si="0"/>
        <v>0.3429846953945321</v>
      </c>
    </row>
    <row r="26" spans="1:7" s="10" customFormat="1" ht="20.25" customHeight="1" thickBot="1">
      <c r="A26" s="4"/>
      <c r="B26" s="16" t="s">
        <v>42</v>
      </c>
      <c r="C26" s="2">
        <v>0</v>
      </c>
      <c r="D26" s="2">
        <v>66751295</v>
      </c>
      <c r="E26" s="2">
        <v>0</v>
      </c>
      <c r="F26" s="1">
        <v>0</v>
      </c>
      <c r="G26" s="6"/>
    </row>
    <row r="27" spans="1:7" s="10" customFormat="1" ht="18" customHeight="1" thickBot="1">
      <c r="A27" s="5"/>
      <c r="B27" s="21" t="s">
        <v>2</v>
      </c>
      <c r="C27" s="22">
        <f>SUM(C9:C26)</f>
        <v>3675536856</v>
      </c>
      <c r="D27" s="22">
        <f>SUM(D9:D26)</f>
        <v>3572726314</v>
      </c>
      <c r="E27" s="22">
        <f>+SUM(E9:E26)</f>
        <v>3505975019</v>
      </c>
      <c r="F27" s="22">
        <f>+SUM(F9:F26)</f>
        <v>757903659.1409999</v>
      </c>
      <c r="G27" s="23">
        <f>F27/E27</f>
        <v>0.21617486006993136</v>
      </c>
    </row>
    <row r="29" spans="2:7" ht="33.75" customHeight="1">
      <c r="B29" s="31" t="s">
        <v>46</v>
      </c>
      <c r="C29" s="32"/>
      <c r="D29" s="32"/>
      <c r="E29" s="32"/>
      <c r="F29" s="32"/>
      <c r="G29" s="32"/>
    </row>
  </sheetData>
  <sheetProtection/>
  <mergeCells count="5">
    <mergeCell ref="B2:G2"/>
    <mergeCell ref="B3:G3"/>
    <mergeCell ref="B4:G4"/>
    <mergeCell ref="B5:G5"/>
    <mergeCell ref="B29:G29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2024-05-16T21:23:44Z</cp:lastPrinted>
  <dcterms:created xsi:type="dcterms:W3CDTF">2005-09-27T16:03:12Z</dcterms:created>
  <dcterms:modified xsi:type="dcterms:W3CDTF">2024-05-16T21:23:55Z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/InformaciondePresupuestoMOP/informedeejecucionpresupuestaria/Documents/2024/Decretado_Ejecutado_abril_2024.xls</vt:lpwstr>
  </property>
  <property fmtid="{D5CDD505-2E9C-101B-9397-08002B2CF9AE}" pid="5" name="M">
    <vt:lpwstr>4.00000000000000</vt:lpwstr>
  </property>
  <property fmtid="{D5CDD505-2E9C-101B-9397-08002B2CF9AE}" pid="6" name="A">
    <vt:lpwstr>2024</vt:lpwstr>
  </property>
  <property fmtid="{D5CDD505-2E9C-101B-9397-08002B2CF9AE}" pid="7" name="numeraci">
    <vt:lpwstr>4.00000000000000</vt:lpwstr>
  </property>
</Properties>
</file>