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0725" tabRatio="603" activeTab="0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IMPRIMIR'!$A$2:$AC$66</definedName>
    <definedName name="_xlnm.Print_Area" localSheetId="1">'EJEC REGULAR'!$B$2:$AB$66</definedName>
    <definedName name="_xlnm.Print_Area" localSheetId="0">'VIGENTE REGULAR'!$B$2:$AB$66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<sst xmlns="http://schemas.openxmlformats.org/spreadsheetml/2006/main" count="484" uniqueCount="138">
  <si>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</si>
  <si>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</si>
  <si>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</si>
  <si>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</si>
  <si>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</si>
  <si>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</si>
  <si>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</si>
  <si>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</si>
  <si>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</si>
  <si>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</si>
  <si>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</si>
  <si>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</si>
  <si>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</si>
  <si>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</si>
  <si>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</si>
  <si>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</si>
  <si>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</si>
  <si>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</si>
  <si>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</si>
  <si>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</si>
  <si>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</si>
  <si>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</si>
  <si>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</si>
  <si>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</si>
  <si>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</si>
  <si>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</si>
  <si>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</si>
  <si>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</si>
  <si>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</si>
  <si>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</si>
  <si>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</si>
  <si>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</si>
  <si>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</si>
  <si>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</si>
  <si>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</si>
  <si>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</si>
  <si>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</si>
  <si>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</si>
  <si>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</si>
  <si>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</si>
  <si>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</si>
  <si>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</si>
  <si>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</si>
  <si>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</si>
  <si>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</si>
  <si>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</si>
  <si>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</si>
  <si>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</si>
  <si>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</si>
  <si>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</si>
  <si>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</si>
  <si>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</si>
  <si>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</si>
  <si>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INH</t>
  </si>
  <si>
    <t>MOP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</si>
  <si>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</si>
  <si>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</si>
  <si>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</si>
  <si>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</si>
  <si>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</si>
  <si>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</si>
  <si>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</si>
  <si>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</si>
  <si>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</si>
  <si>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</si>
  <si>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</si>
  <si>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</si>
  <si>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</si>
  <si>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</si>
  <si>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</si>
  <si>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</si>
  <si>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</si>
  <si>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</si>
  <si>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</si>
  <si>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</si>
  <si>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</si>
  <si>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</si>
  <si>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</si>
  <si>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</si>
  <si>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</si>
  <si>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</si>
  <si>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</si>
  <si>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</si>
  <si>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</si>
  <si>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</si>
  <si>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</si>
  <si>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</si>
  <si>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</si>
  <si>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</si>
  <si>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</si>
  <si>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suma regular + fet</t>
  </si>
  <si>
    <t>suma regular + FET</t>
  </si>
  <si>
    <t>02-14</t>
  </si>
  <si>
    <t>Al Sector Privado</t>
  </si>
  <si>
    <t>Al Gobierno Central</t>
  </si>
  <si>
    <t>A otras Entidades Públicas</t>
  </si>
  <si>
    <t>A Otras Entidades Públicas</t>
  </si>
  <si>
    <t xml:space="preserve"> 001 - I.V.A Concesiones Obras Públicas</t>
  </si>
  <si>
    <t>002 - Fondo De Infraestructura</t>
  </si>
  <si>
    <t>005 - Reintegro IVA Concesiones DGAC</t>
  </si>
  <si>
    <t>014 - Servicio Agricola y Ganadero</t>
  </si>
  <si>
    <t>015 - Servicio Nacional de Aduanas</t>
  </si>
  <si>
    <t>300 - De Programa de Infraestructura para el Buen Vivir</t>
  </si>
  <si>
    <t>301 - De Fondo De Infraestructura para el Desarrollo 2023</t>
  </si>
  <si>
    <t>TOTAL LEY</t>
  </si>
  <si>
    <t>TRANSFERENCIAS</t>
  </si>
  <si>
    <t>Subsecretaría</t>
  </si>
  <si>
    <t>Dirección General de Obras Públicas</t>
  </si>
  <si>
    <t>Fiscalía</t>
  </si>
  <si>
    <t>Dirección de Contabilidad y Finanzas</t>
  </si>
  <si>
    <t>Dirección de Arquitectura</t>
  </si>
  <si>
    <t>Dirección de Obras Hidráulicas</t>
  </si>
  <si>
    <t>Dirección de Vialidad</t>
  </si>
  <si>
    <t>Dirección de Obras Portuarias</t>
  </si>
  <si>
    <t>Dirección de Aeropuertos</t>
  </si>
  <si>
    <t>Dirección de Planeamiento</t>
  </si>
  <si>
    <t>Subdirección de Servicios Sanitarios Rurales</t>
  </si>
  <si>
    <t>Infraestructura para el Buen Vivir</t>
  </si>
  <si>
    <t>Dirección General de Concesiones de Obras Públicas</t>
  </si>
  <si>
    <t>Dirección General de Aguas</t>
  </si>
  <si>
    <t>Instituto Nacional de Hidráulica</t>
  </si>
  <si>
    <t>Superintendencia de Servicios Sanitarios</t>
  </si>
  <si>
    <t>Organización para la Cooperación y Desarrollo Economico</t>
  </si>
  <si>
    <t>OK</t>
  </si>
  <si>
    <t>PRESUPUESTO VIGENTE MOP 2024 AL MES DE ENERO</t>
  </si>
  <si>
    <t>(Miles de $ 2024)</t>
  </si>
  <si>
    <t>PRESUPUESTO EJECUTADO MOP 2024 AL MES DE ENERO</t>
  </si>
  <si>
    <t>027 - SUBDERE - Recuperacion Region del Maule</t>
  </si>
  <si>
    <t>02-23</t>
  </si>
  <si>
    <t>02-24</t>
  </si>
  <si>
    <t>02-34</t>
  </si>
  <si>
    <t>02-37</t>
  </si>
  <si>
    <t>Conservación por Adm. Directa - DAP</t>
  </si>
  <si>
    <t>Conservación por Adm. Directa - DV</t>
  </si>
  <si>
    <t>Adm. De Infraestructura - DV</t>
  </si>
  <si>
    <t>Adm. De Infraestructura - DOH</t>
  </si>
  <si>
    <t>04-02</t>
  </si>
  <si>
    <t>Adm. De Infraestructura - DGA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</si>
</sst>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8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3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0" fontId="36" fillId="32" borderId="5" applyNumberFormat="0" applyFont="0" applyAlignment="0" applyProtection="0"/>
    <xf numFmtId="0" fontId="36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33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>
      <alignment/>
    </xf>
    <xf numFmtId="164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64" fontId="2" fillId="0" borderId="0" xfId="0" applyFont="1" applyAlignment="1">
      <alignment/>
    </xf>
    <xf numFmtId="3" fontId="5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164" fontId="4" fillId="0" borderId="0" xfId="0" applyFont="1" applyAlignment="1">
      <alignment horizontal="left"/>
    </xf>
    <xf numFmtId="164" fontId="3" fillId="0" borderId="13" xfId="0" applyFont="1" applyBorder="1" applyAlignment="1">
      <alignment horizontal="center"/>
    </xf>
    <xf numFmtId="164" fontId="55" fillId="0" borderId="0" xfId="0" applyFont="1" applyAlignment="1">
      <alignment/>
    </xf>
    <xf numFmtId="165" fontId="2" fillId="0" borderId="0" xfId="0" applyNumberFormat="1" applyFont="1" applyAlignment="1">
      <alignment/>
    </xf>
    <xf numFmtId="37" fontId="3" fillId="0" borderId="14" xfId="0" applyNumberFormat="1" applyFont="1" applyBorder="1" applyAlignment="1">
      <alignment horizontal="center"/>
    </xf>
    <xf numFmtId="37" fontId="4" fillId="0" borderId="15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 horizontal="left"/>
    </xf>
    <xf numFmtId="37" fontId="4" fillId="0" borderId="15" xfId="0" applyNumberFormat="1" applyFont="1" applyBorder="1" applyAlignment="1" quotePrefix="1">
      <alignment horizontal="right"/>
    </xf>
    <xf numFmtId="37" fontId="4" fillId="0" borderId="0" xfId="0" applyNumberFormat="1" applyFont="1" applyAlignment="1">
      <alignment horizontal="left"/>
    </xf>
    <xf numFmtId="164" fontId="4" fillId="0" borderId="10" xfId="0" applyFont="1" applyBorder="1" applyAlignment="1">
      <alignment horizontal="left"/>
    </xf>
    <xf numFmtId="37" fontId="4" fillId="0" borderId="16" xfId="0" applyNumberFormat="1" applyFont="1" applyBorder="1" applyAlignment="1" quotePrefix="1">
      <alignment horizontal="center"/>
    </xf>
    <xf numFmtId="164" fontId="4" fillId="0" borderId="17" xfId="0" applyFont="1" applyBorder="1" applyAlignment="1">
      <alignment/>
    </xf>
    <xf numFmtId="37" fontId="4" fillId="0" borderId="18" xfId="0" applyNumberFormat="1" applyFont="1" applyBorder="1" applyAlignment="1">
      <alignment horizontal="left"/>
    </xf>
    <xf numFmtId="164" fontId="2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164" fontId="4" fillId="0" borderId="19" xfId="0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20" xfId="0" applyNumberFormat="1" applyFont="1" applyBorder="1" applyAlignment="1" quotePrefix="1">
      <alignment horizontal="right"/>
    </xf>
    <xf numFmtId="37" fontId="4" fillId="0" borderId="21" xfId="0" applyNumberFormat="1" applyFont="1" applyBorder="1" applyAlignment="1">
      <alignment horizontal="left"/>
    </xf>
    <xf numFmtId="164" fontId="3" fillId="0" borderId="10" xfId="0" applyFont="1" applyBorder="1" applyAlignment="1">
      <alignment vertical="center"/>
    </xf>
    <xf numFmtId="37" fontId="3" fillId="0" borderId="22" xfId="0" applyNumberFormat="1" applyFont="1" applyBorder="1" applyAlignment="1">
      <alignment horizontal="left" vertical="center"/>
    </xf>
    <xf numFmtId="164" fontId="3" fillId="0" borderId="23" xfId="0" applyFont="1" applyBorder="1" applyAlignment="1">
      <alignment vertical="center"/>
    </xf>
    <xf numFmtId="37" fontId="3" fillId="0" borderId="24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7" fontId="4" fillId="0" borderId="11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164" fontId="4" fillId="0" borderId="0" xfId="0" applyFont="1" applyAlignment="1">
      <alignment vertical="center"/>
    </xf>
    <xf numFmtId="164" fontId="3" fillId="0" borderId="22" xfId="0" applyFont="1" applyBorder="1" applyAlignment="1">
      <alignment vertical="center"/>
    </xf>
    <xf numFmtId="3" fontId="7" fillId="0" borderId="11" xfId="0" applyNumberFormat="1" applyFont="1" applyBorder="1" applyAlignment="1">
      <alignment/>
    </xf>
    <xf numFmtId="37" fontId="6" fillId="33" borderId="0" xfId="0" applyNumberFormat="1" applyFont="1" applyFill="1" applyAlignment="1">
      <alignment/>
    </xf>
    <xf numFmtId="37" fontId="4" fillId="33" borderId="11" xfId="0" applyNumberFormat="1" applyFont="1" applyFill="1" applyBorder="1" applyAlignment="1">
      <alignment vertical="center"/>
    </xf>
    <xf numFmtId="41" fontId="4" fillId="34" borderId="0" xfId="66" applyFont="1" applyFill="1" applyAlignment="1">
      <alignment/>
    </xf>
    <xf numFmtId="164" fontId="4" fillId="34" borderId="0" xfId="0" applyFont="1" applyFill="1" applyAlignment="1">
      <alignment/>
    </xf>
    <xf numFmtId="164" fontId="4" fillId="35" borderId="13" xfId="0" applyFont="1" applyFill="1" applyBorder="1" applyAlignment="1">
      <alignment horizontal="center"/>
    </xf>
    <xf numFmtId="37" fontId="4" fillId="35" borderId="14" xfId="0" applyNumberFormat="1" applyFont="1" applyFill="1" applyBorder="1" applyAlignment="1" quotePrefix="1">
      <alignment horizontal="center"/>
    </xf>
    <xf numFmtId="3" fontId="3" fillId="35" borderId="11" xfId="0" applyNumberFormat="1" applyFont="1" applyFill="1" applyBorder="1" applyAlignment="1">
      <alignment vertical="center"/>
    </xf>
    <xf numFmtId="37" fontId="4" fillId="0" borderId="17" xfId="0" applyNumberFormat="1" applyFont="1" applyBorder="1" applyAlignment="1">
      <alignment/>
    </xf>
    <xf numFmtId="37" fontId="6" fillId="33" borderId="17" xfId="0" applyNumberFormat="1" applyFont="1" applyFill="1" applyBorder="1" applyAlignment="1">
      <alignment/>
    </xf>
    <xf numFmtId="164" fontId="26" fillId="0" borderId="0" xfId="0" applyFont="1" applyAlignment="1">
      <alignment/>
    </xf>
    <xf numFmtId="164" fontId="56" fillId="0" borderId="0" xfId="0" applyFont="1" applyAlignment="1">
      <alignment/>
    </xf>
    <xf numFmtId="164" fontId="28" fillId="0" borderId="0" xfId="0" applyFont="1" applyAlignment="1">
      <alignment/>
    </xf>
    <xf numFmtId="41" fontId="26" fillId="0" borderId="0" xfId="66" applyFont="1" applyFill="1" applyAlignment="1">
      <alignment/>
    </xf>
    <xf numFmtId="164" fontId="29" fillId="0" borderId="0" xfId="0" applyFont="1" applyAlignment="1">
      <alignment horizontal="left"/>
    </xf>
    <xf numFmtId="164" fontId="29" fillId="0" borderId="0" xfId="0" applyFont="1" applyAlignment="1">
      <alignment/>
    </xf>
    <xf numFmtId="37" fontId="29" fillId="0" borderId="0" xfId="0" applyNumberFormat="1" applyFont="1" applyAlignment="1">
      <alignment horizontal="left"/>
    </xf>
    <xf numFmtId="37" fontId="26" fillId="0" borderId="0" xfId="0" applyNumberFormat="1" applyFont="1" applyAlignment="1">
      <alignment horizontal="left"/>
    </xf>
    <xf numFmtId="164" fontId="31" fillId="0" borderId="10" xfId="0" applyFont="1" applyBorder="1" applyAlignment="1">
      <alignment vertical="center"/>
    </xf>
    <xf numFmtId="37" fontId="31" fillId="0" borderId="22" xfId="0" applyNumberFormat="1" applyFont="1" applyBorder="1" applyAlignment="1">
      <alignment horizontal="left" vertical="center"/>
    </xf>
    <xf numFmtId="164" fontId="31" fillId="0" borderId="23" xfId="0" applyFont="1" applyBorder="1" applyAlignment="1">
      <alignment vertical="center"/>
    </xf>
    <xf numFmtId="37" fontId="31" fillId="0" borderId="24" xfId="0" applyNumberFormat="1" applyFont="1" applyBorder="1" applyAlignment="1">
      <alignment horizontal="center" vertical="center"/>
    </xf>
    <xf numFmtId="164" fontId="31" fillId="0" borderId="0" xfId="0" applyFont="1" applyAlignment="1">
      <alignment vertical="center"/>
    </xf>
    <xf numFmtId="3" fontId="31" fillId="0" borderId="11" xfId="0" applyNumberFormat="1" applyFont="1" applyBorder="1" applyAlignment="1">
      <alignment vertical="center"/>
    </xf>
    <xf numFmtId="37" fontId="32" fillId="0" borderId="15" xfId="0" applyNumberFormat="1" applyFont="1" applyBorder="1" applyAlignment="1">
      <alignment vertical="center"/>
    </xf>
    <xf numFmtId="37" fontId="32" fillId="0" borderId="24" xfId="0" applyNumberFormat="1" applyFont="1" applyBorder="1" applyAlignment="1">
      <alignment vertical="center"/>
    </xf>
    <xf numFmtId="37" fontId="32" fillId="0" borderId="0" xfId="0" applyNumberFormat="1" applyFont="1" applyAlignment="1">
      <alignment vertical="center"/>
    </xf>
    <xf numFmtId="41" fontId="32" fillId="0" borderId="0" xfId="66" applyFont="1" applyFill="1" applyAlignment="1">
      <alignment vertical="center"/>
    </xf>
    <xf numFmtId="164" fontId="32" fillId="0" borderId="0" xfId="0" applyFont="1" applyAlignment="1">
      <alignment vertical="center"/>
    </xf>
    <xf numFmtId="164" fontId="26" fillId="0" borderId="10" xfId="0" applyFont="1" applyBorder="1" applyAlignment="1">
      <alignment/>
    </xf>
    <xf numFmtId="37" fontId="26" fillId="0" borderId="15" xfId="0" applyNumberFormat="1" applyFont="1" applyBorder="1" applyAlignment="1">
      <alignment/>
    </xf>
    <xf numFmtId="37" fontId="32" fillId="0" borderId="0" xfId="0" applyNumberFormat="1" applyFont="1" applyAlignment="1">
      <alignment/>
    </xf>
    <xf numFmtId="37" fontId="26" fillId="0" borderId="0" xfId="0" applyNumberFormat="1" applyFont="1" applyAlignment="1">
      <alignment/>
    </xf>
    <xf numFmtId="37" fontId="28" fillId="0" borderId="0" xfId="0" applyNumberFormat="1" applyFont="1" applyAlignment="1">
      <alignment/>
    </xf>
    <xf numFmtId="41" fontId="26" fillId="0" borderId="0" xfId="66" applyFont="1" applyFill="1" applyBorder="1" applyAlignment="1">
      <alignment/>
    </xf>
    <xf numFmtId="3" fontId="33" fillId="0" borderId="0" xfId="0" applyNumberFormat="1" applyFont="1" applyAlignment="1">
      <alignment/>
    </xf>
    <xf numFmtId="164" fontId="31" fillId="0" borderId="22" xfId="0" applyFont="1" applyBorder="1" applyAlignment="1">
      <alignment vertical="center"/>
    </xf>
    <xf numFmtId="37" fontId="32" fillId="0" borderId="22" xfId="0" applyNumberFormat="1" applyFont="1" applyBorder="1" applyAlignment="1">
      <alignment vertical="center"/>
    </xf>
    <xf numFmtId="3" fontId="26" fillId="0" borderId="0" xfId="0" applyNumberFormat="1" applyFont="1" applyAlignment="1">
      <alignment/>
    </xf>
    <xf numFmtId="164" fontId="32" fillId="0" borderId="0" xfId="0" applyFont="1" applyAlignment="1">
      <alignment horizontal="left"/>
    </xf>
    <xf numFmtId="164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37" fontId="32" fillId="0" borderId="14" xfId="0" applyNumberFormat="1" applyFont="1" applyBorder="1" applyAlignment="1" quotePrefix="1">
      <alignment horizontal="center"/>
    </xf>
    <xf numFmtId="37" fontId="31" fillId="0" borderId="14" xfId="0" applyNumberFormat="1" applyFont="1" applyBorder="1" applyAlignment="1">
      <alignment horizontal="center"/>
    </xf>
    <xf numFmtId="37" fontId="32" fillId="0" borderId="15" xfId="0" applyNumberFormat="1" applyFont="1" applyBorder="1" applyAlignment="1" quotePrefix="1">
      <alignment horizontal="center"/>
    </xf>
    <xf numFmtId="37" fontId="32" fillId="0" borderId="10" xfId="0" applyNumberFormat="1" applyFont="1" applyBorder="1" applyAlignment="1">
      <alignment horizontal="left"/>
    </xf>
    <xf numFmtId="3" fontId="32" fillId="0" borderId="12" xfId="0" applyNumberFormat="1" applyFont="1" applyBorder="1" applyAlignment="1">
      <alignment/>
    </xf>
    <xf numFmtId="37" fontId="32" fillId="0" borderId="16" xfId="0" applyNumberFormat="1" applyFont="1" applyBorder="1" applyAlignment="1" quotePrefix="1">
      <alignment horizontal="center"/>
    </xf>
    <xf numFmtId="164" fontId="32" fillId="0" borderId="17" xfId="0" applyFont="1" applyBorder="1" applyAlignment="1">
      <alignment/>
    </xf>
    <xf numFmtId="37" fontId="32" fillId="0" borderId="18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/>
    </xf>
    <xf numFmtId="37" fontId="32" fillId="0" borderId="15" xfId="0" applyNumberFormat="1" applyFont="1" applyBorder="1" applyAlignment="1" quotePrefix="1">
      <alignment horizontal="right"/>
    </xf>
    <xf numFmtId="164" fontId="32" fillId="0" borderId="10" xfId="0" applyFont="1" applyBorder="1" applyAlignment="1">
      <alignment horizontal="left"/>
    </xf>
    <xf numFmtId="37" fontId="32" fillId="0" borderId="20" xfId="0" applyNumberFormat="1" applyFont="1" applyBorder="1" applyAlignment="1" quotePrefix="1">
      <alignment horizontal="right"/>
    </xf>
    <xf numFmtId="164" fontId="32" fillId="0" borderId="19" xfId="0" applyFont="1" applyBorder="1" applyAlignment="1">
      <alignment/>
    </xf>
    <xf numFmtId="37" fontId="32" fillId="0" borderId="21" xfId="0" applyNumberFormat="1" applyFont="1" applyBorder="1" applyAlignment="1">
      <alignment horizontal="left"/>
    </xf>
    <xf numFmtId="3" fontId="32" fillId="0" borderId="13" xfId="0" applyNumberFormat="1" applyFont="1" applyBorder="1" applyAlignment="1">
      <alignment/>
    </xf>
    <xf numFmtId="3" fontId="32" fillId="0" borderId="11" xfId="0" applyNumberFormat="1" applyFont="1" applyBorder="1" applyAlignment="1">
      <alignment/>
    </xf>
    <xf numFmtId="164" fontId="32" fillId="0" borderId="18" xfId="0" applyFont="1" applyBorder="1" applyAlignment="1">
      <alignment horizontal="left"/>
    </xf>
    <xf numFmtId="164" fontId="28" fillId="0" borderId="13" xfId="0" applyFont="1" applyBorder="1" applyAlignment="1">
      <alignment horizontal="center" vertical="center" wrapText="1"/>
    </xf>
    <xf numFmtId="164" fontId="31" fillId="0" borderId="13" xfId="0" applyFont="1" applyBorder="1" applyAlignment="1">
      <alignment horizontal="center" vertical="center"/>
    </xf>
    <xf numFmtId="164" fontId="57" fillId="0" borderId="0" xfId="0" applyFont="1" applyAlignment="1">
      <alignment/>
    </xf>
    <xf numFmtId="37" fontId="26" fillId="0" borderId="0" xfId="0" applyNumberFormat="1" applyFont="1" applyAlignment="1">
      <alignment vertical="center"/>
    </xf>
    <xf numFmtId="164" fontId="30" fillId="0" borderId="10" xfId="0" applyFont="1" applyBorder="1" applyAlignment="1">
      <alignment vertical="center"/>
    </xf>
    <xf numFmtId="3" fontId="30" fillId="0" borderId="11" xfId="0" applyNumberFormat="1" applyFont="1" applyBorder="1" applyAlignment="1">
      <alignment vertical="center"/>
    </xf>
    <xf numFmtId="37" fontId="26" fillId="0" borderId="11" xfId="0" applyNumberFormat="1" applyFont="1" applyBorder="1" applyAlignment="1">
      <alignment vertical="center"/>
    </xf>
    <xf numFmtId="164" fontId="26" fillId="0" borderId="0" xfId="0" applyFont="1" applyAlignment="1">
      <alignment vertical="center"/>
    </xf>
    <xf numFmtId="9" fontId="26" fillId="0" borderId="0" xfId="76" applyFont="1" applyFill="1" applyAlignment="1" applyProtection="1">
      <alignment/>
      <protection/>
    </xf>
    <xf numFmtId="41" fontId="26" fillId="0" borderId="0" xfId="66" applyFont="1" applyAlignment="1">
      <alignment vertical="center"/>
    </xf>
    <xf numFmtId="41" fontId="26" fillId="0" borderId="0" xfId="66" applyFont="1" applyAlignment="1">
      <alignment/>
    </xf>
    <xf numFmtId="41" fontId="4" fillId="0" borderId="0" xfId="66" applyFont="1" applyAlignment="1">
      <alignment/>
    </xf>
    <xf numFmtId="41" fontId="55" fillId="0" borderId="0" xfId="66" applyFont="1" applyAlignment="1">
      <alignment/>
    </xf>
    <xf numFmtId="164" fontId="26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56" fillId="0" borderId="0" xfId="0" applyFont="1" applyFill="1" applyAlignment="1">
      <alignment/>
    </xf>
    <xf numFmtId="164" fontId="28" fillId="0" borderId="13" xfId="0" applyFont="1" applyFill="1" applyBorder="1" applyAlignment="1">
      <alignment horizontal="center" vertical="center" wrapText="1"/>
    </xf>
    <xf numFmtId="164" fontId="31" fillId="0" borderId="13" xfId="0" applyFont="1" applyFill="1" applyBorder="1" applyAlignment="1">
      <alignment horizontal="center" vertical="center"/>
    </xf>
    <xf numFmtId="37" fontId="32" fillId="0" borderId="14" xfId="0" applyNumberFormat="1" applyFont="1" applyFill="1" applyBorder="1" applyAlignment="1" quotePrefix="1">
      <alignment horizontal="center"/>
    </xf>
    <xf numFmtId="37" fontId="31" fillId="0" borderId="14" xfId="0" applyNumberFormat="1" applyFont="1" applyFill="1" applyBorder="1" applyAlignment="1">
      <alignment horizontal="center"/>
    </xf>
    <xf numFmtId="3" fontId="31" fillId="0" borderId="11" xfId="0" applyNumberFormat="1" applyFont="1" applyFill="1" applyBorder="1" applyAlignment="1">
      <alignment vertical="center"/>
    </xf>
    <xf numFmtId="3" fontId="32" fillId="0" borderId="12" xfId="0" applyNumberFormat="1" applyFont="1" applyFill="1" applyBorder="1" applyAlignment="1">
      <alignment/>
    </xf>
    <xf numFmtId="3" fontId="32" fillId="0" borderId="14" xfId="0" applyNumberFormat="1" applyFont="1" applyFill="1" applyBorder="1" applyAlignment="1">
      <alignment/>
    </xf>
    <xf numFmtId="3" fontId="32" fillId="0" borderId="13" xfId="0" applyNumberFormat="1" applyFont="1" applyFill="1" applyBorder="1" applyAlignment="1">
      <alignment/>
    </xf>
    <xf numFmtId="3" fontId="32" fillId="0" borderId="11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37" fontId="26" fillId="0" borderId="0" xfId="0" applyNumberFormat="1" applyFont="1" applyFill="1" applyAlignment="1">
      <alignment/>
    </xf>
    <xf numFmtId="164" fontId="34" fillId="0" borderId="0" xfId="0" applyFont="1" applyAlignment="1">
      <alignment/>
    </xf>
    <xf numFmtId="164" fontId="31" fillId="0" borderId="0" xfId="0" applyFont="1" applyAlignment="1">
      <alignment/>
    </xf>
    <xf numFmtId="164" fontId="55" fillId="34" borderId="0" xfId="0" applyFont="1" applyFill="1" applyAlignment="1">
      <alignment/>
    </xf>
    <xf numFmtId="164" fontId="34" fillId="0" borderId="0" xfId="0" applyFont="1" applyAlignment="1">
      <alignment horizontal="center"/>
    </xf>
    <xf numFmtId="164" fontId="31" fillId="0" borderId="0" xfId="0" applyFont="1" applyAlignment="1">
      <alignment horizontal="center"/>
    </xf>
    <xf numFmtId="164" fontId="34" fillId="0" borderId="0" xfId="0" applyFont="1" applyAlignment="1">
      <alignment horizontal="center"/>
    </xf>
    <xf numFmtId="164" fontId="31" fillId="0" borderId="0" xfId="0" applyFont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28600"/>
          <a:ext cx="1295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8600"/>
          <a:ext cx="1295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115"/>
  <sheetViews>
    <sheetView tabSelected="1" zoomScale="50" zoomScaleNormal="50" zoomScalePageLayoutView="0" workbookViewId="0" topLeftCell="A1">
      <selection activeCell="M27" sqref="M27"/>
    </sheetView>
  </sheetViews>
  <sheetFormatPr defaultColWidth="9.625" defaultRowHeight="18" customHeight="1"/>
  <cols>
    <col min="1" max="1" width="1.875" style="50" customWidth="1"/>
    <col min="2" max="2" width="7.25390625" style="50" customWidth="1"/>
    <col min="3" max="3" width="7.625" style="50" hidden="1" customWidth="1"/>
    <col min="4" max="4" width="71.625" style="50" customWidth="1"/>
    <col min="5" max="5" width="1.875" style="50" customWidth="1"/>
    <col min="6" max="15" width="20.25390625" style="50" customWidth="1"/>
    <col min="16" max="16" width="19.125" style="50" customWidth="1"/>
    <col min="17" max="17" width="18.375" style="50" customWidth="1"/>
    <col min="18" max="19" width="20.25390625" style="50" customWidth="1"/>
    <col min="20" max="20" width="18.375" style="50" customWidth="1"/>
    <col min="21" max="25" width="20.25390625" style="50" customWidth="1"/>
    <col min="26" max="26" width="20.25390625" style="112" customWidth="1"/>
    <col min="27" max="27" width="25.625" style="112" hidden="1" customWidth="1"/>
    <col min="28" max="28" width="20.25390625" style="112" customWidth="1"/>
    <col min="29" max="29" width="20.25390625" style="50" hidden="1" customWidth="1"/>
    <col min="30" max="30" width="2.50390625" style="50" hidden="1" customWidth="1"/>
    <col min="31" max="31" width="18.375" style="50" hidden="1" customWidth="1"/>
    <col min="32" max="32" width="18.625" style="50" hidden="1" customWidth="1"/>
    <col min="33" max="33" width="17.125" style="52" hidden="1" customWidth="1"/>
    <col min="34" max="34" width="9.625" style="50" hidden="1" customWidth="1"/>
    <col min="35" max="35" width="19.25390625" style="50" hidden="1" customWidth="1"/>
    <col min="36" max="36" width="9.625" style="50" hidden="1" customWidth="1"/>
    <col min="37" max="37" width="23.375" style="50" hidden="1" customWidth="1"/>
    <col min="38" max="39" width="9.625" style="50" hidden="1" customWidth="1"/>
    <col min="40" max="40" width="17.375" style="50" hidden="1" customWidth="1"/>
    <col min="41" max="41" width="9.625" style="50" hidden="1" customWidth="1"/>
    <col min="42" max="42" width="20.50390625" style="53" hidden="1" customWidth="1"/>
    <col min="43" max="44" width="0" style="50" hidden="1" customWidth="1"/>
    <col min="45" max="16384" width="9.625" style="50" customWidth="1"/>
  </cols>
  <sheetData>
    <row r="1" ht="18" customHeight="1">
      <c r="S1" s="51"/>
    </row>
    <row r="2" spans="2:19" ht="25.5" customHeight="1">
      <c r="B2" s="54"/>
      <c r="J2" s="131" t="s">
        <v>124</v>
      </c>
      <c r="K2" s="131"/>
      <c r="L2" s="131"/>
      <c r="M2" s="131"/>
      <c r="N2" s="131"/>
      <c r="O2" s="131"/>
      <c r="P2" s="131"/>
      <c r="Q2" s="131"/>
      <c r="R2" s="126"/>
      <c r="S2" s="126"/>
    </row>
    <row r="3" spans="2:29" ht="18" customHeight="1">
      <c r="B3" s="54"/>
      <c r="F3" s="55"/>
      <c r="G3" s="55"/>
      <c r="H3" s="55"/>
      <c r="I3" s="55"/>
      <c r="J3" s="132" t="s">
        <v>125</v>
      </c>
      <c r="K3" s="132"/>
      <c r="L3" s="132"/>
      <c r="M3" s="132"/>
      <c r="N3" s="132"/>
      <c r="O3" s="132"/>
      <c r="P3" s="132"/>
      <c r="Q3" s="132"/>
      <c r="R3" s="127"/>
      <c r="S3" s="127"/>
      <c r="T3" s="55"/>
      <c r="U3" s="55"/>
      <c r="V3" s="55"/>
      <c r="W3" s="55"/>
      <c r="X3" s="55"/>
      <c r="Y3" s="55"/>
      <c r="Z3" s="113"/>
      <c r="AC3" s="55"/>
    </row>
    <row r="4" spans="2:29" ht="18" customHeight="1">
      <c r="B4" s="56"/>
      <c r="Y4" s="51"/>
      <c r="Z4" s="114"/>
      <c r="AC4" s="51"/>
    </row>
    <row r="5" spans="2:29" ht="18" customHeight="1">
      <c r="B5" s="56"/>
      <c r="AC5" s="51"/>
    </row>
    <row r="6" spans="2:28" ht="18" customHeight="1">
      <c r="B6" s="57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</row>
    <row r="7" spans="2:31" ht="84.75" customHeight="1">
      <c r="B7" s="79"/>
      <c r="C7" s="80"/>
      <c r="D7" s="80"/>
      <c r="E7" s="80"/>
      <c r="F7" s="99" t="s">
        <v>106</v>
      </c>
      <c r="G7" s="99" t="s">
        <v>110</v>
      </c>
      <c r="H7" s="99" t="s">
        <v>111</v>
      </c>
      <c r="I7" s="99" t="s">
        <v>135</v>
      </c>
      <c r="J7" s="99" t="s">
        <v>112</v>
      </c>
      <c r="K7" s="99" t="s">
        <v>134</v>
      </c>
      <c r="L7" s="99" t="s">
        <v>133</v>
      </c>
      <c r="M7" s="99" t="s">
        <v>113</v>
      </c>
      <c r="N7" s="99" t="s">
        <v>114</v>
      </c>
      <c r="O7" s="99" t="s">
        <v>132</v>
      </c>
      <c r="P7" s="99" t="s">
        <v>107</v>
      </c>
      <c r="Q7" s="99" t="s">
        <v>108</v>
      </c>
      <c r="R7" s="99" t="s">
        <v>115</v>
      </c>
      <c r="S7" s="99" t="s">
        <v>116</v>
      </c>
      <c r="T7" s="99" t="s">
        <v>109</v>
      </c>
      <c r="U7" s="99" t="s">
        <v>117</v>
      </c>
      <c r="V7" s="99" t="s">
        <v>118</v>
      </c>
      <c r="W7" s="99" t="s">
        <v>119</v>
      </c>
      <c r="X7" s="99" t="s">
        <v>137</v>
      </c>
      <c r="Y7" s="99" t="s">
        <v>120</v>
      </c>
      <c r="Z7" s="115" t="s">
        <v>121</v>
      </c>
      <c r="AA7" s="116" t="s">
        <v>105</v>
      </c>
      <c r="AB7" s="116" t="s">
        <v>50</v>
      </c>
      <c r="AC7" s="100" t="s">
        <v>104</v>
      </c>
      <c r="AE7" s="50" t="s">
        <v>57</v>
      </c>
    </row>
    <row r="8" spans="2:33" ht="18" customHeight="1">
      <c r="B8" s="81"/>
      <c r="C8" s="80"/>
      <c r="D8" s="80"/>
      <c r="E8" s="80"/>
      <c r="F8" s="82" t="s">
        <v>78</v>
      </c>
      <c r="G8" s="82" t="s">
        <v>71</v>
      </c>
      <c r="H8" s="82" t="s">
        <v>72</v>
      </c>
      <c r="I8" s="82" t="s">
        <v>128</v>
      </c>
      <c r="J8" s="82" t="s">
        <v>73</v>
      </c>
      <c r="K8" s="82" t="s">
        <v>129</v>
      </c>
      <c r="L8" s="82" t="s">
        <v>130</v>
      </c>
      <c r="M8" s="82" t="s">
        <v>74</v>
      </c>
      <c r="N8" s="82" t="s">
        <v>75</v>
      </c>
      <c r="O8" s="82" t="s">
        <v>131</v>
      </c>
      <c r="P8" s="82" t="s">
        <v>68</v>
      </c>
      <c r="Q8" s="82" t="s">
        <v>69</v>
      </c>
      <c r="R8" s="82" t="s">
        <v>76</v>
      </c>
      <c r="S8" s="82" t="s">
        <v>77</v>
      </c>
      <c r="T8" s="82" t="s">
        <v>70</v>
      </c>
      <c r="U8" s="82" t="s">
        <v>92</v>
      </c>
      <c r="V8" s="82" t="s">
        <v>86</v>
      </c>
      <c r="W8" s="82" t="s">
        <v>79</v>
      </c>
      <c r="X8" s="82" t="s">
        <v>136</v>
      </c>
      <c r="Y8" s="82" t="s">
        <v>80</v>
      </c>
      <c r="Z8" s="117" t="s">
        <v>81</v>
      </c>
      <c r="AA8" s="118" t="s">
        <v>54</v>
      </c>
      <c r="AB8" s="118" t="s">
        <v>54</v>
      </c>
      <c r="AC8" s="83" t="s">
        <v>54</v>
      </c>
      <c r="AE8" s="50" t="s">
        <v>58</v>
      </c>
      <c r="AG8" s="52" t="s">
        <v>90</v>
      </c>
    </row>
    <row r="9" spans="1:42" s="68" customFormat="1" ht="24.75" customHeight="1">
      <c r="A9" s="58"/>
      <c r="B9" s="59" t="s">
        <v>0</v>
      </c>
      <c r="C9" s="60"/>
      <c r="D9" s="61" t="s">
        <v>1</v>
      </c>
      <c r="E9" s="62"/>
      <c r="F9" s="63">
        <f>+SUM(F10:F14,F19:F22)+F33+F34</f>
        <v>31149881</v>
      </c>
      <c r="G9" s="63">
        <f aca="true" t="shared" si="0" ref="G9:W9">+SUM(G10:G14,G19:G22)+G33+G34</f>
        <v>60289463</v>
      </c>
      <c r="H9" s="63">
        <f t="shared" si="0"/>
        <v>319138961</v>
      </c>
      <c r="I9" s="63">
        <f>+SUM(I10:I14,I19:I22)+I33+I34</f>
        <v>11839556</v>
      </c>
      <c r="J9" s="63">
        <f t="shared" si="0"/>
        <v>2118076316</v>
      </c>
      <c r="K9" s="63">
        <f>+SUM(K10:K14,K19:K22)+K33+K34</f>
        <v>13485084</v>
      </c>
      <c r="L9" s="63">
        <f>+SUM(L10:L14,L19:L22)+L33+L34</f>
        <v>191586773</v>
      </c>
      <c r="M9" s="63">
        <f t="shared" si="0"/>
        <v>143997847</v>
      </c>
      <c r="N9" s="63">
        <f t="shared" si="0"/>
        <v>146626887</v>
      </c>
      <c r="O9" s="63">
        <f>+SUM(O10:O14,O19:O22)+O33+O34</f>
        <v>3500851</v>
      </c>
      <c r="P9" s="63">
        <f>+SUM(P10:P14,P19:P22)+P33+P34</f>
        <v>80677800</v>
      </c>
      <c r="Q9" s="63">
        <f>+SUM(Q10:Q14,Q19:Q22)+Q33+Q34</f>
        <v>4271310</v>
      </c>
      <c r="R9" s="63">
        <f t="shared" si="0"/>
        <v>8523692</v>
      </c>
      <c r="S9" s="63">
        <f t="shared" si="0"/>
        <v>340466821</v>
      </c>
      <c r="T9" s="63">
        <f>+SUM(T10:T14,T19:T22)+T33+T34</f>
        <v>10813142</v>
      </c>
      <c r="U9" s="63">
        <f t="shared" si="0"/>
        <v>397099127</v>
      </c>
      <c r="V9" s="63">
        <f t="shared" si="0"/>
        <v>1282941077</v>
      </c>
      <c r="W9" s="63">
        <f t="shared" si="0"/>
        <v>48819584</v>
      </c>
      <c r="X9" s="63">
        <f>+SUM(X10:X14,X19:X22)+X33+X34</f>
        <v>1510975</v>
      </c>
      <c r="Y9" s="63">
        <f>+SUM(Y10:Y14,Y19:Y22)+Y33+Y34</f>
        <v>2889865</v>
      </c>
      <c r="Z9" s="119">
        <f>+SUM(Z10:Z14,Z19:Z22)+Z33+Z34</f>
        <v>16357399</v>
      </c>
      <c r="AA9" s="119">
        <f>+SUM(AA10:AA14,AA19:AA22)+AA33+AA34</f>
        <v>343855234</v>
      </c>
      <c r="AB9" s="119">
        <f>+SUM(AB10:AB14,AB19:AB22)+AB33+AB34</f>
        <v>4890207177</v>
      </c>
      <c r="AC9" s="63">
        <f>+SUM(AC10:AC14,AC19:AC22)+AC33+AC34</f>
        <v>5234062411</v>
      </c>
      <c r="AD9" s="64"/>
      <c r="AE9" s="65">
        <f>SUM(AE11,AE10,AE12,AE13,AE14,AE19,AE20,AE21,AE22,AE34,AE33)</f>
        <v>5214815147</v>
      </c>
      <c r="AF9" s="65" t="e">
        <f>SUM(AF11,AF10,AF12,AF13,AF14,AF19,AF20,AF21,AF22,AF34,AF33)</f>
        <v>#REF!</v>
      </c>
      <c r="AG9" s="65" t="e">
        <f>SUM(AG11,AG10,AG12,AG13,AG14,AG19,AG20,AG21,AG22,AG34,AG33)</f>
        <v>#REF!</v>
      </c>
      <c r="AH9" s="66"/>
      <c r="AI9" s="66">
        <f>+AC9-Y9-Z9</f>
        <v>5214815147</v>
      </c>
      <c r="AJ9" s="66"/>
      <c r="AK9" s="66" t="e">
        <f>+AI9+#REF!</f>
        <v>#REF!</v>
      </c>
      <c r="AL9" s="66"/>
      <c r="AM9" s="66"/>
      <c r="AN9" s="66"/>
      <c r="AO9" s="66"/>
      <c r="AP9" s="67"/>
    </row>
    <row r="10" spans="1:42" ht="22.5" customHeight="1">
      <c r="A10" s="69"/>
      <c r="B10" s="84" t="s">
        <v>37</v>
      </c>
      <c r="C10" s="80"/>
      <c r="D10" s="85" t="s">
        <v>14</v>
      </c>
      <c r="E10" s="80"/>
      <c r="F10" s="86">
        <v>10</v>
      </c>
      <c r="G10" s="86">
        <v>10</v>
      </c>
      <c r="H10" s="86">
        <v>10</v>
      </c>
      <c r="I10" s="86"/>
      <c r="J10" s="86">
        <v>10</v>
      </c>
      <c r="K10" s="86"/>
      <c r="L10" s="86"/>
      <c r="M10" s="86">
        <v>10</v>
      </c>
      <c r="N10" s="86">
        <v>10</v>
      </c>
      <c r="O10" s="86"/>
      <c r="P10" s="86">
        <v>5</v>
      </c>
      <c r="Q10" s="86">
        <v>2</v>
      </c>
      <c r="R10" s="86">
        <v>10</v>
      </c>
      <c r="S10" s="86">
        <v>10</v>
      </c>
      <c r="T10" s="86">
        <v>3</v>
      </c>
      <c r="U10" s="86"/>
      <c r="V10" s="86">
        <v>496212</v>
      </c>
      <c r="W10" s="86">
        <v>10</v>
      </c>
      <c r="X10" s="86"/>
      <c r="Y10" s="86">
        <v>10</v>
      </c>
      <c r="Z10" s="120">
        <v>10</v>
      </c>
      <c r="AA10" s="120">
        <f>+U10</f>
        <v>0</v>
      </c>
      <c r="AB10" s="120">
        <f>+AC10-AA10</f>
        <v>496332</v>
      </c>
      <c r="AC10" s="86">
        <f aca="true" t="shared" si="1" ref="AC10:AC41">SUM(F10:Z10)</f>
        <v>496332</v>
      </c>
      <c r="AD10" s="70"/>
      <c r="AE10" s="71">
        <f>+AC10-Z10-Y10</f>
        <v>496312</v>
      </c>
      <c r="AF10" s="72"/>
      <c r="AG10" s="73">
        <f aca="true" t="shared" si="2" ref="AG10:AG34">SUM(AE10:AF10)</f>
        <v>496312</v>
      </c>
      <c r="AH10" s="72"/>
      <c r="AI10" s="72"/>
      <c r="AJ10" s="72"/>
      <c r="AK10" s="72"/>
      <c r="AL10" s="72"/>
      <c r="AM10" s="72"/>
      <c r="AN10" s="72"/>
      <c r="AO10" s="72"/>
      <c r="AP10" s="74"/>
    </row>
    <row r="11" spans="1:42" ht="22.5" customHeight="1">
      <c r="A11" s="69"/>
      <c r="B11" s="84" t="s">
        <v>21</v>
      </c>
      <c r="C11" s="80"/>
      <c r="D11" s="85" t="s">
        <v>22</v>
      </c>
      <c r="E11" s="80"/>
      <c r="F11" s="86">
        <v>16962</v>
      </c>
      <c r="G11" s="86">
        <v>31845</v>
      </c>
      <c r="H11" s="86">
        <v>16043</v>
      </c>
      <c r="I11" s="86"/>
      <c r="J11" s="86">
        <v>124200</v>
      </c>
      <c r="K11" s="86"/>
      <c r="L11" s="86">
        <v>0</v>
      </c>
      <c r="M11" s="86">
        <v>10086</v>
      </c>
      <c r="N11" s="86">
        <v>7452</v>
      </c>
      <c r="O11" s="86"/>
      <c r="P11" s="86"/>
      <c r="Q11" s="86">
        <v>955</v>
      </c>
      <c r="R11" s="86">
        <v>2233</v>
      </c>
      <c r="S11" s="86">
        <v>0</v>
      </c>
      <c r="T11" s="86">
        <v>8407</v>
      </c>
      <c r="U11" s="86"/>
      <c r="V11" s="86"/>
      <c r="W11" s="86">
        <v>5900</v>
      </c>
      <c r="X11" s="86"/>
      <c r="Y11" s="86">
        <v>3002</v>
      </c>
      <c r="Z11" s="120"/>
      <c r="AA11" s="120">
        <v>0</v>
      </c>
      <c r="AB11" s="120">
        <f>+AC11-AA11</f>
        <v>227085</v>
      </c>
      <c r="AC11" s="86">
        <f t="shared" si="1"/>
        <v>227085</v>
      </c>
      <c r="AD11" s="72"/>
      <c r="AE11" s="71">
        <f>+AC11-Z11-Y11</f>
        <v>224083</v>
      </c>
      <c r="AF11" s="72"/>
      <c r="AG11" s="73">
        <f t="shared" si="2"/>
        <v>224083</v>
      </c>
      <c r="AH11" s="72"/>
      <c r="AI11" s="72"/>
      <c r="AJ11" s="72"/>
      <c r="AK11" s="72"/>
      <c r="AL11" s="72"/>
      <c r="AM11" s="72"/>
      <c r="AN11" s="72"/>
      <c r="AO11" s="72"/>
      <c r="AP11" s="74"/>
    </row>
    <row r="12" spans="1:42" ht="22.5" customHeight="1">
      <c r="A12" s="69"/>
      <c r="B12" s="84" t="s">
        <v>23</v>
      </c>
      <c r="C12" s="80"/>
      <c r="D12" s="85" t="s">
        <v>24</v>
      </c>
      <c r="E12" s="80"/>
      <c r="F12" s="86"/>
      <c r="G12" s="86">
        <v>227</v>
      </c>
      <c r="H12" s="86">
        <v>2588</v>
      </c>
      <c r="I12" s="86"/>
      <c r="J12" s="86">
        <v>9912876</v>
      </c>
      <c r="K12" s="86"/>
      <c r="L12" s="86"/>
      <c r="M12" s="86"/>
      <c r="N12" s="86">
        <v>1035</v>
      </c>
      <c r="O12" s="86"/>
      <c r="P12" s="86"/>
      <c r="Q12" s="86"/>
      <c r="R12" s="86"/>
      <c r="S12" s="86"/>
      <c r="T12" s="86"/>
      <c r="U12" s="86"/>
      <c r="V12" s="86">
        <v>43997852</v>
      </c>
      <c r="W12" s="86"/>
      <c r="X12" s="86"/>
      <c r="Y12" s="86">
        <v>352437</v>
      </c>
      <c r="Z12" s="120"/>
      <c r="AA12" s="120">
        <v>0</v>
      </c>
      <c r="AB12" s="120">
        <f aca="true" t="shared" si="3" ref="AB12:AB32">+AC12-AA12</f>
        <v>54267015</v>
      </c>
      <c r="AC12" s="86">
        <f t="shared" si="1"/>
        <v>54267015</v>
      </c>
      <c r="AD12" s="72"/>
      <c r="AE12" s="71">
        <f>+AC12-Z12-Y12</f>
        <v>53914578</v>
      </c>
      <c r="AF12" s="72"/>
      <c r="AG12" s="73">
        <f t="shared" si="2"/>
        <v>53914578</v>
      </c>
      <c r="AH12" s="72"/>
      <c r="AI12" s="72"/>
      <c r="AJ12" s="72"/>
      <c r="AK12" s="72"/>
      <c r="AL12" s="72"/>
      <c r="AM12" s="72"/>
      <c r="AN12" s="72"/>
      <c r="AO12" s="72"/>
      <c r="AP12" s="74"/>
    </row>
    <row r="13" spans="1:42" ht="22.5" customHeight="1">
      <c r="A13" s="69"/>
      <c r="B13" s="84" t="s">
        <v>25</v>
      </c>
      <c r="C13" s="80"/>
      <c r="D13" s="85" t="s">
        <v>26</v>
      </c>
      <c r="E13" s="80"/>
      <c r="F13" s="86">
        <v>1415560</v>
      </c>
      <c r="G13" s="86">
        <v>213823</v>
      </c>
      <c r="H13" s="86">
        <v>300269</v>
      </c>
      <c r="I13" s="86"/>
      <c r="J13" s="86">
        <v>3119333</v>
      </c>
      <c r="K13" s="86">
        <v>0</v>
      </c>
      <c r="L13" s="86">
        <v>0</v>
      </c>
      <c r="M13" s="86">
        <v>125805</v>
      </c>
      <c r="N13" s="86">
        <v>256712</v>
      </c>
      <c r="O13" s="86"/>
      <c r="P13" s="86">
        <v>97633</v>
      </c>
      <c r="Q13" s="86">
        <v>2</v>
      </c>
      <c r="R13" s="86">
        <v>56623</v>
      </c>
      <c r="S13" s="86">
        <v>167989</v>
      </c>
      <c r="T13" s="86">
        <v>67275</v>
      </c>
      <c r="U13" s="86"/>
      <c r="V13" s="86">
        <v>48509179</v>
      </c>
      <c r="W13" s="86">
        <v>190462</v>
      </c>
      <c r="X13" s="86"/>
      <c r="Y13" s="86">
        <v>12421</v>
      </c>
      <c r="Z13" s="120">
        <v>99786</v>
      </c>
      <c r="AA13" s="120">
        <v>0</v>
      </c>
      <c r="AB13" s="120">
        <f t="shared" si="3"/>
        <v>54632872</v>
      </c>
      <c r="AC13" s="86">
        <f t="shared" si="1"/>
        <v>54632872</v>
      </c>
      <c r="AD13" s="72"/>
      <c r="AE13" s="71">
        <f aca="true" t="shared" si="4" ref="AE13:AE66">+AC13-Z13-Y13</f>
        <v>54520665</v>
      </c>
      <c r="AF13" s="72"/>
      <c r="AG13" s="73">
        <f t="shared" si="2"/>
        <v>54520665</v>
      </c>
      <c r="AH13" s="72"/>
      <c r="AI13" s="72"/>
      <c r="AJ13" s="72"/>
      <c r="AK13" s="72"/>
      <c r="AL13" s="72"/>
      <c r="AM13" s="72"/>
      <c r="AN13" s="72"/>
      <c r="AO13" s="72"/>
      <c r="AP13" s="74"/>
    </row>
    <row r="14" spans="1:42" ht="22.5" customHeight="1">
      <c r="A14" s="69"/>
      <c r="B14" s="84" t="s">
        <v>44</v>
      </c>
      <c r="C14" s="80"/>
      <c r="D14" s="85" t="s">
        <v>2</v>
      </c>
      <c r="E14" s="80"/>
      <c r="F14" s="86">
        <f>SUM(F15,F18)</f>
        <v>29700002</v>
      </c>
      <c r="G14" s="86">
        <f>SUM(G15,G18)</f>
        <v>58944589</v>
      </c>
      <c r="H14" s="86">
        <f>SUM(H15,H18)</f>
        <v>291215775</v>
      </c>
      <c r="I14" s="86">
        <f>SUM(I15,I18)</f>
        <v>11839556</v>
      </c>
      <c r="J14" s="86">
        <f>SUM(J15,J18)</f>
        <v>1716035402</v>
      </c>
      <c r="K14" s="86">
        <f>SUM(K15,K18)</f>
        <v>13485084</v>
      </c>
      <c r="L14" s="86">
        <f>SUM(L15,L18)</f>
        <v>184900137</v>
      </c>
      <c r="M14" s="86">
        <f>SUM(M15,M18)</f>
        <v>135507004</v>
      </c>
      <c r="N14" s="86">
        <f>SUM(N15,N18)</f>
        <v>135417483</v>
      </c>
      <c r="O14" s="86">
        <f>SUM(O15,O18)</f>
        <v>3302759</v>
      </c>
      <c r="P14" s="86">
        <f>SUM(P15,P18)</f>
        <v>80573946</v>
      </c>
      <c r="Q14" s="86">
        <f>SUM(Q15,Q18)</f>
        <v>4270349</v>
      </c>
      <c r="R14" s="86">
        <f>SUM(R15,R18)</f>
        <v>8297819</v>
      </c>
      <c r="S14" s="86">
        <f>SUM(S15,S18)</f>
        <v>260726583</v>
      </c>
      <c r="T14" s="86">
        <f>SUM(T15,T18)</f>
        <v>10737454</v>
      </c>
      <c r="U14" s="86">
        <f>SUM(U15,U18)</f>
        <v>397099117</v>
      </c>
      <c r="V14" s="86">
        <f>SUM(V15,V18)</f>
        <v>437771545</v>
      </c>
      <c r="W14" s="86">
        <f>SUM(W15,W18)</f>
        <v>48567312</v>
      </c>
      <c r="X14" s="86">
        <f>SUM(X15,X18)</f>
        <v>1510975</v>
      </c>
      <c r="Y14" s="86">
        <f>SUM(Y15,Y18)</f>
        <v>2490935</v>
      </c>
      <c r="Z14" s="120">
        <f>SUM(Z15,Z18)</f>
        <v>16231718</v>
      </c>
      <c r="AA14" s="120">
        <v>0</v>
      </c>
      <c r="AB14" s="120">
        <f t="shared" si="3"/>
        <v>3848625544</v>
      </c>
      <c r="AC14" s="86">
        <f t="shared" si="1"/>
        <v>3848625544</v>
      </c>
      <c r="AD14" s="72"/>
      <c r="AE14" s="71">
        <f>+AC14-Z14-Y14</f>
        <v>3829902891</v>
      </c>
      <c r="AF14" s="72"/>
      <c r="AG14" s="73">
        <f t="shared" si="2"/>
        <v>3829902891</v>
      </c>
      <c r="AH14" s="72"/>
      <c r="AI14" s="72"/>
      <c r="AJ14" s="72"/>
      <c r="AK14" s="72"/>
      <c r="AL14" s="72"/>
      <c r="AM14" s="72"/>
      <c r="AN14" s="72"/>
      <c r="AO14" s="72"/>
      <c r="AP14" s="74"/>
    </row>
    <row r="15" spans="1:42" ht="22.5" customHeight="1">
      <c r="A15" s="69"/>
      <c r="B15" s="84" t="s">
        <v>20</v>
      </c>
      <c r="C15" s="80"/>
      <c r="D15" s="85" t="s">
        <v>45</v>
      </c>
      <c r="E15" s="80"/>
      <c r="F15" s="86">
        <f>SUM(F16:F17)</f>
        <v>29700002</v>
      </c>
      <c r="G15" s="86">
        <f>SUM(G16:G17)</f>
        <v>58944589</v>
      </c>
      <c r="H15" s="86">
        <f>SUM(H16:H17)</f>
        <v>291215775</v>
      </c>
      <c r="I15" s="86">
        <f>SUM(I16:I17)</f>
        <v>11839556</v>
      </c>
      <c r="J15" s="86">
        <f>SUM(J16:J17)</f>
        <v>1716035402</v>
      </c>
      <c r="K15" s="86">
        <f>SUM(K16:K17)</f>
        <v>13485084</v>
      </c>
      <c r="L15" s="86">
        <f>SUM(L16:L17)</f>
        <v>184900137</v>
      </c>
      <c r="M15" s="86">
        <f>SUM(M16:M17)</f>
        <v>135507004</v>
      </c>
      <c r="N15" s="86">
        <f>SUM(N16:N17)</f>
        <v>135417483</v>
      </c>
      <c r="O15" s="86">
        <f>SUM(O16:O17)</f>
        <v>3302759</v>
      </c>
      <c r="P15" s="86">
        <f>SUM(P16:P17)</f>
        <v>80573946</v>
      </c>
      <c r="Q15" s="86">
        <f>SUM(Q16:Q17)</f>
        <v>4270349</v>
      </c>
      <c r="R15" s="86">
        <f>SUM(R16:R17)</f>
        <v>8297819</v>
      </c>
      <c r="S15" s="86">
        <f>SUM(S16:S17)</f>
        <v>260726583</v>
      </c>
      <c r="T15" s="86">
        <f>SUM(T16:T17)</f>
        <v>10737454</v>
      </c>
      <c r="U15" s="86">
        <f>SUM(U16:U17)</f>
        <v>397099117</v>
      </c>
      <c r="V15" s="86">
        <f>SUM(V16:V17)</f>
        <v>437771545</v>
      </c>
      <c r="W15" s="86">
        <f>SUM(W16:W17)</f>
        <v>48567312</v>
      </c>
      <c r="X15" s="86">
        <f>SUM(X16:X17)</f>
        <v>1510975</v>
      </c>
      <c r="Y15" s="86">
        <f>SUM(Y16:Y17)</f>
        <v>2490935</v>
      </c>
      <c r="Z15" s="120">
        <f>SUM(Z16:Z17)</f>
        <v>16231718</v>
      </c>
      <c r="AA15" s="120">
        <v>0</v>
      </c>
      <c r="AB15" s="120">
        <f t="shared" si="3"/>
        <v>3848625544</v>
      </c>
      <c r="AC15" s="86">
        <f t="shared" si="1"/>
        <v>3848625544</v>
      </c>
      <c r="AD15" s="72"/>
      <c r="AE15" s="71">
        <f t="shared" si="4"/>
        <v>3829902891</v>
      </c>
      <c r="AF15" s="72"/>
      <c r="AG15" s="73">
        <f t="shared" si="2"/>
        <v>3829902891</v>
      </c>
      <c r="AH15" s="72"/>
      <c r="AI15" s="72"/>
      <c r="AJ15" s="72"/>
      <c r="AK15" s="72"/>
      <c r="AL15" s="72"/>
      <c r="AM15" s="72"/>
      <c r="AN15" s="72"/>
      <c r="AO15" s="72"/>
      <c r="AP15" s="74"/>
    </row>
    <row r="16" spans="1:42" ht="22.5" customHeight="1">
      <c r="A16" s="69"/>
      <c r="B16" s="84"/>
      <c r="C16" s="80"/>
      <c r="D16" s="85" t="s">
        <v>3</v>
      </c>
      <c r="E16" s="80"/>
      <c r="F16" s="86">
        <v>20737783</v>
      </c>
      <c r="G16" s="86">
        <v>13817708</v>
      </c>
      <c r="H16" s="86">
        <v>21141100</v>
      </c>
      <c r="I16" s="86"/>
      <c r="J16" s="86">
        <v>94733481</v>
      </c>
      <c r="K16" s="86">
        <v>8312815</v>
      </c>
      <c r="L16" s="86">
        <v>34851304</v>
      </c>
      <c r="M16" s="86">
        <v>10831398</v>
      </c>
      <c r="N16" s="86">
        <v>8048004</v>
      </c>
      <c r="O16" s="86">
        <v>749108</v>
      </c>
      <c r="P16" s="86">
        <v>7613806</v>
      </c>
      <c r="Q16" s="86">
        <v>3967625</v>
      </c>
      <c r="R16" s="86">
        <v>6170859</v>
      </c>
      <c r="S16" s="86">
        <v>12780555</v>
      </c>
      <c r="T16" s="86">
        <v>10076828</v>
      </c>
      <c r="U16" s="86">
        <v>436869</v>
      </c>
      <c r="V16" s="86">
        <v>16748798</v>
      </c>
      <c r="W16" s="86">
        <v>23010244</v>
      </c>
      <c r="X16" s="86"/>
      <c r="Y16" s="86">
        <v>2490935</v>
      </c>
      <c r="Z16" s="120">
        <v>10662932</v>
      </c>
      <c r="AA16" s="120">
        <v>0</v>
      </c>
      <c r="AB16" s="120">
        <f t="shared" si="3"/>
        <v>307182152</v>
      </c>
      <c r="AC16" s="86">
        <f t="shared" si="1"/>
        <v>307182152</v>
      </c>
      <c r="AD16" s="72"/>
      <c r="AE16" s="71">
        <f t="shared" si="4"/>
        <v>294028285</v>
      </c>
      <c r="AF16" s="72"/>
      <c r="AG16" s="73">
        <f t="shared" si="2"/>
        <v>294028285</v>
      </c>
      <c r="AH16" s="72"/>
      <c r="AI16" s="72"/>
      <c r="AJ16" s="72"/>
      <c r="AK16" s="72"/>
      <c r="AL16" s="72"/>
      <c r="AM16" s="72"/>
      <c r="AN16" s="72"/>
      <c r="AO16" s="72"/>
      <c r="AP16" s="74"/>
    </row>
    <row r="17" spans="1:42" ht="22.5" customHeight="1">
      <c r="A17" s="69"/>
      <c r="B17" s="84"/>
      <c r="C17" s="80"/>
      <c r="D17" s="85" t="s">
        <v>48</v>
      </c>
      <c r="E17" s="80"/>
      <c r="F17" s="86">
        <v>8962219</v>
      </c>
      <c r="G17" s="86">
        <v>45126881</v>
      </c>
      <c r="H17" s="86">
        <v>270074675</v>
      </c>
      <c r="I17" s="86">
        <v>11839556</v>
      </c>
      <c r="J17" s="86">
        <v>1621301921</v>
      </c>
      <c r="K17" s="86">
        <v>5172269</v>
      </c>
      <c r="L17" s="86">
        <v>150048833</v>
      </c>
      <c r="M17" s="86">
        <v>124675606</v>
      </c>
      <c r="N17" s="86">
        <v>127369479</v>
      </c>
      <c r="O17" s="86">
        <v>2553651</v>
      </c>
      <c r="P17" s="86">
        <v>72960140</v>
      </c>
      <c r="Q17" s="86">
        <v>302724</v>
      </c>
      <c r="R17" s="86">
        <v>2126960</v>
      </c>
      <c r="S17" s="86">
        <v>247946028</v>
      </c>
      <c r="T17" s="86">
        <v>660626</v>
      </c>
      <c r="U17" s="86">
        <v>396662248</v>
      </c>
      <c r="V17" s="86">
        <v>421022747</v>
      </c>
      <c r="W17" s="86">
        <v>25557068</v>
      </c>
      <c r="X17" s="86">
        <v>1510975</v>
      </c>
      <c r="Y17" s="86"/>
      <c r="Z17" s="120">
        <v>5568786</v>
      </c>
      <c r="AA17" s="120">
        <v>0</v>
      </c>
      <c r="AB17" s="120">
        <f t="shared" si="3"/>
        <v>3541443392</v>
      </c>
      <c r="AC17" s="86">
        <f t="shared" si="1"/>
        <v>3541443392</v>
      </c>
      <c r="AD17" s="72"/>
      <c r="AE17" s="71">
        <f t="shared" si="4"/>
        <v>3535874606</v>
      </c>
      <c r="AF17" s="72"/>
      <c r="AG17" s="73">
        <f t="shared" si="2"/>
        <v>3535874606</v>
      </c>
      <c r="AH17" s="72"/>
      <c r="AI17" s="72"/>
      <c r="AJ17" s="72"/>
      <c r="AK17" s="72"/>
      <c r="AL17" s="72"/>
      <c r="AM17" s="72"/>
      <c r="AN17" s="72"/>
      <c r="AO17" s="72"/>
      <c r="AP17" s="74"/>
    </row>
    <row r="18" spans="1:42" ht="22.5" customHeight="1">
      <c r="A18" s="69"/>
      <c r="B18" s="84" t="s">
        <v>31</v>
      </c>
      <c r="C18" s="80"/>
      <c r="D18" s="85" t="s">
        <v>46</v>
      </c>
      <c r="E18" s="80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120"/>
      <c r="AA18" s="120">
        <v>0</v>
      </c>
      <c r="AB18" s="120">
        <f t="shared" si="3"/>
        <v>0</v>
      </c>
      <c r="AC18" s="86">
        <f t="shared" si="1"/>
        <v>0</v>
      </c>
      <c r="AD18" s="72"/>
      <c r="AE18" s="71">
        <f t="shared" si="4"/>
        <v>0</v>
      </c>
      <c r="AF18" s="72"/>
      <c r="AG18" s="73">
        <f t="shared" si="2"/>
        <v>0</v>
      </c>
      <c r="AH18" s="72"/>
      <c r="AI18" s="72"/>
      <c r="AJ18" s="72"/>
      <c r="AK18" s="72"/>
      <c r="AL18" s="72"/>
      <c r="AM18" s="72"/>
      <c r="AN18" s="72"/>
      <c r="AO18" s="72"/>
      <c r="AP18" s="74"/>
    </row>
    <row r="19" spans="1:42" ht="22.5" customHeight="1">
      <c r="A19" s="69"/>
      <c r="B19" s="84" t="s">
        <v>4</v>
      </c>
      <c r="C19" s="80"/>
      <c r="D19" s="85" t="s">
        <v>27</v>
      </c>
      <c r="E19" s="80"/>
      <c r="F19" s="86">
        <v>17337</v>
      </c>
      <c r="G19" s="86">
        <v>19148</v>
      </c>
      <c r="H19" s="86">
        <v>4140</v>
      </c>
      <c r="I19" s="86"/>
      <c r="J19" s="86"/>
      <c r="K19" s="86"/>
      <c r="L19" s="86">
        <v>313605</v>
      </c>
      <c r="M19" s="86">
        <v>5175</v>
      </c>
      <c r="N19" s="86">
        <v>11914</v>
      </c>
      <c r="O19" s="86"/>
      <c r="P19" s="86">
        <v>6211</v>
      </c>
      <c r="Q19" s="86"/>
      <c r="R19" s="86">
        <v>1967</v>
      </c>
      <c r="S19" s="86">
        <v>6728</v>
      </c>
      <c r="T19" s="86"/>
      <c r="U19" s="86"/>
      <c r="V19" s="86"/>
      <c r="W19" s="86">
        <v>4140</v>
      </c>
      <c r="X19" s="86"/>
      <c r="Y19" s="86"/>
      <c r="Z19" s="120">
        <v>25875</v>
      </c>
      <c r="AA19" s="120">
        <v>0</v>
      </c>
      <c r="AB19" s="120">
        <f t="shared" si="3"/>
        <v>416240</v>
      </c>
      <c r="AC19" s="86">
        <f t="shared" si="1"/>
        <v>416240</v>
      </c>
      <c r="AD19" s="72"/>
      <c r="AE19" s="71">
        <f t="shared" si="4"/>
        <v>390365</v>
      </c>
      <c r="AF19" s="72"/>
      <c r="AG19" s="73">
        <f t="shared" si="2"/>
        <v>390365</v>
      </c>
      <c r="AH19" s="72"/>
      <c r="AI19" s="72"/>
      <c r="AJ19" s="72"/>
      <c r="AK19" s="72"/>
      <c r="AL19" s="72"/>
      <c r="AM19" s="72"/>
      <c r="AN19" s="72"/>
      <c r="AO19" s="72"/>
      <c r="AP19" s="74"/>
    </row>
    <row r="20" spans="1:42" ht="22.5" customHeight="1">
      <c r="A20" s="69"/>
      <c r="B20" s="84" t="s">
        <v>59</v>
      </c>
      <c r="C20" s="80"/>
      <c r="D20" s="85" t="s">
        <v>28</v>
      </c>
      <c r="E20" s="80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120"/>
      <c r="AA20" s="120">
        <v>0</v>
      </c>
      <c r="AB20" s="120">
        <f t="shared" si="3"/>
        <v>0</v>
      </c>
      <c r="AC20" s="86">
        <f t="shared" si="1"/>
        <v>0</v>
      </c>
      <c r="AD20" s="72"/>
      <c r="AE20" s="71">
        <f t="shared" si="4"/>
        <v>0</v>
      </c>
      <c r="AF20" s="72"/>
      <c r="AG20" s="73">
        <f t="shared" si="2"/>
        <v>0</v>
      </c>
      <c r="AH20" s="72"/>
      <c r="AI20" s="72"/>
      <c r="AJ20" s="72"/>
      <c r="AK20" s="72"/>
      <c r="AL20" s="72"/>
      <c r="AM20" s="72"/>
      <c r="AN20" s="72"/>
      <c r="AO20" s="72"/>
      <c r="AP20" s="74"/>
    </row>
    <row r="21" spans="1:42" ht="22.5" customHeight="1">
      <c r="A21" s="69"/>
      <c r="B21" s="84" t="s">
        <v>60</v>
      </c>
      <c r="C21" s="80"/>
      <c r="D21" s="85" t="s">
        <v>29</v>
      </c>
      <c r="E21" s="80"/>
      <c r="F21" s="86">
        <v>0</v>
      </c>
      <c r="G21" s="86">
        <v>0</v>
      </c>
      <c r="H21" s="86">
        <v>0</v>
      </c>
      <c r="I21" s="86"/>
      <c r="J21" s="86">
        <v>2423157</v>
      </c>
      <c r="K21" s="86"/>
      <c r="L21" s="86"/>
      <c r="M21" s="86">
        <v>0</v>
      </c>
      <c r="N21" s="86">
        <v>0</v>
      </c>
      <c r="O21" s="86"/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/>
      <c r="V21" s="86">
        <v>0</v>
      </c>
      <c r="W21" s="86">
        <v>51750</v>
      </c>
      <c r="X21" s="86"/>
      <c r="Y21" s="86">
        <v>31050</v>
      </c>
      <c r="Z21" s="120"/>
      <c r="AA21" s="120">
        <v>0</v>
      </c>
      <c r="AB21" s="120">
        <f t="shared" si="3"/>
        <v>2505957</v>
      </c>
      <c r="AC21" s="86">
        <f t="shared" si="1"/>
        <v>2505957</v>
      </c>
      <c r="AD21" s="72"/>
      <c r="AE21" s="71">
        <f t="shared" si="4"/>
        <v>2474907</v>
      </c>
      <c r="AF21" s="72"/>
      <c r="AG21" s="73">
        <f t="shared" si="2"/>
        <v>2474907</v>
      </c>
      <c r="AH21" s="72"/>
      <c r="AI21" s="72"/>
      <c r="AJ21" s="72"/>
      <c r="AK21" s="72"/>
      <c r="AL21" s="72"/>
      <c r="AM21" s="72"/>
      <c r="AN21" s="72"/>
      <c r="AO21" s="72"/>
      <c r="AP21" s="74"/>
    </row>
    <row r="22" spans="1:42" ht="22.5" customHeight="1">
      <c r="A22" s="69"/>
      <c r="B22" s="87" t="s">
        <v>61</v>
      </c>
      <c r="C22" s="88"/>
      <c r="D22" s="89" t="s">
        <v>51</v>
      </c>
      <c r="E22" s="88"/>
      <c r="F22" s="90">
        <f>+F23+F24</f>
        <v>0</v>
      </c>
      <c r="G22" s="90">
        <f aca="true" t="shared" si="5" ref="G22:AA22">+G23+G24</f>
        <v>1079811</v>
      </c>
      <c r="H22" s="90">
        <f t="shared" si="5"/>
        <v>27600126</v>
      </c>
      <c r="I22" s="90">
        <f>+I23+I24</f>
        <v>0</v>
      </c>
      <c r="J22" s="90">
        <f t="shared" si="5"/>
        <v>386461328</v>
      </c>
      <c r="K22" s="90">
        <f>+K23+K24</f>
        <v>0</v>
      </c>
      <c r="L22" s="90">
        <f>+L23+L24</f>
        <v>6373031</v>
      </c>
      <c r="M22" s="90">
        <f t="shared" si="5"/>
        <v>8349757</v>
      </c>
      <c r="N22" s="90">
        <f t="shared" si="5"/>
        <v>10932271</v>
      </c>
      <c r="O22" s="90">
        <f>+O23+O24</f>
        <v>198092</v>
      </c>
      <c r="P22" s="90">
        <f>+P23+P24</f>
        <v>0</v>
      </c>
      <c r="Q22" s="90">
        <f>+Q23+Q24</f>
        <v>0</v>
      </c>
      <c r="R22" s="90">
        <f t="shared" si="5"/>
        <v>165030</v>
      </c>
      <c r="S22" s="90">
        <f t="shared" si="5"/>
        <v>79565501</v>
      </c>
      <c r="T22" s="90">
        <f>+T23+T24</f>
        <v>0</v>
      </c>
      <c r="U22" s="90">
        <f t="shared" si="5"/>
        <v>0</v>
      </c>
      <c r="V22" s="90">
        <f t="shared" si="5"/>
        <v>752166279</v>
      </c>
      <c r="W22" s="90">
        <f t="shared" si="5"/>
        <v>0</v>
      </c>
      <c r="X22" s="90">
        <f>+X23+X24</f>
        <v>0</v>
      </c>
      <c r="Y22" s="90">
        <f t="shared" si="5"/>
        <v>0</v>
      </c>
      <c r="Z22" s="121">
        <f t="shared" si="5"/>
        <v>0</v>
      </c>
      <c r="AA22" s="121">
        <f t="shared" si="5"/>
        <v>343855234</v>
      </c>
      <c r="AB22" s="121">
        <f t="shared" si="3"/>
        <v>929035992</v>
      </c>
      <c r="AC22" s="90">
        <f t="shared" si="1"/>
        <v>1272891226</v>
      </c>
      <c r="AD22" s="72"/>
      <c r="AE22" s="71">
        <f t="shared" si="4"/>
        <v>1272891226</v>
      </c>
      <c r="AF22" s="75" t="e">
        <f>+#REF!</f>
        <v>#REF!</v>
      </c>
      <c r="AG22" s="73" t="e">
        <f>SUM(AE22:AF22)</f>
        <v>#REF!</v>
      </c>
      <c r="AH22" s="72"/>
      <c r="AI22" s="72"/>
      <c r="AJ22" s="72"/>
      <c r="AK22" s="72"/>
      <c r="AL22" s="72"/>
      <c r="AM22" s="72"/>
      <c r="AN22" s="72"/>
      <c r="AO22" s="72"/>
      <c r="AP22" s="74"/>
    </row>
    <row r="23" spans="1:42" ht="22.5" customHeight="1">
      <c r="A23" s="69"/>
      <c r="B23" s="91" t="s">
        <v>20</v>
      </c>
      <c r="C23" s="80"/>
      <c r="D23" s="85" t="s">
        <v>93</v>
      </c>
      <c r="E23" s="80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>
        <v>9580589</v>
      </c>
      <c r="W23" s="86"/>
      <c r="X23" s="86"/>
      <c r="Y23" s="86"/>
      <c r="Z23" s="120"/>
      <c r="AA23" s="120">
        <v>0</v>
      </c>
      <c r="AB23" s="120">
        <f t="shared" si="3"/>
        <v>9580589</v>
      </c>
      <c r="AC23" s="86">
        <f t="shared" si="1"/>
        <v>9580589</v>
      </c>
      <c r="AD23" s="72"/>
      <c r="AE23" s="71"/>
      <c r="AF23" s="75"/>
      <c r="AG23" s="73"/>
      <c r="AH23" s="72"/>
      <c r="AI23" s="72"/>
      <c r="AJ23" s="72"/>
      <c r="AK23" s="72"/>
      <c r="AL23" s="72"/>
      <c r="AM23" s="72"/>
      <c r="AN23" s="72"/>
      <c r="AO23" s="72"/>
      <c r="AP23" s="74"/>
    </row>
    <row r="24" spans="1:42" ht="22.5" customHeight="1">
      <c r="A24" s="69"/>
      <c r="B24" s="91" t="s">
        <v>39</v>
      </c>
      <c r="C24" s="80"/>
      <c r="D24" s="85" t="s">
        <v>94</v>
      </c>
      <c r="E24" s="80"/>
      <c r="F24" s="86">
        <f>+SUM(F25:F32)</f>
        <v>0</v>
      </c>
      <c r="G24" s="86">
        <f aca="true" t="shared" si="6" ref="G24:AA24">+SUM(G25:G32)</f>
        <v>1079811</v>
      </c>
      <c r="H24" s="86">
        <f t="shared" si="6"/>
        <v>27600126</v>
      </c>
      <c r="I24" s="86">
        <f>+SUM(I25:I32)</f>
        <v>0</v>
      </c>
      <c r="J24" s="86">
        <f t="shared" si="6"/>
        <v>386461328</v>
      </c>
      <c r="K24" s="86">
        <f>+SUM(K25:K32)</f>
        <v>0</v>
      </c>
      <c r="L24" s="86">
        <f>+SUM(L25:L32)</f>
        <v>6373031</v>
      </c>
      <c r="M24" s="86">
        <f t="shared" si="6"/>
        <v>8349757</v>
      </c>
      <c r="N24" s="86">
        <f t="shared" si="6"/>
        <v>10932271</v>
      </c>
      <c r="O24" s="86">
        <f>+SUM(O25:O32)</f>
        <v>198092</v>
      </c>
      <c r="P24" s="86">
        <f>+SUM(P25:P32)</f>
        <v>0</v>
      </c>
      <c r="Q24" s="86">
        <f>+SUM(Q25:Q32)</f>
        <v>0</v>
      </c>
      <c r="R24" s="86">
        <f t="shared" si="6"/>
        <v>165030</v>
      </c>
      <c r="S24" s="86">
        <f t="shared" si="6"/>
        <v>79565501</v>
      </c>
      <c r="T24" s="86">
        <f>+SUM(T25:T32)</f>
        <v>0</v>
      </c>
      <c r="U24" s="86">
        <f t="shared" si="6"/>
        <v>0</v>
      </c>
      <c r="V24" s="86">
        <f t="shared" si="6"/>
        <v>742585690</v>
      </c>
      <c r="W24" s="86">
        <f t="shared" si="6"/>
        <v>0</v>
      </c>
      <c r="X24" s="86">
        <f>+SUM(X25:X32)</f>
        <v>0</v>
      </c>
      <c r="Y24" s="86">
        <f t="shared" si="6"/>
        <v>0</v>
      </c>
      <c r="Z24" s="120">
        <f t="shared" si="6"/>
        <v>0</v>
      </c>
      <c r="AA24" s="120">
        <f t="shared" si="6"/>
        <v>343855234</v>
      </c>
      <c r="AB24" s="120">
        <f t="shared" si="3"/>
        <v>919455403</v>
      </c>
      <c r="AC24" s="86">
        <f t="shared" si="1"/>
        <v>1263310637</v>
      </c>
      <c r="AD24" s="72"/>
      <c r="AE24" s="71"/>
      <c r="AF24" s="75"/>
      <c r="AG24" s="73"/>
      <c r="AH24" s="72"/>
      <c r="AI24" s="72"/>
      <c r="AJ24" s="72"/>
      <c r="AK24" s="72"/>
      <c r="AL24" s="72"/>
      <c r="AM24" s="72"/>
      <c r="AN24" s="72"/>
      <c r="AO24" s="72"/>
      <c r="AP24" s="74"/>
    </row>
    <row r="25" spans="1:42" ht="22.5" customHeight="1">
      <c r="A25" s="69"/>
      <c r="B25" s="91"/>
      <c r="C25" s="80"/>
      <c r="D25" s="85" t="s">
        <v>97</v>
      </c>
      <c r="E25" s="80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>
        <v>617545788</v>
      </c>
      <c r="W25" s="86"/>
      <c r="X25" s="86"/>
      <c r="Y25" s="86"/>
      <c r="Z25" s="120"/>
      <c r="AA25" s="120">
        <v>0</v>
      </c>
      <c r="AB25" s="120">
        <f t="shared" si="3"/>
        <v>617545788</v>
      </c>
      <c r="AC25" s="86">
        <f t="shared" si="1"/>
        <v>617545788</v>
      </c>
      <c r="AD25" s="72"/>
      <c r="AE25" s="71"/>
      <c r="AF25" s="75"/>
      <c r="AG25" s="73"/>
      <c r="AH25" s="72"/>
      <c r="AI25" s="72"/>
      <c r="AJ25" s="72"/>
      <c r="AK25" s="72"/>
      <c r="AL25" s="72"/>
      <c r="AM25" s="72"/>
      <c r="AN25" s="72"/>
      <c r="AO25" s="72"/>
      <c r="AP25" s="74"/>
    </row>
    <row r="26" spans="1:42" ht="22.5" customHeight="1">
      <c r="A26" s="69"/>
      <c r="B26" s="91"/>
      <c r="C26" s="80"/>
      <c r="D26" s="85" t="s">
        <v>98</v>
      </c>
      <c r="E26" s="80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>
        <v>104711836</v>
      </c>
      <c r="W26" s="86"/>
      <c r="X26" s="86"/>
      <c r="Y26" s="86"/>
      <c r="Z26" s="120"/>
      <c r="AA26" s="120">
        <v>0</v>
      </c>
      <c r="AB26" s="120">
        <f t="shared" si="3"/>
        <v>104711836</v>
      </c>
      <c r="AC26" s="86">
        <f t="shared" si="1"/>
        <v>104711836</v>
      </c>
      <c r="AD26" s="72"/>
      <c r="AE26" s="71"/>
      <c r="AF26" s="75"/>
      <c r="AG26" s="73"/>
      <c r="AH26" s="72"/>
      <c r="AI26" s="72"/>
      <c r="AJ26" s="72"/>
      <c r="AK26" s="72"/>
      <c r="AL26" s="72"/>
      <c r="AM26" s="72"/>
      <c r="AN26" s="72"/>
      <c r="AO26" s="72"/>
      <c r="AP26" s="74"/>
    </row>
    <row r="27" spans="1:42" ht="22.5" customHeight="1">
      <c r="A27" s="69"/>
      <c r="B27" s="91"/>
      <c r="C27" s="80"/>
      <c r="D27" s="85" t="s">
        <v>99</v>
      </c>
      <c r="E27" s="80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>
        <v>16735424</v>
      </c>
      <c r="W27" s="86"/>
      <c r="X27" s="86"/>
      <c r="Y27" s="86"/>
      <c r="Z27" s="120"/>
      <c r="AA27" s="120">
        <v>0</v>
      </c>
      <c r="AB27" s="120">
        <f t="shared" si="3"/>
        <v>16735424</v>
      </c>
      <c r="AC27" s="86">
        <f t="shared" si="1"/>
        <v>16735424</v>
      </c>
      <c r="AD27" s="72"/>
      <c r="AE27" s="71"/>
      <c r="AF27" s="75"/>
      <c r="AG27" s="73"/>
      <c r="AH27" s="72"/>
      <c r="AI27" s="72"/>
      <c r="AJ27" s="72"/>
      <c r="AK27" s="72"/>
      <c r="AL27" s="72"/>
      <c r="AM27" s="72"/>
      <c r="AN27" s="72"/>
      <c r="AO27" s="72"/>
      <c r="AP27" s="74"/>
    </row>
    <row r="28" spans="1:42" ht="22.5" customHeight="1">
      <c r="A28" s="69"/>
      <c r="B28" s="91"/>
      <c r="C28" s="80"/>
      <c r="D28" s="85" t="s">
        <v>100</v>
      </c>
      <c r="E28" s="80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120"/>
      <c r="AA28" s="120">
        <v>0</v>
      </c>
      <c r="AB28" s="120">
        <f t="shared" si="3"/>
        <v>0</v>
      </c>
      <c r="AC28" s="86">
        <f t="shared" si="1"/>
        <v>0</v>
      </c>
      <c r="AD28" s="72"/>
      <c r="AE28" s="71"/>
      <c r="AF28" s="75"/>
      <c r="AG28" s="73"/>
      <c r="AH28" s="72"/>
      <c r="AI28" s="72"/>
      <c r="AJ28" s="72"/>
      <c r="AK28" s="72"/>
      <c r="AL28" s="72"/>
      <c r="AM28" s="72"/>
      <c r="AN28" s="72"/>
      <c r="AO28" s="72"/>
      <c r="AP28" s="74"/>
    </row>
    <row r="29" spans="1:42" ht="22.5" customHeight="1">
      <c r="A29" s="69"/>
      <c r="B29" s="91"/>
      <c r="C29" s="80"/>
      <c r="D29" s="85" t="s">
        <v>101</v>
      </c>
      <c r="E29" s="80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120"/>
      <c r="AA29" s="120">
        <f>+SUM(G29:Z29)</f>
        <v>0</v>
      </c>
      <c r="AB29" s="120">
        <f t="shared" si="3"/>
        <v>0</v>
      </c>
      <c r="AC29" s="86">
        <f t="shared" si="1"/>
        <v>0</v>
      </c>
      <c r="AD29" s="72"/>
      <c r="AE29" s="71"/>
      <c r="AF29" s="75"/>
      <c r="AG29" s="73"/>
      <c r="AH29" s="72"/>
      <c r="AI29" s="72"/>
      <c r="AJ29" s="72"/>
      <c r="AK29" s="72"/>
      <c r="AL29" s="72"/>
      <c r="AM29" s="72"/>
      <c r="AN29" s="72"/>
      <c r="AO29" s="72"/>
      <c r="AP29" s="74"/>
    </row>
    <row r="30" spans="1:42" ht="22.5" customHeight="1">
      <c r="A30" s="69"/>
      <c r="B30" s="91"/>
      <c r="C30" s="80"/>
      <c r="D30" s="85" t="s">
        <v>127</v>
      </c>
      <c r="E30" s="80"/>
      <c r="F30" s="86"/>
      <c r="G30" s="86">
        <v>1079811</v>
      </c>
      <c r="H30" s="86">
        <v>16359088</v>
      </c>
      <c r="I30" s="86"/>
      <c r="J30" s="86">
        <v>127673162</v>
      </c>
      <c r="K30" s="86"/>
      <c r="L30" s="86">
        <v>6373031</v>
      </c>
      <c r="M30" s="86">
        <v>2699556</v>
      </c>
      <c r="N30" s="86">
        <v>10488485</v>
      </c>
      <c r="O30" s="86"/>
      <c r="P30" s="86"/>
      <c r="Q30" s="86"/>
      <c r="R30" s="86">
        <v>165030</v>
      </c>
      <c r="S30" s="86">
        <v>12031550</v>
      </c>
      <c r="T30" s="86"/>
      <c r="U30" s="86"/>
      <c r="V30" s="86">
        <v>3592642</v>
      </c>
      <c r="W30" s="86"/>
      <c r="X30" s="86"/>
      <c r="Y30" s="86"/>
      <c r="Z30" s="120"/>
      <c r="AA30" s="120">
        <v>0</v>
      </c>
      <c r="AB30" s="120">
        <f>+AC30-AA30</f>
        <v>180462355</v>
      </c>
      <c r="AC30" s="86">
        <f t="shared" si="1"/>
        <v>180462355</v>
      </c>
      <c r="AD30" s="72"/>
      <c r="AE30" s="71"/>
      <c r="AF30" s="75"/>
      <c r="AG30" s="73"/>
      <c r="AH30" s="72"/>
      <c r="AI30" s="72"/>
      <c r="AJ30" s="72"/>
      <c r="AK30" s="72"/>
      <c r="AL30" s="72"/>
      <c r="AM30" s="72"/>
      <c r="AN30" s="72"/>
      <c r="AO30" s="72"/>
      <c r="AP30" s="74"/>
    </row>
    <row r="31" spans="1:42" ht="22.5" customHeight="1">
      <c r="A31" s="69"/>
      <c r="B31" s="91"/>
      <c r="C31" s="80"/>
      <c r="D31" s="85" t="s">
        <v>102</v>
      </c>
      <c r="E31" s="80"/>
      <c r="F31" s="86"/>
      <c r="G31" s="86"/>
      <c r="H31" s="86">
        <v>11241038</v>
      </c>
      <c r="I31" s="86"/>
      <c r="J31" s="86">
        <v>258788166</v>
      </c>
      <c r="K31" s="86"/>
      <c r="L31" s="86"/>
      <c r="M31" s="86">
        <v>5650201</v>
      </c>
      <c r="N31" s="86">
        <v>443786</v>
      </c>
      <c r="O31" s="86">
        <v>198092</v>
      </c>
      <c r="P31" s="86"/>
      <c r="Q31" s="86"/>
      <c r="R31" s="86"/>
      <c r="S31" s="86">
        <v>67533951</v>
      </c>
      <c r="T31" s="86"/>
      <c r="U31" s="86"/>
      <c r="V31" s="86"/>
      <c r="W31" s="86"/>
      <c r="X31" s="86"/>
      <c r="Y31" s="86"/>
      <c r="Z31" s="120"/>
      <c r="AA31" s="120">
        <f>+SUM(G31:Z31)</f>
        <v>343855234</v>
      </c>
      <c r="AB31" s="120">
        <f t="shared" si="3"/>
        <v>0</v>
      </c>
      <c r="AC31" s="86">
        <f t="shared" si="1"/>
        <v>343855234</v>
      </c>
      <c r="AD31" s="72"/>
      <c r="AE31" s="71"/>
      <c r="AF31" s="75"/>
      <c r="AG31" s="73"/>
      <c r="AH31" s="72"/>
      <c r="AI31" s="72"/>
      <c r="AJ31" s="72"/>
      <c r="AK31" s="72"/>
      <c r="AL31" s="72"/>
      <c r="AM31" s="72"/>
      <c r="AN31" s="72"/>
      <c r="AO31" s="72"/>
      <c r="AP31" s="74"/>
    </row>
    <row r="32" spans="1:42" ht="22.5" customHeight="1">
      <c r="A32" s="69"/>
      <c r="B32" s="91"/>
      <c r="C32" s="80"/>
      <c r="D32" s="85" t="s">
        <v>103</v>
      </c>
      <c r="E32" s="80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120"/>
      <c r="AA32" s="120">
        <f>+SUM(G32:Z32)</f>
        <v>0</v>
      </c>
      <c r="AB32" s="120">
        <f t="shared" si="3"/>
        <v>0</v>
      </c>
      <c r="AC32" s="86">
        <f t="shared" si="1"/>
        <v>0</v>
      </c>
      <c r="AD32" s="72"/>
      <c r="AE32" s="71"/>
      <c r="AF32" s="75"/>
      <c r="AG32" s="73"/>
      <c r="AH32" s="72"/>
      <c r="AI32" s="72"/>
      <c r="AJ32" s="72"/>
      <c r="AK32" s="72"/>
      <c r="AL32" s="72"/>
      <c r="AM32" s="72"/>
      <c r="AN32" s="72"/>
      <c r="AO32" s="72"/>
      <c r="AP32" s="74"/>
    </row>
    <row r="33" spans="1:42" ht="22.5" customHeight="1">
      <c r="A33" s="69"/>
      <c r="B33" s="84">
        <v>14</v>
      </c>
      <c r="C33" s="80"/>
      <c r="D33" s="85" t="s">
        <v>82</v>
      </c>
      <c r="E33" s="80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120"/>
      <c r="AA33" s="120">
        <v>0</v>
      </c>
      <c r="AB33" s="120">
        <f aca="true" t="shared" si="7" ref="AB33:AB66">+AC33-AA33</f>
        <v>0</v>
      </c>
      <c r="AC33" s="86">
        <f t="shared" si="1"/>
        <v>0</v>
      </c>
      <c r="AD33" s="72"/>
      <c r="AE33" s="71">
        <f t="shared" si="4"/>
        <v>0</v>
      </c>
      <c r="AF33" s="72"/>
      <c r="AG33" s="73">
        <f t="shared" si="2"/>
        <v>0</v>
      </c>
      <c r="AH33" s="72"/>
      <c r="AI33" s="72"/>
      <c r="AJ33" s="72"/>
      <c r="AK33" s="72"/>
      <c r="AL33" s="72"/>
      <c r="AM33" s="72"/>
      <c r="AN33" s="72"/>
      <c r="AO33" s="72"/>
      <c r="AP33" s="74"/>
    </row>
    <row r="34" spans="1:42" ht="22.5" customHeight="1">
      <c r="A34" s="69"/>
      <c r="B34" s="84" t="s">
        <v>62</v>
      </c>
      <c r="C34" s="80"/>
      <c r="D34" s="85" t="s">
        <v>5</v>
      </c>
      <c r="E34" s="80"/>
      <c r="F34" s="86">
        <v>10</v>
      </c>
      <c r="G34" s="86">
        <v>10</v>
      </c>
      <c r="H34" s="86">
        <v>10</v>
      </c>
      <c r="I34" s="86"/>
      <c r="J34" s="86">
        <v>10</v>
      </c>
      <c r="K34" s="86"/>
      <c r="L34" s="86"/>
      <c r="M34" s="86">
        <v>10</v>
      </c>
      <c r="N34" s="86">
        <v>10</v>
      </c>
      <c r="O34" s="86"/>
      <c r="P34" s="86">
        <v>5</v>
      </c>
      <c r="Q34" s="86">
        <v>2</v>
      </c>
      <c r="R34" s="86">
        <v>10</v>
      </c>
      <c r="S34" s="86">
        <v>10</v>
      </c>
      <c r="T34" s="86">
        <v>3</v>
      </c>
      <c r="U34" s="86">
        <v>10</v>
      </c>
      <c r="V34" s="86">
        <v>10</v>
      </c>
      <c r="W34" s="86">
        <v>10</v>
      </c>
      <c r="X34" s="86"/>
      <c r="Y34" s="86">
        <v>10</v>
      </c>
      <c r="Z34" s="120">
        <v>10</v>
      </c>
      <c r="AA34" s="120">
        <v>0</v>
      </c>
      <c r="AB34" s="120">
        <f t="shared" si="7"/>
        <v>140</v>
      </c>
      <c r="AC34" s="86">
        <f t="shared" si="1"/>
        <v>140</v>
      </c>
      <c r="AD34" s="72"/>
      <c r="AE34" s="71">
        <f t="shared" si="4"/>
        <v>120</v>
      </c>
      <c r="AF34" s="75" t="e">
        <f>+#REF!</f>
        <v>#REF!</v>
      </c>
      <c r="AG34" s="73" t="e">
        <f t="shared" si="2"/>
        <v>#REF!</v>
      </c>
      <c r="AH34" s="72"/>
      <c r="AI34" s="72"/>
      <c r="AJ34" s="72"/>
      <c r="AK34" s="72"/>
      <c r="AL34" s="72"/>
      <c r="AM34" s="72"/>
      <c r="AN34" s="72"/>
      <c r="AO34" s="72"/>
      <c r="AP34" s="74"/>
    </row>
    <row r="35" spans="1:42" s="68" customFormat="1" ht="24.75" customHeight="1">
      <c r="A35" s="58"/>
      <c r="B35" s="76"/>
      <c r="C35" s="60"/>
      <c r="D35" s="61" t="s">
        <v>6</v>
      </c>
      <c r="E35" s="62"/>
      <c r="F35" s="63">
        <f>SUM(F36,F37,F38,F39,F44,F45,F46,F55,F56,F60,F61,F65,F66)</f>
        <v>31149881</v>
      </c>
      <c r="G35" s="63">
        <f aca="true" t="shared" si="8" ref="G35:Z35">SUM(G36,G37,G38,G39,G44,G45,G46,G55,G56,G60,G61,G65,G66)</f>
        <v>60289463</v>
      </c>
      <c r="H35" s="63">
        <f t="shared" si="8"/>
        <v>319138961</v>
      </c>
      <c r="I35" s="63">
        <f>SUM(I36,I37,I38,I39,I44,I45,I46,I55,I56,I60,I61,I65,I66)</f>
        <v>11839556</v>
      </c>
      <c r="J35" s="63">
        <f t="shared" si="8"/>
        <v>2118076316</v>
      </c>
      <c r="K35" s="63">
        <f>SUM(K36,K37,K38,K39,K44,K45,K46,K55,K56,K60,K61,K65,K66)</f>
        <v>13485084</v>
      </c>
      <c r="L35" s="63">
        <f>SUM(L36,L37,L38,L39,L44,L45,L46,L55,L56,L60,L61,L65,L66)</f>
        <v>191586773</v>
      </c>
      <c r="M35" s="63">
        <f t="shared" si="8"/>
        <v>143997847</v>
      </c>
      <c r="N35" s="63">
        <f t="shared" si="8"/>
        <v>146626887</v>
      </c>
      <c r="O35" s="63">
        <f>SUM(O36,O37,O38,O39,O44,O45,O46,O55,O56,O60,O61,O65,O66)</f>
        <v>3500851</v>
      </c>
      <c r="P35" s="63">
        <f>SUM(P36,P37,P38,P39,P44,P45,P46,P55,P56,P60,P61,P65,P66)</f>
        <v>80677800</v>
      </c>
      <c r="Q35" s="63">
        <f>SUM(Q36,Q37,Q38,Q39,Q44,Q45,Q46,Q55,Q56,Q60,Q61,Q65,Q66)</f>
        <v>4271309.999999999</v>
      </c>
      <c r="R35" s="63">
        <f t="shared" si="8"/>
        <v>8523692</v>
      </c>
      <c r="S35" s="63">
        <f t="shared" si="8"/>
        <v>340466821</v>
      </c>
      <c r="T35" s="63">
        <f>SUM(T36,T37,T38,T39,T44,T45,T46,T55,T56,T60,T61,T65,T66)</f>
        <v>10813141.999999994</v>
      </c>
      <c r="U35" s="63">
        <f t="shared" si="8"/>
        <v>397099127</v>
      </c>
      <c r="V35" s="63">
        <f t="shared" si="8"/>
        <v>1282941077</v>
      </c>
      <c r="W35" s="63">
        <f t="shared" si="8"/>
        <v>48819584</v>
      </c>
      <c r="X35" s="63">
        <f>SUM(X36,X37,X38,X39,X44,X45,X46,X55,X56,X60,X61,X65,X66)</f>
        <v>1510975</v>
      </c>
      <c r="Y35" s="63">
        <f t="shared" si="8"/>
        <v>2889865</v>
      </c>
      <c r="Z35" s="119">
        <f t="shared" si="8"/>
        <v>16357399</v>
      </c>
      <c r="AA35" s="119">
        <f>SUM(AA36,AA37,AA38,AA39,AA44,AA45,AA46,AA55,AA56,AA60,AA61,AA65,AA66)</f>
        <v>343855234</v>
      </c>
      <c r="AB35" s="119">
        <f>SUM(AB36,AB37,AB38,AB39,AB44,AB45,AB46,AB55,AB56,AB60,AB61,AB65,AB66)</f>
        <v>4890207177</v>
      </c>
      <c r="AC35" s="63">
        <f t="shared" si="1"/>
        <v>5234062411</v>
      </c>
      <c r="AD35" s="66"/>
      <c r="AE35" s="77">
        <f>SUM(AE36,AE37,AE38,AE39,AE44,AE45,AE46,AE55:AE56,AE60,AE61,AE65,AE66)</f>
        <v>5214815147</v>
      </c>
      <c r="AF35" s="77" t="e">
        <f>SUM(AF36,AF37,AF38,AF39,AF44,AF45,AF46,AF55:AF56,AF60,AF61,AF65,AF66)</f>
        <v>#REF!</v>
      </c>
      <c r="AG35" s="77" t="e">
        <f>SUM(AG36,AG37,AG38,AG39,AG44,AG45,AG46,AG55:AG56,AG60,AG61,AG65,AG66)</f>
        <v>#REF!</v>
      </c>
      <c r="AH35" s="66"/>
      <c r="AI35" s="66">
        <f>+AC35-Y35-Z35</f>
        <v>5214815147</v>
      </c>
      <c r="AJ35" s="66"/>
      <c r="AK35" s="66" t="e">
        <f>+AI35+#REF!</f>
        <v>#REF!</v>
      </c>
      <c r="AL35" s="66"/>
      <c r="AM35" s="66"/>
      <c r="AN35" s="66" t="e">
        <f>+AC35+#REF!</f>
        <v>#REF!</v>
      </c>
      <c r="AO35" s="66"/>
      <c r="AP35" s="67"/>
    </row>
    <row r="36" spans="1:42" ht="22.5" customHeight="1">
      <c r="A36" s="69"/>
      <c r="B36" s="84" t="s">
        <v>7</v>
      </c>
      <c r="C36" s="80"/>
      <c r="D36" s="85" t="s">
        <v>8</v>
      </c>
      <c r="E36" s="80"/>
      <c r="F36" s="86">
        <v>20737783</v>
      </c>
      <c r="G36" s="86">
        <v>13817708</v>
      </c>
      <c r="H36" s="86">
        <v>21141099.99999999</v>
      </c>
      <c r="I36" s="86"/>
      <c r="J36" s="86">
        <v>94733481</v>
      </c>
      <c r="K36" s="86">
        <v>8312814.999999999</v>
      </c>
      <c r="L36" s="86">
        <v>34851304</v>
      </c>
      <c r="M36" s="86">
        <v>10831397.999999998</v>
      </c>
      <c r="N36" s="86">
        <v>8048004</v>
      </c>
      <c r="O36" s="86">
        <v>749108</v>
      </c>
      <c r="P36" s="86">
        <v>7613806</v>
      </c>
      <c r="Q36" s="86">
        <v>3967624.9999999995</v>
      </c>
      <c r="R36" s="86">
        <v>6170859.000000001</v>
      </c>
      <c r="S36" s="86">
        <v>12780555.000000002</v>
      </c>
      <c r="T36" s="86">
        <v>10076827.999999994</v>
      </c>
      <c r="U36" s="86">
        <v>436869</v>
      </c>
      <c r="V36" s="86">
        <v>17245000</v>
      </c>
      <c r="W36" s="86">
        <v>23010244</v>
      </c>
      <c r="X36" s="86"/>
      <c r="Y36" s="86">
        <v>2160873</v>
      </c>
      <c r="Z36" s="120">
        <v>10662932</v>
      </c>
      <c r="AA36" s="120">
        <v>0</v>
      </c>
      <c r="AB36" s="120">
        <f t="shared" si="7"/>
        <v>307348292</v>
      </c>
      <c r="AC36" s="86">
        <f t="shared" si="1"/>
        <v>307348292</v>
      </c>
      <c r="AD36" s="72"/>
      <c r="AE36" s="71">
        <f t="shared" si="4"/>
        <v>294524487</v>
      </c>
      <c r="AF36" s="75" t="e">
        <f>+#REF!</f>
        <v>#REF!</v>
      </c>
      <c r="AG36" s="73" t="e">
        <f>SUM(AE36:AF36)</f>
        <v>#REF!</v>
      </c>
      <c r="AH36" s="72"/>
      <c r="AI36" s="72"/>
      <c r="AJ36" s="72"/>
      <c r="AK36" s="72"/>
      <c r="AL36" s="72"/>
      <c r="AM36" s="72"/>
      <c r="AN36" s="72"/>
      <c r="AO36" s="72"/>
      <c r="AP36" s="74"/>
    </row>
    <row r="37" spans="1:42" ht="22.5" customHeight="1">
      <c r="A37" s="69"/>
      <c r="B37" s="84" t="s">
        <v>9</v>
      </c>
      <c r="C37" s="80"/>
      <c r="D37" s="85" t="s">
        <v>10</v>
      </c>
      <c r="E37" s="80"/>
      <c r="F37" s="86">
        <v>6222457.000000001</v>
      </c>
      <c r="G37" s="86">
        <v>1071997</v>
      </c>
      <c r="H37" s="86">
        <v>1282366</v>
      </c>
      <c r="I37" s="86">
        <v>11839546</v>
      </c>
      <c r="J37" s="86">
        <v>7714436</v>
      </c>
      <c r="K37" s="86">
        <v>3152496</v>
      </c>
      <c r="L37" s="86">
        <v>39905046.000000015</v>
      </c>
      <c r="M37" s="86">
        <v>770181.0000000002</v>
      </c>
      <c r="N37" s="86">
        <v>518371.00000000006</v>
      </c>
      <c r="O37" s="86">
        <v>294616</v>
      </c>
      <c r="P37" s="86">
        <v>928644.9999999999</v>
      </c>
      <c r="Q37" s="86">
        <v>232219.99999999997</v>
      </c>
      <c r="R37" s="86">
        <v>558209</v>
      </c>
      <c r="S37" s="86">
        <v>1361269</v>
      </c>
      <c r="T37" s="86">
        <v>446036.99999999994</v>
      </c>
      <c r="U37" s="86">
        <v>22004</v>
      </c>
      <c r="V37" s="86">
        <v>1635632</v>
      </c>
      <c r="W37" s="86">
        <v>3236185</v>
      </c>
      <c r="X37" s="86">
        <v>761070</v>
      </c>
      <c r="Y37" s="86">
        <v>269732</v>
      </c>
      <c r="Z37" s="120">
        <v>4660855</v>
      </c>
      <c r="AA37" s="120">
        <v>0</v>
      </c>
      <c r="AB37" s="120">
        <f t="shared" si="7"/>
        <v>86883370.00000001</v>
      </c>
      <c r="AC37" s="86">
        <f t="shared" si="1"/>
        <v>86883370.00000001</v>
      </c>
      <c r="AD37" s="72"/>
      <c r="AE37" s="71">
        <f t="shared" si="4"/>
        <v>81952783.00000001</v>
      </c>
      <c r="AF37" s="75" t="e">
        <f>+#REF!</f>
        <v>#REF!</v>
      </c>
      <c r="AG37" s="73" t="e">
        <f aca="true" t="shared" si="9" ref="AG37:AG66">SUM(AE37:AF37)</f>
        <v>#REF!</v>
      </c>
      <c r="AH37" s="72"/>
      <c r="AI37" s="72"/>
      <c r="AJ37" s="72"/>
      <c r="AK37" s="72"/>
      <c r="AL37" s="72"/>
      <c r="AM37" s="72"/>
      <c r="AN37" s="72"/>
      <c r="AO37" s="72"/>
      <c r="AP37" s="74"/>
    </row>
    <row r="38" spans="1:42" ht="22.5" customHeight="1">
      <c r="A38" s="69"/>
      <c r="B38" s="84" t="s">
        <v>11</v>
      </c>
      <c r="C38" s="80"/>
      <c r="D38" s="85" t="s">
        <v>52</v>
      </c>
      <c r="E38" s="80"/>
      <c r="F38" s="86"/>
      <c r="G38" s="86">
        <v>0</v>
      </c>
      <c r="H38" s="86">
        <v>10</v>
      </c>
      <c r="I38" s="86"/>
      <c r="J38" s="86">
        <v>10</v>
      </c>
      <c r="K38" s="86"/>
      <c r="L38" s="86"/>
      <c r="M38" s="86">
        <v>0</v>
      </c>
      <c r="N38" s="86">
        <v>10</v>
      </c>
      <c r="O38" s="86"/>
      <c r="P38" s="86">
        <v>0</v>
      </c>
      <c r="Q38" s="86">
        <v>0</v>
      </c>
      <c r="R38" s="86">
        <v>0</v>
      </c>
      <c r="S38" s="86"/>
      <c r="T38" s="86">
        <v>0</v>
      </c>
      <c r="U38" s="86"/>
      <c r="V38" s="86"/>
      <c r="W38" s="86">
        <v>0</v>
      </c>
      <c r="X38" s="86"/>
      <c r="Y38" s="86"/>
      <c r="Z38" s="120"/>
      <c r="AA38" s="120">
        <v>0</v>
      </c>
      <c r="AB38" s="120">
        <f t="shared" si="7"/>
        <v>30</v>
      </c>
      <c r="AC38" s="86">
        <f t="shared" si="1"/>
        <v>30</v>
      </c>
      <c r="AD38" s="72"/>
      <c r="AE38" s="71">
        <f t="shared" si="4"/>
        <v>30</v>
      </c>
      <c r="AG38" s="73">
        <f t="shared" si="9"/>
        <v>30</v>
      </c>
      <c r="AH38" s="72"/>
      <c r="AI38" s="72"/>
      <c r="AJ38" s="72"/>
      <c r="AK38" s="72"/>
      <c r="AL38" s="72"/>
      <c r="AM38" s="72"/>
      <c r="AN38" s="72"/>
      <c r="AO38" s="72"/>
      <c r="AP38" s="74"/>
    </row>
    <row r="39" spans="1:42" ht="22.5" customHeight="1">
      <c r="A39" s="69"/>
      <c r="B39" s="87" t="s">
        <v>12</v>
      </c>
      <c r="C39" s="88"/>
      <c r="D39" s="89" t="s">
        <v>14</v>
      </c>
      <c r="E39" s="88"/>
      <c r="F39" s="90">
        <f>+SUM(F40:F43)</f>
        <v>0</v>
      </c>
      <c r="G39" s="90">
        <f aca="true" t="shared" si="10" ref="G39:Z39">+SUM(G40:G43)</f>
        <v>0</v>
      </c>
      <c r="H39" s="90">
        <f t="shared" si="10"/>
        <v>0</v>
      </c>
      <c r="I39" s="90">
        <f>+SUM(I40:I43)</f>
        <v>0</v>
      </c>
      <c r="J39" s="90">
        <f t="shared" si="10"/>
        <v>1212426</v>
      </c>
      <c r="K39" s="90">
        <f>+SUM(K40:K43)</f>
        <v>0</v>
      </c>
      <c r="L39" s="90">
        <f>+SUM(L40:L43)</f>
        <v>0</v>
      </c>
      <c r="M39" s="90">
        <f t="shared" si="10"/>
        <v>0</v>
      </c>
      <c r="N39" s="90">
        <f t="shared" si="10"/>
        <v>0</v>
      </c>
      <c r="O39" s="90">
        <f>+SUM(O40:O43)</f>
        <v>0</v>
      </c>
      <c r="P39" s="90">
        <f>+SUM(P40:P43)</f>
        <v>703957</v>
      </c>
      <c r="Q39" s="90">
        <f>+SUM(Q40:Q43)</f>
        <v>0</v>
      </c>
      <c r="R39" s="90">
        <f t="shared" si="10"/>
        <v>0</v>
      </c>
      <c r="S39" s="90">
        <f t="shared" si="10"/>
        <v>9934450</v>
      </c>
      <c r="T39" s="90">
        <f>+SUM(T40:T43)</f>
        <v>0</v>
      </c>
      <c r="U39" s="90">
        <f t="shared" si="10"/>
        <v>0</v>
      </c>
      <c r="V39" s="90">
        <f t="shared" si="10"/>
        <v>0</v>
      </c>
      <c r="W39" s="90">
        <f t="shared" si="10"/>
        <v>1330145</v>
      </c>
      <c r="X39" s="90">
        <f>+SUM(X40:X43)</f>
        <v>0</v>
      </c>
      <c r="Y39" s="90">
        <f t="shared" si="10"/>
        <v>0</v>
      </c>
      <c r="Z39" s="121">
        <f t="shared" si="10"/>
        <v>0</v>
      </c>
      <c r="AA39" s="121">
        <f>+SUM(AA40:AA43)</f>
        <v>0</v>
      </c>
      <c r="AB39" s="121">
        <f>+AC39-AA39</f>
        <v>13180978</v>
      </c>
      <c r="AC39" s="90">
        <f t="shared" si="1"/>
        <v>13180978</v>
      </c>
      <c r="AD39" s="72"/>
      <c r="AE39" s="71">
        <f t="shared" si="4"/>
        <v>13180978</v>
      </c>
      <c r="AF39" s="72"/>
      <c r="AG39" s="73">
        <f t="shared" si="9"/>
        <v>13180978</v>
      </c>
      <c r="AH39" s="72"/>
      <c r="AI39" s="72"/>
      <c r="AJ39" s="72"/>
      <c r="AK39" s="72"/>
      <c r="AL39" s="72"/>
      <c r="AM39" s="72"/>
      <c r="AN39" s="72"/>
      <c r="AO39" s="72"/>
      <c r="AP39" s="74"/>
    </row>
    <row r="40" spans="1:42" ht="22.5" customHeight="1">
      <c r="A40" s="69"/>
      <c r="B40" s="91" t="s">
        <v>20</v>
      </c>
      <c r="C40" s="80"/>
      <c r="D40" s="85" t="s">
        <v>93</v>
      </c>
      <c r="E40" s="80"/>
      <c r="F40" s="86"/>
      <c r="G40" s="86"/>
      <c r="H40" s="86"/>
      <c r="I40" s="86"/>
      <c r="J40" s="86">
        <v>1212426</v>
      </c>
      <c r="K40" s="86"/>
      <c r="L40" s="86"/>
      <c r="M40" s="86"/>
      <c r="N40" s="86"/>
      <c r="O40" s="86"/>
      <c r="P40" s="86">
        <v>100898</v>
      </c>
      <c r="Q40" s="86"/>
      <c r="R40" s="86"/>
      <c r="S40" s="86">
        <v>50363</v>
      </c>
      <c r="T40" s="86"/>
      <c r="U40" s="86"/>
      <c r="V40" s="86"/>
      <c r="W40" s="86">
        <v>314303</v>
      </c>
      <c r="X40" s="86"/>
      <c r="Y40" s="86"/>
      <c r="Z40" s="120"/>
      <c r="AA40" s="120">
        <v>0</v>
      </c>
      <c r="AB40" s="120">
        <f t="shared" si="7"/>
        <v>1677990</v>
      </c>
      <c r="AC40" s="86">
        <f t="shared" si="1"/>
        <v>1677990</v>
      </c>
      <c r="AD40" s="72"/>
      <c r="AE40" s="71"/>
      <c r="AF40" s="72"/>
      <c r="AG40" s="73"/>
      <c r="AH40" s="72"/>
      <c r="AI40" s="72"/>
      <c r="AJ40" s="72"/>
      <c r="AK40" s="72"/>
      <c r="AL40" s="72"/>
      <c r="AM40" s="72"/>
      <c r="AN40" s="72"/>
      <c r="AO40" s="72"/>
      <c r="AP40" s="74"/>
    </row>
    <row r="41" spans="1:42" ht="22.5" customHeight="1">
      <c r="A41" s="69"/>
      <c r="B41" s="91" t="s">
        <v>39</v>
      </c>
      <c r="C41" s="80"/>
      <c r="D41" s="85" t="s">
        <v>94</v>
      </c>
      <c r="E41" s="80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120"/>
      <c r="AA41" s="120">
        <v>0</v>
      </c>
      <c r="AB41" s="120">
        <f>+AC41-AA41</f>
        <v>0</v>
      </c>
      <c r="AC41" s="86">
        <f t="shared" si="1"/>
        <v>0</v>
      </c>
      <c r="AD41" s="72"/>
      <c r="AE41" s="71"/>
      <c r="AF41" s="72"/>
      <c r="AG41" s="73"/>
      <c r="AH41" s="72"/>
      <c r="AI41" s="72"/>
      <c r="AJ41" s="72"/>
      <c r="AK41" s="72"/>
      <c r="AL41" s="72"/>
      <c r="AM41" s="72"/>
      <c r="AN41" s="72"/>
      <c r="AO41" s="72"/>
      <c r="AP41" s="74"/>
    </row>
    <row r="42" spans="1:42" ht="22.5" customHeight="1">
      <c r="A42" s="69"/>
      <c r="B42" s="91" t="s">
        <v>31</v>
      </c>
      <c r="C42" s="80"/>
      <c r="D42" s="85" t="s">
        <v>95</v>
      </c>
      <c r="E42" s="80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>
        <v>9884087</v>
      </c>
      <c r="T42" s="86"/>
      <c r="U42" s="86"/>
      <c r="V42" s="86"/>
      <c r="W42" s="86">
        <v>1015842</v>
      </c>
      <c r="X42" s="86"/>
      <c r="Y42" s="86"/>
      <c r="Z42" s="120"/>
      <c r="AA42" s="120">
        <v>0</v>
      </c>
      <c r="AB42" s="120">
        <f t="shared" si="7"/>
        <v>10899929</v>
      </c>
      <c r="AC42" s="86">
        <f aca="true" t="shared" si="11" ref="AC42:AC66">SUM(F42:Z42)</f>
        <v>10899929</v>
      </c>
      <c r="AD42" s="72"/>
      <c r="AE42" s="71"/>
      <c r="AF42" s="72"/>
      <c r="AG42" s="73"/>
      <c r="AH42" s="72"/>
      <c r="AI42" s="72"/>
      <c r="AJ42" s="72"/>
      <c r="AK42" s="72"/>
      <c r="AL42" s="72"/>
      <c r="AM42" s="72"/>
      <c r="AN42" s="72"/>
      <c r="AO42" s="72"/>
      <c r="AP42" s="74"/>
    </row>
    <row r="43" spans="1:42" ht="22.5" customHeight="1">
      <c r="A43" s="69"/>
      <c r="B43" s="91" t="s">
        <v>23</v>
      </c>
      <c r="C43" s="80"/>
      <c r="D43" s="85" t="s">
        <v>122</v>
      </c>
      <c r="E43" s="80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>
        <v>603059</v>
      </c>
      <c r="Q43" s="86"/>
      <c r="R43" s="86"/>
      <c r="S43" s="86"/>
      <c r="T43" s="86"/>
      <c r="U43" s="86"/>
      <c r="V43" s="86"/>
      <c r="W43" s="86"/>
      <c r="X43" s="86"/>
      <c r="Y43" s="86"/>
      <c r="Z43" s="120"/>
      <c r="AA43" s="120">
        <v>0</v>
      </c>
      <c r="AB43" s="120">
        <f>+AC43-AA43</f>
        <v>603059</v>
      </c>
      <c r="AC43" s="86">
        <f t="shared" si="11"/>
        <v>603059</v>
      </c>
      <c r="AD43" s="72"/>
      <c r="AE43" s="71"/>
      <c r="AF43" s="72"/>
      <c r="AG43" s="73"/>
      <c r="AH43" s="72"/>
      <c r="AI43" s="72"/>
      <c r="AJ43" s="72"/>
      <c r="AK43" s="72"/>
      <c r="AL43" s="72"/>
      <c r="AM43" s="72"/>
      <c r="AN43" s="72"/>
      <c r="AO43" s="72"/>
      <c r="AP43" s="74"/>
    </row>
    <row r="44" spans="1:42" ht="22.5" customHeight="1">
      <c r="A44" s="69"/>
      <c r="B44" s="84" t="s">
        <v>13</v>
      </c>
      <c r="C44" s="80"/>
      <c r="D44" s="85" t="s">
        <v>30</v>
      </c>
      <c r="E44" s="80"/>
      <c r="F44" s="86">
        <v>639630</v>
      </c>
      <c r="G44" s="86">
        <v>213833</v>
      </c>
      <c r="H44" s="86">
        <v>156983</v>
      </c>
      <c r="I44" s="86"/>
      <c r="J44" s="86">
        <v>595392</v>
      </c>
      <c r="K44" s="86"/>
      <c r="L44" s="86"/>
      <c r="M44" s="86">
        <v>125815</v>
      </c>
      <c r="N44" s="86">
        <v>67296</v>
      </c>
      <c r="O44" s="86"/>
      <c r="P44" s="86">
        <v>97638</v>
      </c>
      <c r="Q44" s="86">
        <v>4</v>
      </c>
      <c r="R44" s="86">
        <v>18991</v>
      </c>
      <c r="S44" s="86">
        <v>57771</v>
      </c>
      <c r="T44" s="86">
        <v>67278</v>
      </c>
      <c r="U44" s="86"/>
      <c r="V44" s="86">
        <v>20</v>
      </c>
      <c r="W44" s="86">
        <v>171842</v>
      </c>
      <c r="X44" s="86"/>
      <c r="Y44" s="86">
        <v>24226</v>
      </c>
      <c r="Z44" s="120">
        <v>77026</v>
      </c>
      <c r="AA44" s="120">
        <v>0</v>
      </c>
      <c r="AB44" s="120">
        <f t="shared" si="7"/>
        <v>2313745</v>
      </c>
      <c r="AC44" s="86">
        <f t="shared" si="11"/>
        <v>2313745</v>
      </c>
      <c r="AD44" s="72"/>
      <c r="AE44" s="71">
        <f t="shared" si="4"/>
        <v>2212493</v>
      </c>
      <c r="AF44" s="72"/>
      <c r="AG44" s="73">
        <f t="shared" si="9"/>
        <v>2212493</v>
      </c>
      <c r="AH44" s="72"/>
      <c r="AI44" s="72"/>
      <c r="AJ44" s="72"/>
      <c r="AK44" s="72"/>
      <c r="AL44" s="72"/>
      <c r="AM44" s="72"/>
      <c r="AN44" s="72"/>
      <c r="AO44" s="72"/>
      <c r="AP44" s="74"/>
    </row>
    <row r="45" spans="1:42" ht="22.5" customHeight="1">
      <c r="A45" s="69"/>
      <c r="B45" s="84" t="s">
        <v>63</v>
      </c>
      <c r="C45" s="80"/>
      <c r="D45" s="85" t="s">
        <v>55</v>
      </c>
      <c r="E45" s="80"/>
      <c r="F45" s="86"/>
      <c r="G45" s="86"/>
      <c r="H45" s="86"/>
      <c r="I45" s="86"/>
      <c r="J45" s="86">
        <v>0</v>
      </c>
      <c r="K45" s="86"/>
      <c r="L45" s="86"/>
      <c r="M45" s="86"/>
      <c r="N45" s="86">
        <v>0</v>
      </c>
      <c r="O45" s="86"/>
      <c r="P45" s="86"/>
      <c r="Q45" s="86"/>
      <c r="R45" s="86"/>
      <c r="S45" s="86"/>
      <c r="T45" s="86"/>
      <c r="U45" s="86"/>
      <c r="V45" s="86">
        <v>0</v>
      </c>
      <c r="W45" s="86"/>
      <c r="X45" s="86"/>
      <c r="Y45" s="86"/>
      <c r="Z45" s="120"/>
      <c r="AA45" s="120">
        <v>0</v>
      </c>
      <c r="AB45" s="120">
        <f t="shared" si="7"/>
        <v>0</v>
      </c>
      <c r="AC45" s="86">
        <f t="shared" si="11"/>
        <v>0</v>
      </c>
      <c r="AD45" s="72"/>
      <c r="AE45" s="71">
        <f t="shared" si="4"/>
        <v>0</v>
      </c>
      <c r="AF45" s="72"/>
      <c r="AG45" s="73">
        <f t="shared" si="9"/>
        <v>0</v>
      </c>
      <c r="AH45" s="72"/>
      <c r="AI45" s="72"/>
      <c r="AJ45" s="72"/>
      <c r="AK45" s="72"/>
      <c r="AL45" s="72"/>
      <c r="AM45" s="72"/>
      <c r="AN45" s="72"/>
      <c r="AO45" s="72"/>
      <c r="AP45" s="74"/>
    </row>
    <row r="46" spans="1:42" ht="22.5" customHeight="1">
      <c r="A46" s="69"/>
      <c r="B46" s="84" t="s">
        <v>64</v>
      </c>
      <c r="C46" s="80"/>
      <c r="D46" s="92" t="s">
        <v>56</v>
      </c>
      <c r="E46" s="80"/>
      <c r="F46" s="86">
        <f>SUM(F47:F54)</f>
        <v>3549991</v>
      </c>
      <c r="G46" s="86">
        <f aca="true" t="shared" si="12" ref="G46:M46">SUM(G47:G54)</f>
        <v>615757</v>
      </c>
      <c r="H46" s="86">
        <f t="shared" si="12"/>
        <v>856525</v>
      </c>
      <c r="I46" s="86">
        <f>SUM(I47:I54)</f>
        <v>0</v>
      </c>
      <c r="J46" s="86">
        <f t="shared" si="12"/>
        <v>1135861</v>
      </c>
      <c r="K46" s="86">
        <f>SUM(K47:K54)</f>
        <v>2019763</v>
      </c>
      <c r="L46" s="86">
        <f>SUM(L47:L54)</f>
        <v>27820413</v>
      </c>
      <c r="M46" s="86">
        <f t="shared" si="12"/>
        <v>5152528</v>
      </c>
      <c r="N46" s="86">
        <f>SUM(N47:N54)</f>
        <v>251537</v>
      </c>
      <c r="O46" s="86">
        <f>SUM(O47:O54)</f>
        <v>658106</v>
      </c>
      <c r="P46" s="86">
        <f>SUM(P47:P54)</f>
        <v>333724</v>
      </c>
      <c r="Q46" s="86">
        <f>SUM(Q47:Q54)</f>
        <v>71457</v>
      </c>
      <c r="R46" s="86">
        <f aca="true" t="shared" si="13" ref="R46:Z46">SUM(R47:R54)</f>
        <v>554871</v>
      </c>
      <c r="S46" s="86">
        <f t="shared" si="13"/>
        <v>636104</v>
      </c>
      <c r="T46" s="86">
        <f>SUM(T47:T54)</f>
        <v>222993</v>
      </c>
      <c r="U46" s="86">
        <f>SUM(U47:U54)</f>
        <v>0</v>
      </c>
      <c r="V46" s="86">
        <f t="shared" si="13"/>
        <v>675136</v>
      </c>
      <c r="W46" s="86">
        <f t="shared" si="13"/>
        <v>996581</v>
      </c>
      <c r="X46" s="86">
        <f>SUM(X47:X54)</f>
        <v>749895</v>
      </c>
      <c r="Y46" s="86">
        <f t="shared" si="13"/>
        <v>104952</v>
      </c>
      <c r="Z46" s="120">
        <f t="shared" si="13"/>
        <v>471080</v>
      </c>
      <c r="AA46" s="120">
        <v>0</v>
      </c>
      <c r="AB46" s="120">
        <f t="shared" si="7"/>
        <v>46877274</v>
      </c>
      <c r="AC46" s="86">
        <f t="shared" si="11"/>
        <v>46877274</v>
      </c>
      <c r="AD46" s="72"/>
      <c r="AE46" s="71">
        <f t="shared" si="4"/>
        <v>46301242</v>
      </c>
      <c r="AF46" s="75" t="e">
        <f>+#REF!</f>
        <v>#REF!</v>
      </c>
      <c r="AG46" s="73" t="e">
        <f t="shared" si="9"/>
        <v>#REF!</v>
      </c>
      <c r="AH46" s="72"/>
      <c r="AI46" s="72"/>
      <c r="AJ46" s="72"/>
      <c r="AK46" s="72"/>
      <c r="AL46" s="72"/>
      <c r="AM46" s="72"/>
      <c r="AN46" s="72"/>
      <c r="AO46" s="72"/>
      <c r="AP46" s="74"/>
    </row>
    <row r="47" spans="1:42" ht="22.5" customHeight="1">
      <c r="A47" s="69"/>
      <c r="B47" s="93" t="s">
        <v>20</v>
      </c>
      <c r="C47" s="94"/>
      <c r="D47" s="95" t="s">
        <v>38</v>
      </c>
      <c r="E47" s="80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122"/>
      <c r="AA47" s="122">
        <v>0</v>
      </c>
      <c r="AB47" s="122">
        <f t="shared" si="7"/>
        <v>0</v>
      </c>
      <c r="AC47" s="96">
        <f t="shared" si="11"/>
        <v>0</v>
      </c>
      <c r="AD47" s="72"/>
      <c r="AE47" s="71">
        <f t="shared" si="4"/>
        <v>0</v>
      </c>
      <c r="AF47" s="72"/>
      <c r="AG47" s="73">
        <f t="shared" si="9"/>
        <v>0</v>
      </c>
      <c r="AH47" s="72"/>
      <c r="AI47" s="72"/>
      <c r="AJ47" s="72"/>
      <c r="AK47" s="72"/>
      <c r="AL47" s="72"/>
      <c r="AM47" s="72"/>
      <c r="AN47" s="72"/>
      <c r="AO47" s="72"/>
      <c r="AP47" s="74"/>
    </row>
    <row r="48" spans="1:42" ht="22.5" customHeight="1">
      <c r="A48" s="69"/>
      <c r="B48" s="91" t="s">
        <v>39</v>
      </c>
      <c r="C48" s="80"/>
      <c r="D48" s="85" t="s">
        <v>85</v>
      </c>
      <c r="E48" s="80"/>
      <c r="F48" s="86"/>
      <c r="G48" s="86"/>
      <c r="H48" s="86">
        <v>16560</v>
      </c>
      <c r="I48" s="86"/>
      <c r="J48" s="86"/>
      <c r="K48" s="86"/>
      <c r="L48" s="86">
        <v>79695</v>
      </c>
      <c r="M48" s="86"/>
      <c r="N48" s="86"/>
      <c r="O48" s="86">
        <v>27169</v>
      </c>
      <c r="P48" s="86"/>
      <c r="Q48" s="86"/>
      <c r="R48" s="86"/>
      <c r="S48" s="86">
        <v>16560</v>
      </c>
      <c r="T48" s="86"/>
      <c r="U48" s="86"/>
      <c r="V48" s="86"/>
      <c r="W48" s="86">
        <v>99360</v>
      </c>
      <c r="X48" s="86"/>
      <c r="Y48" s="86"/>
      <c r="Z48" s="120"/>
      <c r="AA48" s="120">
        <v>0</v>
      </c>
      <c r="AB48" s="120">
        <f t="shared" si="7"/>
        <v>239344</v>
      </c>
      <c r="AC48" s="86">
        <f t="shared" si="11"/>
        <v>239344</v>
      </c>
      <c r="AD48" s="72"/>
      <c r="AE48" s="71">
        <f t="shared" si="4"/>
        <v>239344</v>
      </c>
      <c r="AF48" s="72"/>
      <c r="AG48" s="73">
        <f t="shared" si="9"/>
        <v>239344</v>
      </c>
      <c r="AH48" s="72"/>
      <c r="AI48" s="72"/>
      <c r="AJ48" s="72"/>
      <c r="AK48" s="72"/>
      <c r="AL48" s="72"/>
      <c r="AM48" s="72"/>
      <c r="AN48" s="72"/>
      <c r="AO48" s="72"/>
      <c r="AP48" s="74"/>
    </row>
    <row r="49" spans="1:42" ht="22.5" customHeight="1">
      <c r="A49" s="69"/>
      <c r="B49" s="91" t="s">
        <v>31</v>
      </c>
      <c r="C49" s="80"/>
      <c r="D49" s="85" t="s">
        <v>33</v>
      </c>
      <c r="E49" s="80"/>
      <c r="F49" s="86">
        <v>252087</v>
      </c>
      <c r="G49" s="86">
        <v>160419</v>
      </c>
      <c r="H49" s="86">
        <v>297922</v>
      </c>
      <c r="I49" s="86"/>
      <c r="J49" s="86"/>
      <c r="K49" s="86"/>
      <c r="L49" s="86">
        <v>8791290</v>
      </c>
      <c r="M49" s="86">
        <v>2918959</v>
      </c>
      <c r="N49" s="86">
        <v>75298</v>
      </c>
      <c r="O49" s="86">
        <v>170034</v>
      </c>
      <c r="P49" s="86">
        <v>45834</v>
      </c>
      <c r="Q49" s="86">
        <v>27114</v>
      </c>
      <c r="R49" s="86">
        <v>91668</v>
      </c>
      <c r="S49" s="86">
        <v>114585</v>
      </c>
      <c r="T49" s="86"/>
      <c r="U49" s="86"/>
      <c r="V49" s="86">
        <v>22917</v>
      </c>
      <c r="W49" s="86">
        <v>22917</v>
      </c>
      <c r="X49" s="86"/>
      <c r="Y49" s="86"/>
      <c r="Z49" s="120">
        <v>68751</v>
      </c>
      <c r="AA49" s="120">
        <v>0</v>
      </c>
      <c r="AB49" s="120">
        <f t="shared" si="7"/>
        <v>13059795</v>
      </c>
      <c r="AC49" s="86">
        <f t="shared" si="11"/>
        <v>13059795</v>
      </c>
      <c r="AD49" s="72"/>
      <c r="AE49" s="71">
        <f t="shared" si="4"/>
        <v>12991044</v>
      </c>
      <c r="AF49" s="72"/>
      <c r="AG49" s="73">
        <f t="shared" si="9"/>
        <v>12991044</v>
      </c>
      <c r="AH49" s="72"/>
      <c r="AI49" s="72"/>
      <c r="AJ49" s="72"/>
      <c r="AK49" s="72"/>
      <c r="AL49" s="72"/>
      <c r="AM49" s="72"/>
      <c r="AN49" s="72"/>
      <c r="AO49" s="72"/>
      <c r="AP49" s="74"/>
    </row>
    <row r="50" spans="1:42" ht="22.5" customHeight="1">
      <c r="A50" s="69"/>
      <c r="B50" s="91" t="s">
        <v>32</v>
      </c>
      <c r="C50" s="80"/>
      <c r="D50" s="85" t="s">
        <v>34</v>
      </c>
      <c r="E50" s="80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>
        <v>0</v>
      </c>
      <c r="Z50" s="120">
        <v>0</v>
      </c>
      <c r="AA50" s="120">
        <v>0</v>
      </c>
      <c r="AB50" s="120">
        <f t="shared" si="7"/>
        <v>0</v>
      </c>
      <c r="AC50" s="86">
        <f t="shared" si="11"/>
        <v>0</v>
      </c>
      <c r="AD50" s="72"/>
      <c r="AE50" s="71">
        <f t="shared" si="4"/>
        <v>0</v>
      </c>
      <c r="AF50" s="72"/>
      <c r="AG50" s="73">
        <f t="shared" si="9"/>
        <v>0</v>
      </c>
      <c r="AH50" s="72"/>
      <c r="AI50" s="72"/>
      <c r="AJ50" s="72"/>
      <c r="AK50" s="72"/>
      <c r="AL50" s="72"/>
      <c r="AM50" s="72"/>
      <c r="AN50" s="72"/>
      <c r="AO50" s="72"/>
      <c r="AP50" s="74"/>
    </row>
    <row r="51" spans="1:42" ht="22.5" customHeight="1">
      <c r="A51" s="69"/>
      <c r="B51" s="91" t="s">
        <v>37</v>
      </c>
      <c r="C51" s="80"/>
      <c r="D51" s="85" t="s">
        <v>47</v>
      </c>
      <c r="E51" s="80"/>
      <c r="F51" s="86">
        <v>381597</v>
      </c>
      <c r="G51" s="86">
        <v>38232</v>
      </c>
      <c r="H51" s="86">
        <v>187770</v>
      </c>
      <c r="I51" s="86"/>
      <c r="J51" s="86"/>
      <c r="K51" s="86">
        <v>1278225</v>
      </c>
      <c r="L51" s="86">
        <v>18949428</v>
      </c>
      <c r="M51" s="86">
        <v>188226</v>
      </c>
      <c r="N51" s="86"/>
      <c r="O51" s="86">
        <v>451847</v>
      </c>
      <c r="P51" s="86">
        <v>6203</v>
      </c>
      <c r="Q51" s="86">
        <v>4130</v>
      </c>
      <c r="R51" s="86">
        <v>19913</v>
      </c>
      <c r="S51" s="86">
        <v>49128</v>
      </c>
      <c r="T51" s="86">
        <v>23737</v>
      </c>
      <c r="U51" s="86"/>
      <c r="V51" s="86">
        <v>8120</v>
      </c>
      <c r="W51" s="86">
        <v>47310</v>
      </c>
      <c r="X51" s="86">
        <v>708495</v>
      </c>
      <c r="Y51" s="86">
        <v>41655</v>
      </c>
      <c r="Z51" s="120">
        <v>42953</v>
      </c>
      <c r="AA51" s="120">
        <v>0</v>
      </c>
      <c r="AB51" s="120">
        <f t="shared" si="7"/>
        <v>22426969</v>
      </c>
      <c r="AC51" s="86">
        <f t="shared" si="11"/>
        <v>22426969</v>
      </c>
      <c r="AD51" s="72"/>
      <c r="AE51" s="71">
        <f t="shared" si="4"/>
        <v>22342361</v>
      </c>
      <c r="AF51" s="72"/>
      <c r="AG51" s="73">
        <f t="shared" si="9"/>
        <v>22342361</v>
      </c>
      <c r="AH51" s="72"/>
      <c r="AI51" s="72"/>
      <c r="AJ51" s="72"/>
      <c r="AK51" s="72"/>
      <c r="AL51" s="72"/>
      <c r="AM51" s="72"/>
      <c r="AN51" s="72"/>
      <c r="AO51" s="72"/>
      <c r="AP51" s="74"/>
    </row>
    <row r="52" spans="1:42" ht="22.5" customHeight="1">
      <c r="A52" s="69"/>
      <c r="B52" s="91" t="s">
        <v>21</v>
      </c>
      <c r="C52" s="80"/>
      <c r="D52" s="85" t="s">
        <v>36</v>
      </c>
      <c r="E52" s="80"/>
      <c r="F52" s="86">
        <v>1112077</v>
      </c>
      <c r="G52" s="86">
        <v>134720</v>
      </c>
      <c r="H52" s="86">
        <v>144766</v>
      </c>
      <c r="I52" s="86"/>
      <c r="J52" s="86">
        <v>695414</v>
      </c>
      <c r="K52" s="86"/>
      <c r="L52" s="86"/>
      <c r="M52" s="86">
        <v>84462</v>
      </c>
      <c r="N52" s="86">
        <v>77731</v>
      </c>
      <c r="O52" s="86">
        <v>9056</v>
      </c>
      <c r="P52" s="86">
        <v>63757</v>
      </c>
      <c r="Q52" s="86">
        <v>30790</v>
      </c>
      <c r="R52" s="86">
        <v>123092</v>
      </c>
      <c r="S52" s="86">
        <v>139770</v>
      </c>
      <c r="T52" s="86">
        <v>55081</v>
      </c>
      <c r="U52" s="86"/>
      <c r="V52" s="86">
        <v>59207</v>
      </c>
      <c r="W52" s="86">
        <v>151654</v>
      </c>
      <c r="X52" s="86"/>
      <c r="Y52" s="86">
        <v>11681</v>
      </c>
      <c r="Z52" s="120">
        <v>270852</v>
      </c>
      <c r="AA52" s="120">
        <v>0</v>
      </c>
      <c r="AB52" s="120">
        <f t="shared" si="7"/>
        <v>3164110</v>
      </c>
      <c r="AC52" s="86">
        <f t="shared" si="11"/>
        <v>3164110</v>
      </c>
      <c r="AD52" s="72"/>
      <c r="AE52" s="71">
        <f t="shared" si="4"/>
        <v>2881577</v>
      </c>
      <c r="AF52" s="72"/>
      <c r="AG52" s="73">
        <f t="shared" si="9"/>
        <v>2881577</v>
      </c>
      <c r="AH52" s="72"/>
      <c r="AI52" s="72"/>
      <c r="AJ52" s="72"/>
      <c r="AK52" s="72"/>
      <c r="AL52" s="72"/>
      <c r="AM52" s="72"/>
      <c r="AN52" s="72"/>
      <c r="AO52" s="72"/>
      <c r="AP52" s="74"/>
    </row>
    <row r="53" spans="1:42" ht="22.5" customHeight="1">
      <c r="A53" s="69"/>
      <c r="B53" s="91" t="s">
        <v>23</v>
      </c>
      <c r="C53" s="80"/>
      <c r="D53" s="85" t="s">
        <v>35</v>
      </c>
      <c r="E53" s="80"/>
      <c r="F53" s="86">
        <v>1804230</v>
      </c>
      <c r="G53" s="86">
        <v>282386</v>
      </c>
      <c r="H53" s="86">
        <v>209507</v>
      </c>
      <c r="I53" s="86"/>
      <c r="J53" s="86">
        <v>440447</v>
      </c>
      <c r="K53" s="86">
        <v>741538</v>
      </c>
      <c r="L53" s="86"/>
      <c r="M53" s="86">
        <v>258823</v>
      </c>
      <c r="N53" s="86">
        <v>98508</v>
      </c>
      <c r="O53" s="86"/>
      <c r="P53" s="86">
        <v>217930</v>
      </c>
      <c r="Q53" s="86">
        <v>9423</v>
      </c>
      <c r="R53" s="86">
        <v>320198</v>
      </c>
      <c r="S53" s="86">
        <v>316061</v>
      </c>
      <c r="T53" s="86">
        <v>144175</v>
      </c>
      <c r="U53" s="86"/>
      <c r="V53" s="86">
        <v>584892</v>
      </c>
      <c r="W53" s="86">
        <v>675340</v>
      </c>
      <c r="X53" s="86">
        <v>41400</v>
      </c>
      <c r="Y53" s="86">
        <v>51616</v>
      </c>
      <c r="Z53" s="120">
        <v>88524</v>
      </c>
      <c r="AA53" s="120">
        <v>0</v>
      </c>
      <c r="AB53" s="120">
        <f t="shared" si="7"/>
        <v>6284998</v>
      </c>
      <c r="AC53" s="86">
        <f t="shared" si="11"/>
        <v>6284998</v>
      </c>
      <c r="AD53" s="72"/>
      <c r="AE53" s="71">
        <f t="shared" si="4"/>
        <v>6144858</v>
      </c>
      <c r="AF53" s="72"/>
      <c r="AG53" s="73">
        <f t="shared" si="9"/>
        <v>6144858</v>
      </c>
      <c r="AH53" s="72"/>
      <c r="AI53" s="72"/>
      <c r="AJ53" s="72"/>
      <c r="AK53" s="72"/>
      <c r="AL53" s="72"/>
      <c r="AM53" s="72"/>
      <c r="AN53" s="72"/>
      <c r="AO53" s="72"/>
      <c r="AP53" s="74"/>
    </row>
    <row r="54" spans="1:42" ht="22.5" customHeight="1">
      <c r="A54" s="69"/>
      <c r="B54" s="91" t="s">
        <v>83</v>
      </c>
      <c r="C54" s="80"/>
      <c r="D54" s="85" t="s">
        <v>84</v>
      </c>
      <c r="E54" s="80"/>
      <c r="F54" s="86"/>
      <c r="G54" s="86"/>
      <c r="H54" s="86"/>
      <c r="I54" s="86"/>
      <c r="J54" s="86"/>
      <c r="K54" s="86"/>
      <c r="L54" s="86"/>
      <c r="M54" s="86">
        <v>1702058</v>
      </c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120"/>
      <c r="AA54" s="120">
        <v>0</v>
      </c>
      <c r="AB54" s="120">
        <f t="shared" si="7"/>
        <v>1702058</v>
      </c>
      <c r="AC54" s="86">
        <f t="shared" si="11"/>
        <v>1702058</v>
      </c>
      <c r="AD54" s="72"/>
      <c r="AE54" s="71"/>
      <c r="AF54" s="72"/>
      <c r="AG54" s="73">
        <f t="shared" si="9"/>
        <v>0</v>
      </c>
      <c r="AH54" s="72"/>
      <c r="AI54" s="72"/>
      <c r="AJ54" s="72"/>
      <c r="AK54" s="72"/>
      <c r="AL54" s="72"/>
      <c r="AM54" s="72"/>
      <c r="AN54" s="72"/>
      <c r="AO54" s="72"/>
      <c r="AP54" s="74"/>
    </row>
    <row r="55" spans="1:42" ht="22.5" customHeight="1">
      <c r="A55" s="69"/>
      <c r="B55" s="87">
        <v>30</v>
      </c>
      <c r="C55" s="88"/>
      <c r="D55" s="89" t="s">
        <v>87</v>
      </c>
      <c r="E55" s="8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121"/>
      <c r="AA55" s="120">
        <v>0</v>
      </c>
      <c r="AB55" s="120">
        <f t="shared" si="7"/>
        <v>0</v>
      </c>
      <c r="AC55" s="86">
        <f t="shared" si="11"/>
        <v>0</v>
      </c>
      <c r="AD55" s="72"/>
      <c r="AE55" s="71">
        <f t="shared" si="4"/>
        <v>0</v>
      </c>
      <c r="AF55" s="72"/>
      <c r="AG55" s="73">
        <f t="shared" si="9"/>
        <v>0</v>
      </c>
      <c r="AH55" s="72"/>
      <c r="AI55" s="72"/>
      <c r="AJ55" s="72"/>
      <c r="AK55" s="72"/>
      <c r="AL55" s="72"/>
      <c r="AM55" s="72"/>
      <c r="AN55" s="72"/>
      <c r="AO55" s="72"/>
      <c r="AP55" s="74"/>
    </row>
    <row r="56" spans="1:42" ht="22.5" customHeight="1">
      <c r="A56" s="69"/>
      <c r="B56" s="87" t="s">
        <v>65</v>
      </c>
      <c r="C56" s="88"/>
      <c r="D56" s="89" t="s">
        <v>15</v>
      </c>
      <c r="E56" s="80"/>
      <c r="F56" s="90">
        <f>SUM(F57,F58,F59)</f>
        <v>0</v>
      </c>
      <c r="G56" s="90">
        <f aca="true" t="shared" si="14" ref="G56:S56">SUM(G57,G58,G59)</f>
        <v>44570138</v>
      </c>
      <c r="H56" s="90">
        <f t="shared" si="14"/>
        <v>295701947</v>
      </c>
      <c r="I56" s="90">
        <f>SUM(I57,I58,I59)</f>
        <v>0</v>
      </c>
      <c r="J56" s="90">
        <f t="shared" si="14"/>
        <v>2012684680</v>
      </c>
      <c r="K56" s="90">
        <f>SUM(K57,K58,K59)</f>
        <v>0</v>
      </c>
      <c r="L56" s="90">
        <f>SUM(L57,L58,L59)</f>
        <v>89010000</v>
      </c>
      <c r="M56" s="90">
        <f t="shared" si="14"/>
        <v>127117895</v>
      </c>
      <c r="N56" s="90">
        <f t="shared" si="14"/>
        <v>137741639</v>
      </c>
      <c r="O56" s="90">
        <f>SUM(O57,O58,O59)</f>
        <v>1799011</v>
      </c>
      <c r="P56" s="90">
        <f>SUM(P57,P58,P59)</f>
        <v>0</v>
      </c>
      <c r="Q56" s="90">
        <f>SUM(Q57,Q58,Q59)</f>
        <v>0</v>
      </c>
      <c r="R56" s="90">
        <f t="shared" si="14"/>
        <v>1220742</v>
      </c>
      <c r="S56" s="90">
        <f t="shared" si="14"/>
        <v>315696642</v>
      </c>
      <c r="T56" s="90">
        <f>SUM(T57,T58,T59)</f>
        <v>0</v>
      </c>
      <c r="U56" s="90">
        <f>SUM(U57,U58,U59)</f>
        <v>0</v>
      </c>
      <c r="V56" s="90">
        <f>SUM(V57,V58,V59)</f>
        <v>629104057</v>
      </c>
      <c r="W56" s="90">
        <f>SUM(W57,W58,W59)</f>
        <v>20074557</v>
      </c>
      <c r="X56" s="90">
        <f>SUM(X57,X58,X59)</f>
        <v>0</v>
      </c>
      <c r="Y56" s="90">
        <f>SUM(Y57,Y58,Y59)</f>
        <v>330062</v>
      </c>
      <c r="Z56" s="121">
        <f>SUM(Z57,Z58,Z59)</f>
        <v>485486</v>
      </c>
      <c r="AA56" s="123">
        <v>0</v>
      </c>
      <c r="AB56" s="123">
        <f t="shared" si="7"/>
        <v>3675536856</v>
      </c>
      <c r="AC56" s="97">
        <f t="shared" si="11"/>
        <v>3675536856</v>
      </c>
      <c r="AD56" s="72"/>
      <c r="AE56" s="71">
        <f t="shared" si="4"/>
        <v>3674721308</v>
      </c>
      <c r="AF56" s="75" t="e">
        <f>+#REF!</f>
        <v>#REF!</v>
      </c>
      <c r="AG56" s="73" t="e">
        <f t="shared" si="9"/>
        <v>#REF!</v>
      </c>
      <c r="AH56" s="72"/>
      <c r="AI56" s="72"/>
      <c r="AJ56" s="72"/>
      <c r="AK56" s="72"/>
      <c r="AL56" s="72"/>
      <c r="AM56" s="72"/>
      <c r="AN56" s="72"/>
      <c r="AO56" s="72"/>
      <c r="AP56" s="74"/>
    </row>
    <row r="57" spans="1:42" ht="22.5" customHeight="1">
      <c r="A57" s="69"/>
      <c r="B57" s="91" t="s">
        <v>20</v>
      </c>
      <c r="C57" s="80"/>
      <c r="D57" s="85" t="s">
        <v>42</v>
      </c>
      <c r="E57" s="80"/>
      <c r="F57" s="86"/>
      <c r="G57" s="86">
        <v>1143686</v>
      </c>
      <c r="H57" s="86">
        <v>3955728</v>
      </c>
      <c r="I57" s="86"/>
      <c r="J57" s="86">
        <v>7158829</v>
      </c>
      <c r="K57" s="86"/>
      <c r="L57" s="86"/>
      <c r="M57" s="86">
        <v>3606593</v>
      </c>
      <c r="N57" s="86">
        <v>478442</v>
      </c>
      <c r="O57" s="86"/>
      <c r="P57" s="86"/>
      <c r="Q57" s="86"/>
      <c r="R57" s="86">
        <v>1220742</v>
      </c>
      <c r="S57" s="86">
        <v>14435564</v>
      </c>
      <c r="T57" s="86"/>
      <c r="U57" s="86"/>
      <c r="V57" s="86"/>
      <c r="W57" s="86">
        <v>4757196</v>
      </c>
      <c r="X57" s="86"/>
      <c r="Y57" s="86">
        <v>330062</v>
      </c>
      <c r="Z57" s="120">
        <v>485486</v>
      </c>
      <c r="AA57" s="120">
        <v>0</v>
      </c>
      <c r="AB57" s="120">
        <f t="shared" si="7"/>
        <v>37572328</v>
      </c>
      <c r="AC57" s="86">
        <f t="shared" si="11"/>
        <v>37572328</v>
      </c>
      <c r="AD57" s="72"/>
      <c r="AE57" s="71">
        <f t="shared" si="4"/>
        <v>36756780</v>
      </c>
      <c r="AF57" s="72"/>
      <c r="AG57" s="73">
        <f t="shared" si="9"/>
        <v>36756780</v>
      </c>
      <c r="AH57" s="72"/>
      <c r="AI57" s="72"/>
      <c r="AJ57" s="72"/>
      <c r="AK57" s="72"/>
      <c r="AL57" s="72"/>
      <c r="AM57" s="72"/>
      <c r="AN57" s="72"/>
      <c r="AO57" s="72"/>
      <c r="AP57" s="74"/>
    </row>
    <row r="58" spans="1:42" ht="22.5" customHeight="1">
      <c r="A58" s="69"/>
      <c r="B58" s="91" t="s">
        <v>39</v>
      </c>
      <c r="C58" s="80"/>
      <c r="D58" s="85" t="s">
        <v>43</v>
      </c>
      <c r="E58" s="80"/>
      <c r="F58" s="86"/>
      <c r="G58" s="86">
        <v>43426452</v>
      </c>
      <c r="H58" s="86">
        <v>291746219</v>
      </c>
      <c r="I58" s="86"/>
      <c r="J58" s="86">
        <v>2005525851</v>
      </c>
      <c r="K58" s="86"/>
      <c r="L58" s="86">
        <v>89010000</v>
      </c>
      <c r="M58" s="86">
        <v>123511302</v>
      </c>
      <c r="N58" s="86">
        <v>137263197</v>
      </c>
      <c r="O58" s="86">
        <v>1799011</v>
      </c>
      <c r="P58" s="86"/>
      <c r="Q58" s="86"/>
      <c r="R58" s="86"/>
      <c r="S58" s="86">
        <v>301261078</v>
      </c>
      <c r="T58" s="86"/>
      <c r="U58" s="86"/>
      <c r="V58" s="86">
        <v>629104057</v>
      </c>
      <c r="W58" s="86">
        <v>15317361</v>
      </c>
      <c r="X58" s="86"/>
      <c r="Y58" s="86"/>
      <c r="Z58" s="120"/>
      <c r="AA58" s="120">
        <v>0</v>
      </c>
      <c r="AB58" s="120">
        <f t="shared" si="7"/>
        <v>3637964528</v>
      </c>
      <c r="AC58" s="86">
        <f t="shared" si="11"/>
        <v>3637964528</v>
      </c>
      <c r="AD58" s="72"/>
      <c r="AE58" s="71">
        <f t="shared" si="4"/>
        <v>3637964528</v>
      </c>
      <c r="AF58" s="72"/>
      <c r="AG58" s="73">
        <f t="shared" si="9"/>
        <v>3637964528</v>
      </c>
      <c r="AH58" s="72"/>
      <c r="AI58" s="72"/>
      <c r="AJ58" s="72"/>
      <c r="AK58" s="72"/>
      <c r="AL58" s="72"/>
      <c r="AM58" s="72"/>
      <c r="AN58" s="72"/>
      <c r="AO58" s="72"/>
      <c r="AP58" s="74"/>
    </row>
    <row r="59" spans="1:42" ht="22.5" customHeight="1">
      <c r="A59" s="69"/>
      <c r="B59" s="91" t="s">
        <v>31</v>
      </c>
      <c r="C59" s="80"/>
      <c r="D59" s="85" t="s">
        <v>88</v>
      </c>
      <c r="E59" s="80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120"/>
      <c r="AA59" s="120">
        <v>0</v>
      </c>
      <c r="AB59" s="120">
        <f t="shared" si="7"/>
        <v>0</v>
      </c>
      <c r="AC59" s="86">
        <f t="shared" si="11"/>
        <v>0</v>
      </c>
      <c r="AD59" s="72"/>
      <c r="AE59" s="71">
        <f t="shared" si="4"/>
        <v>0</v>
      </c>
      <c r="AF59" s="72"/>
      <c r="AG59" s="73">
        <f t="shared" si="9"/>
        <v>0</v>
      </c>
      <c r="AH59" s="72"/>
      <c r="AI59" s="72"/>
      <c r="AJ59" s="72"/>
      <c r="AK59" s="72"/>
      <c r="AL59" s="72"/>
      <c r="AM59" s="72"/>
      <c r="AN59" s="72"/>
      <c r="AO59" s="72"/>
      <c r="AP59" s="74"/>
    </row>
    <row r="60" spans="1:42" ht="22.5" customHeight="1">
      <c r="A60" s="69"/>
      <c r="B60" s="84" t="s">
        <v>16</v>
      </c>
      <c r="C60" s="80"/>
      <c r="D60" s="85" t="s">
        <v>40</v>
      </c>
      <c r="E60" s="80"/>
      <c r="F60" s="86"/>
      <c r="G60" s="86">
        <v>10</v>
      </c>
      <c r="H60" s="86">
        <v>10</v>
      </c>
      <c r="I60" s="86"/>
      <c r="J60" s="86">
        <v>10</v>
      </c>
      <c r="K60" s="86"/>
      <c r="L60" s="86"/>
      <c r="M60" s="86">
        <v>10</v>
      </c>
      <c r="N60" s="86">
        <v>10</v>
      </c>
      <c r="O60" s="86"/>
      <c r="P60" s="86"/>
      <c r="Q60" s="86"/>
      <c r="R60" s="86"/>
      <c r="S60" s="86">
        <v>10</v>
      </c>
      <c r="T60" s="86"/>
      <c r="U60" s="86"/>
      <c r="V60" s="86"/>
      <c r="W60" s="86">
        <v>10</v>
      </c>
      <c r="X60" s="86"/>
      <c r="Y60" s="86"/>
      <c r="Z60" s="120"/>
      <c r="AA60" s="120">
        <v>0</v>
      </c>
      <c r="AB60" s="120">
        <f t="shared" si="7"/>
        <v>70</v>
      </c>
      <c r="AC60" s="86">
        <f t="shared" si="11"/>
        <v>70</v>
      </c>
      <c r="AD60" s="72"/>
      <c r="AE60" s="71">
        <f t="shared" si="4"/>
        <v>70</v>
      </c>
      <c r="AF60" s="72"/>
      <c r="AG60" s="73">
        <f t="shared" si="9"/>
        <v>70</v>
      </c>
      <c r="AH60" s="72"/>
      <c r="AI60" s="72"/>
      <c r="AJ60" s="72"/>
      <c r="AK60" s="72"/>
      <c r="AL60" s="72"/>
      <c r="AM60" s="72"/>
      <c r="AN60" s="72"/>
      <c r="AO60" s="72"/>
      <c r="AP60" s="74"/>
    </row>
    <row r="61" spans="1:42" ht="22.5" customHeight="1">
      <c r="A61" s="69"/>
      <c r="B61" s="87" t="s">
        <v>17</v>
      </c>
      <c r="C61" s="88"/>
      <c r="D61" s="98" t="s">
        <v>18</v>
      </c>
      <c r="E61" s="88"/>
      <c r="F61" s="90">
        <f>+SUM(F62:F64)</f>
        <v>0</v>
      </c>
      <c r="G61" s="90">
        <f aca="true" t="shared" si="15" ref="G61:AA61">+SUM(G62:G64)</f>
        <v>0</v>
      </c>
      <c r="H61" s="90">
        <f t="shared" si="15"/>
        <v>0</v>
      </c>
      <c r="I61" s="90">
        <f>+SUM(I62:I64)</f>
        <v>0</v>
      </c>
      <c r="J61" s="90">
        <f t="shared" si="15"/>
        <v>0</v>
      </c>
      <c r="K61" s="90">
        <f>+SUM(K62:K64)</f>
        <v>0</v>
      </c>
      <c r="L61" s="90">
        <f>+SUM(L62:L64)</f>
        <v>0</v>
      </c>
      <c r="M61" s="90">
        <f t="shared" si="15"/>
        <v>0</v>
      </c>
      <c r="N61" s="90">
        <f t="shared" si="15"/>
        <v>0</v>
      </c>
      <c r="O61" s="90">
        <f>+SUM(O62:O64)</f>
        <v>0</v>
      </c>
      <c r="P61" s="90">
        <f>+SUM(P62:P64)</f>
        <v>71000020</v>
      </c>
      <c r="Q61" s="90">
        <f>+SUM(Q62:Q64)</f>
        <v>0</v>
      </c>
      <c r="R61" s="90">
        <f t="shared" si="15"/>
        <v>0</v>
      </c>
      <c r="S61" s="90">
        <f t="shared" si="15"/>
        <v>0</v>
      </c>
      <c r="T61" s="90">
        <f>+SUM(T62:T64)</f>
        <v>0</v>
      </c>
      <c r="U61" s="90">
        <f t="shared" si="15"/>
        <v>396640234</v>
      </c>
      <c r="V61" s="90">
        <f t="shared" si="15"/>
        <v>634281212</v>
      </c>
      <c r="W61" s="90">
        <f t="shared" si="15"/>
        <v>0</v>
      </c>
      <c r="X61" s="90">
        <f>+SUM(X62:X64)</f>
        <v>0</v>
      </c>
      <c r="Y61" s="90">
        <f t="shared" si="15"/>
        <v>0</v>
      </c>
      <c r="Z61" s="121">
        <f t="shared" si="15"/>
        <v>0</v>
      </c>
      <c r="AA61" s="121">
        <f t="shared" si="15"/>
        <v>343855234</v>
      </c>
      <c r="AB61" s="121">
        <f t="shared" si="7"/>
        <v>758066232</v>
      </c>
      <c r="AC61" s="90">
        <f t="shared" si="11"/>
        <v>1101921466</v>
      </c>
      <c r="AD61" s="72"/>
      <c r="AE61" s="71">
        <f t="shared" si="4"/>
        <v>1101921466</v>
      </c>
      <c r="AF61" s="72"/>
      <c r="AG61" s="73">
        <f t="shared" si="9"/>
        <v>1101921466</v>
      </c>
      <c r="AH61" s="72"/>
      <c r="AI61" s="72"/>
      <c r="AJ61" s="72"/>
      <c r="AK61" s="72"/>
      <c r="AL61" s="72"/>
      <c r="AM61" s="72"/>
      <c r="AN61" s="72"/>
      <c r="AO61" s="72"/>
      <c r="AP61" s="74"/>
    </row>
    <row r="62" spans="1:42" ht="22.5" customHeight="1">
      <c r="A62" s="69"/>
      <c r="B62" s="91" t="s">
        <v>20</v>
      </c>
      <c r="C62" s="80"/>
      <c r="D62" s="85" t="s">
        <v>93</v>
      </c>
      <c r="E62" s="80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>
        <v>634281212</v>
      </c>
      <c r="W62" s="86"/>
      <c r="X62" s="86"/>
      <c r="Y62" s="86"/>
      <c r="Z62" s="120"/>
      <c r="AA62" s="120">
        <v>0</v>
      </c>
      <c r="AB62" s="120">
        <f t="shared" si="7"/>
        <v>634281212</v>
      </c>
      <c r="AC62" s="86">
        <f t="shared" si="11"/>
        <v>634281212</v>
      </c>
      <c r="AD62" s="72"/>
      <c r="AE62" s="71"/>
      <c r="AF62" s="72"/>
      <c r="AG62" s="73"/>
      <c r="AH62" s="72"/>
      <c r="AI62" s="72"/>
      <c r="AJ62" s="72"/>
      <c r="AK62" s="72"/>
      <c r="AL62" s="72"/>
      <c r="AM62" s="72"/>
      <c r="AN62" s="72"/>
      <c r="AO62" s="72"/>
      <c r="AP62" s="74"/>
    </row>
    <row r="63" spans="1:42" ht="22.5" customHeight="1">
      <c r="A63" s="69"/>
      <c r="B63" s="91" t="s">
        <v>39</v>
      </c>
      <c r="C63" s="80"/>
      <c r="D63" s="85" t="s">
        <v>94</v>
      </c>
      <c r="E63" s="80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>
        <v>343855234</v>
      </c>
      <c r="V63" s="86"/>
      <c r="W63" s="86"/>
      <c r="X63" s="86"/>
      <c r="Y63" s="86"/>
      <c r="Z63" s="120"/>
      <c r="AA63" s="120">
        <f>+SUM(G63:Z63)</f>
        <v>343855234</v>
      </c>
      <c r="AB63" s="120">
        <f t="shared" si="7"/>
        <v>0</v>
      </c>
      <c r="AC63" s="86">
        <f t="shared" si="11"/>
        <v>343855234</v>
      </c>
      <c r="AD63" s="72"/>
      <c r="AE63" s="71"/>
      <c r="AF63" s="72"/>
      <c r="AG63" s="73"/>
      <c r="AH63" s="72"/>
      <c r="AI63" s="72"/>
      <c r="AJ63" s="72"/>
      <c r="AK63" s="72"/>
      <c r="AL63" s="72"/>
      <c r="AM63" s="72"/>
      <c r="AN63" s="72"/>
      <c r="AO63" s="72"/>
      <c r="AP63" s="74"/>
    </row>
    <row r="64" spans="1:42" ht="22.5" customHeight="1">
      <c r="A64" s="69"/>
      <c r="B64" s="91" t="s">
        <v>31</v>
      </c>
      <c r="C64" s="80"/>
      <c r="D64" s="85" t="s">
        <v>96</v>
      </c>
      <c r="E64" s="80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>
        <v>71000020</v>
      </c>
      <c r="Q64" s="86"/>
      <c r="R64" s="86"/>
      <c r="S64" s="86"/>
      <c r="T64" s="86"/>
      <c r="U64" s="86">
        <v>52785000</v>
      </c>
      <c r="V64" s="86"/>
      <c r="W64" s="86"/>
      <c r="X64" s="86"/>
      <c r="Y64" s="86"/>
      <c r="Z64" s="120"/>
      <c r="AA64" s="120">
        <v>0</v>
      </c>
      <c r="AB64" s="120">
        <f t="shared" si="7"/>
        <v>123785020</v>
      </c>
      <c r="AC64" s="86">
        <f t="shared" si="11"/>
        <v>123785020</v>
      </c>
      <c r="AD64" s="72"/>
      <c r="AE64" s="71"/>
      <c r="AF64" s="72"/>
      <c r="AG64" s="73"/>
      <c r="AH64" s="72"/>
      <c r="AI64" s="72"/>
      <c r="AJ64" s="72"/>
      <c r="AK64" s="72"/>
      <c r="AL64" s="72"/>
      <c r="AM64" s="72"/>
      <c r="AN64" s="72"/>
      <c r="AO64" s="72"/>
      <c r="AP64" s="74"/>
    </row>
    <row r="65" spans="1:42" ht="22.5" customHeight="1">
      <c r="A65" s="69"/>
      <c r="B65" s="84" t="s">
        <v>66</v>
      </c>
      <c r="C65" s="80"/>
      <c r="D65" s="85" t="s">
        <v>41</v>
      </c>
      <c r="E65" s="80"/>
      <c r="F65" s="86">
        <v>10</v>
      </c>
      <c r="G65" s="86">
        <v>10</v>
      </c>
      <c r="H65" s="86">
        <v>10</v>
      </c>
      <c r="I65" s="86"/>
      <c r="J65" s="86">
        <v>10</v>
      </c>
      <c r="K65" s="86"/>
      <c r="L65" s="86"/>
      <c r="M65" s="86">
        <v>10</v>
      </c>
      <c r="N65" s="86">
        <v>10</v>
      </c>
      <c r="O65" s="86"/>
      <c r="P65" s="86">
        <v>5</v>
      </c>
      <c r="Q65" s="86">
        <v>2</v>
      </c>
      <c r="R65" s="86">
        <v>10</v>
      </c>
      <c r="S65" s="86">
        <v>10</v>
      </c>
      <c r="T65" s="86">
        <v>3</v>
      </c>
      <c r="U65" s="86">
        <v>10</v>
      </c>
      <c r="V65" s="86">
        <v>10</v>
      </c>
      <c r="W65" s="86">
        <v>10</v>
      </c>
      <c r="X65" s="86"/>
      <c r="Y65" s="86">
        <v>10</v>
      </c>
      <c r="Z65" s="120">
        <v>10</v>
      </c>
      <c r="AA65" s="120">
        <v>0</v>
      </c>
      <c r="AB65" s="120">
        <f t="shared" si="7"/>
        <v>140</v>
      </c>
      <c r="AC65" s="86">
        <f t="shared" si="11"/>
        <v>140</v>
      </c>
      <c r="AD65" s="72"/>
      <c r="AE65" s="71">
        <f t="shared" si="4"/>
        <v>120</v>
      </c>
      <c r="AF65" s="75" t="e">
        <f>+#REF!</f>
        <v>#REF!</v>
      </c>
      <c r="AG65" s="73" t="e">
        <f t="shared" si="9"/>
        <v>#REF!</v>
      </c>
      <c r="AH65" s="72"/>
      <c r="AI65" s="72"/>
      <c r="AJ65" s="72"/>
      <c r="AK65" s="72"/>
      <c r="AL65" s="72"/>
      <c r="AM65" s="72"/>
      <c r="AN65" s="72"/>
      <c r="AO65" s="72"/>
      <c r="AP65" s="74"/>
    </row>
    <row r="66" spans="1:42" ht="22.5" customHeight="1">
      <c r="A66" s="69"/>
      <c r="B66" s="87" t="s">
        <v>67</v>
      </c>
      <c r="C66" s="88"/>
      <c r="D66" s="89" t="s">
        <v>19</v>
      </c>
      <c r="E66" s="80"/>
      <c r="F66" s="90">
        <v>10</v>
      </c>
      <c r="G66" s="90">
        <v>10</v>
      </c>
      <c r="H66" s="90">
        <v>10</v>
      </c>
      <c r="I66" s="90">
        <v>10</v>
      </c>
      <c r="J66" s="90">
        <v>10</v>
      </c>
      <c r="K66" s="90">
        <v>10</v>
      </c>
      <c r="L66" s="90">
        <v>10</v>
      </c>
      <c r="M66" s="90">
        <v>10</v>
      </c>
      <c r="N66" s="90">
        <v>10</v>
      </c>
      <c r="O66" s="90">
        <v>10</v>
      </c>
      <c r="P66" s="90">
        <v>5</v>
      </c>
      <c r="Q66" s="90">
        <v>2</v>
      </c>
      <c r="R66" s="90">
        <v>10</v>
      </c>
      <c r="S66" s="90">
        <v>10</v>
      </c>
      <c r="T66" s="90">
        <v>3</v>
      </c>
      <c r="U66" s="90">
        <v>10</v>
      </c>
      <c r="V66" s="90">
        <v>10</v>
      </c>
      <c r="W66" s="90">
        <v>10</v>
      </c>
      <c r="X66" s="90">
        <v>10</v>
      </c>
      <c r="Y66" s="90">
        <v>10</v>
      </c>
      <c r="Z66" s="121">
        <v>10</v>
      </c>
      <c r="AA66" s="121">
        <v>0</v>
      </c>
      <c r="AB66" s="121">
        <f t="shared" si="7"/>
        <v>190</v>
      </c>
      <c r="AC66" s="90">
        <f t="shared" si="11"/>
        <v>190</v>
      </c>
      <c r="AD66" s="72"/>
      <c r="AE66" s="71">
        <f t="shared" si="4"/>
        <v>170</v>
      </c>
      <c r="AF66" s="72"/>
      <c r="AG66" s="73">
        <f t="shared" si="9"/>
        <v>170</v>
      </c>
      <c r="AH66" s="72"/>
      <c r="AI66" s="72"/>
      <c r="AJ66" s="72"/>
      <c r="AK66" s="72"/>
      <c r="AL66" s="72"/>
      <c r="AM66" s="72"/>
      <c r="AN66" s="72"/>
      <c r="AO66" s="72"/>
      <c r="AP66" s="74"/>
    </row>
    <row r="67" spans="6:41" ht="25.5" customHeight="1"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124"/>
      <c r="AA67" s="124"/>
      <c r="AB67" s="124"/>
      <c r="AC67" s="78"/>
      <c r="AD67" s="72"/>
      <c r="AE67" s="72"/>
      <c r="AF67" s="72"/>
      <c r="AG67" s="73"/>
      <c r="AH67" s="72"/>
      <c r="AI67" s="72"/>
      <c r="AJ67" s="72"/>
      <c r="AK67" s="72"/>
      <c r="AL67" s="72"/>
      <c r="AM67" s="72"/>
      <c r="AN67" s="72"/>
      <c r="AO67" s="72"/>
    </row>
    <row r="68" spans="6:41" ht="18" customHeight="1" hidden="1"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124"/>
      <c r="AA68" s="124"/>
      <c r="AB68" s="124"/>
      <c r="AC68" s="78"/>
      <c r="AD68" s="78">
        <f>+AD9-AD35</f>
        <v>0</v>
      </c>
      <c r="AE68" s="78">
        <f>+AE9-AE35</f>
        <v>0</v>
      </c>
      <c r="AF68" s="72"/>
      <c r="AG68" s="73"/>
      <c r="AH68" s="72"/>
      <c r="AI68" s="72"/>
      <c r="AJ68" s="72"/>
      <c r="AK68" s="72"/>
      <c r="AL68" s="72"/>
      <c r="AM68" s="72"/>
      <c r="AN68" s="72"/>
      <c r="AO68" s="72"/>
    </row>
    <row r="69" spans="6:41" ht="18" customHeight="1"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125"/>
      <c r="AA69" s="125"/>
      <c r="AB69" s="125"/>
      <c r="AC69" s="72"/>
      <c r="AD69" s="72"/>
      <c r="AE69" s="72"/>
      <c r="AF69" s="72"/>
      <c r="AG69" s="73"/>
      <c r="AH69" s="72"/>
      <c r="AI69" s="72"/>
      <c r="AJ69" s="72"/>
      <c r="AK69" s="72"/>
      <c r="AL69" s="72"/>
      <c r="AM69" s="72"/>
      <c r="AN69" s="72"/>
      <c r="AO69" s="72"/>
    </row>
    <row r="70" spans="6:41" ht="18" customHeight="1"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125"/>
      <c r="AA70" s="125"/>
      <c r="AB70" s="125"/>
      <c r="AC70" s="72"/>
      <c r="AD70" s="72"/>
      <c r="AE70" s="72"/>
      <c r="AF70" s="72"/>
      <c r="AG70" s="73"/>
      <c r="AH70" s="72"/>
      <c r="AI70" s="72"/>
      <c r="AJ70" s="72"/>
      <c r="AK70" s="72"/>
      <c r="AL70" s="72"/>
      <c r="AM70" s="72"/>
      <c r="AN70" s="72"/>
      <c r="AO70" s="72"/>
    </row>
    <row r="71" spans="6:41" ht="18" customHeight="1"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125"/>
      <c r="AA71" s="125"/>
      <c r="AB71" s="125"/>
      <c r="AC71" s="72"/>
      <c r="AD71" s="72"/>
      <c r="AE71" s="72"/>
      <c r="AF71" s="72"/>
      <c r="AG71" s="73"/>
      <c r="AH71" s="72"/>
      <c r="AI71" s="72"/>
      <c r="AJ71" s="72"/>
      <c r="AK71" s="72"/>
      <c r="AL71" s="72"/>
      <c r="AM71" s="72"/>
      <c r="AN71" s="72"/>
      <c r="AO71" s="72"/>
    </row>
    <row r="72" spans="6:41" ht="18" customHeight="1"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125"/>
      <c r="AA72" s="125"/>
      <c r="AB72" s="125"/>
      <c r="AC72" s="72"/>
      <c r="AD72" s="72"/>
      <c r="AE72" s="72"/>
      <c r="AF72" s="72"/>
      <c r="AG72" s="73"/>
      <c r="AH72" s="72"/>
      <c r="AI72" s="72"/>
      <c r="AJ72" s="72"/>
      <c r="AK72" s="72"/>
      <c r="AL72" s="72"/>
      <c r="AM72" s="72"/>
      <c r="AN72" s="72"/>
      <c r="AO72" s="72"/>
    </row>
    <row r="73" spans="6:41" ht="18" customHeight="1"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125"/>
      <c r="AA73" s="125"/>
      <c r="AB73" s="125"/>
      <c r="AC73" s="72"/>
      <c r="AD73" s="72"/>
      <c r="AE73" s="72"/>
      <c r="AF73" s="72"/>
      <c r="AG73" s="73"/>
      <c r="AH73" s="72"/>
      <c r="AI73" s="72"/>
      <c r="AJ73" s="72"/>
      <c r="AK73" s="72"/>
      <c r="AL73" s="72"/>
      <c r="AM73" s="72"/>
      <c r="AN73" s="72"/>
      <c r="AO73" s="72"/>
    </row>
    <row r="74" spans="6:41" ht="18" customHeight="1"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125"/>
      <c r="AA74" s="125"/>
      <c r="AB74" s="125"/>
      <c r="AC74" s="72"/>
      <c r="AD74" s="72"/>
      <c r="AE74" s="72"/>
      <c r="AF74" s="72"/>
      <c r="AG74" s="73"/>
      <c r="AH74" s="72"/>
      <c r="AI74" s="72"/>
      <c r="AJ74" s="72"/>
      <c r="AK74" s="72"/>
      <c r="AL74" s="72"/>
      <c r="AM74" s="72"/>
      <c r="AN74" s="72"/>
      <c r="AO74" s="72"/>
    </row>
    <row r="75" spans="6:41" ht="18" customHeight="1"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125"/>
      <c r="AA75" s="125"/>
      <c r="AB75" s="125"/>
      <c r="AC75" s="72"/>
      <c r="AD75" s="72"/>
      <c r="AE75" s="72"/>
      <c r="AF75" s="72"/>
      <c r="AG75" s="73"/>
      <c r="AH75" s="72"/>
      <c r="AI75" s="72"/>
      <c r="AJ75" s="72"/>
      <c r="AK75" s="72"/>
      <c r="AL75" s="72"/>
      <c r="AM75" s="72"/>
      <c r="AN75" s="72"/>
      <c r="AO75" s="72"/>
    </row>
    <row r="76" spans="6:41" ht="18" customHeight="1"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125"/>
      <c r="AA76" s="125"/>
      <c r="AB76" s="125"/>
      <c r="AC76" s="72"/>
      <c r="AD76" s="72"/>
      <c r="AE76" s="72"/>
      <c r="AF76" s="72"/>
      <c r="AG76" s="73"/>
      <c r="AH76" s="72"/>
      <c r="AI76" s="72"/>
      <c r="AJ76" s="72"/>
      <c r="AK76" s="72"/>
      <c r="AL76" s="72"/>
      <c r="AM76" s="72"/>
      <c r="AN76" s="72"/>
      <c r="AO76" s="72"/>
    </row>
    <row r="77" spans="6:41" ht="18" customHeight="1"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125"/>
      <c r="AA77" s="125"/>
      <c r="AB77" s="125"/>
      <c r="AC77" s="72"/>
      <c r="AD77" s="72"/>
      <c r="AE77" s="72"/>
      <c r="AF77" s="72"/>
      <c r="AG77" s="73"/>
      <c r="AH77" s="72"/>
      <c r="AI77" s="72"/>
      <c r="AJ77" s="72"/>
      <c r="AK77" s="72"/>
      <c r="AL77" s="72"/>
      <c r="AM77" s="72"/>
      <c r="AN77" s="72"/>
      <c r="AO77" s="72"/>
    </row>
    <row r="78" spans="6:41" ht="18" customHeight="1"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125"/>
      <c r="AA78" s="125"/>
      <c r="AB78" s="125"/>
      <c r="AC78" s="72"/>
      <c r="AD78" s="72"/>
      <c r="AE78" s="72"/>
      <c r="AF78" s="72"/>
      <c r="AG78" s="73"/>
      <c r="AH78" s="72"/>
      <c r="AI78" s="72"/>
      <c r="AJ78" s="72"/>
      <c r="AK78" s="72"/>
      <c r="AL78" s="72"/>
      <c r="AM78" s="72"/>
      <c r="AN78" s="72"/>
      <c r="AO78" s="72"/>
    </row>
    <row r="79" spans="6:41" ht="18" customHeight="1"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125"/>
      <c r="AA79" s="125"/>
      <c r="AB79" s="125"/>
      <c r="AC79" s="72"/>
      <c r="AD79" s="72"/>
      <c r="AE79" s="72"/>
      <c r="AF79" s="72"/>
      <c r="AG79" s="73"/>
      <c r="AH79" s="72"/>
      <c r="AI79" s="72"/>
      <c r="AJ79" s="72"/>
      <c r="AK79" s="72"/>
      <c r="AL79" s="72"/>
      <c r="AM79" s="72"/>
      <c r="AN79" s="72"/>
      <c r="AO79" s="72"/>
    </row>
    <row r="80" spans="6:41" ht="18" customHeight="1"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125"/>
      <c r="AA80" s="125"/>
      <c r="AB80" s="125"/>
      <c r="AC80" s="72"/>
      <c r="AD80" s="72"/>
      <c r="AE80" s="72"/>
      <c r="AF80" s="72"/>
      <c r="AG80" s="73"/>
      <c r="AH80" s="72"/>
      <c r="AI80" s="72"/>
      <c r="AJ80" s="72"/>
      <c r="AK80" s="72"/>
      <c r="AL80" s="72"/>
      <c r="AM80" s="72"/>
      <c r="AN80" s="72"/>
      <c r="AO80" s="72"/>
    </row>
    <row r="81" spans="6:41" ht="18" customHeight="1"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125"/>
      <c r="AA81" s="125"/>
      <c r="AB81" s="125"/>
      <c r="AC81" s="72"/>
      <c r="AD81" s="72"/>
      <c r="AE81" s="72"/>
      <c r="AF81" s="72"/>
      <c r="AG81" s="73"/>
      <c r="AH81" s="72"/>
      <c r="AI81" s="72"/>
      <c r="AJ81" s="72"/>
      <c r="AK81" s="72"/>
      <c r="AL81" s="72"/>
      <c r="AM81" s="72"/>
      <c r="AN81" s="72"/>
      <c r="AO81" s="72"/>
    </row>
    <row r="82" spans="6:41" ht="18" customHeight="1"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125"/>
      <c r="AA82" s="125"/>
      <c r="AB82" s="125"/>
      <c r="AC82" s="72"/>
      <c r="AD82" s="72"/>
      <c r="AE82" s="72"/>
      <c r="AF82" s="72"/>
      <c r="AG82" s="73"/>
      <c r="AH82" s="72"/>
      <c r="AI82" s="72"/>
      <c r="AJ82" s="72"/>
      <c r="AK82" s="72"/>
      <c r="AL82" s="72"/>
      <c r="AM82" s="72"/>
      <c r="AN82" s="72"/>
      <c r="AO82" s="72"/>
    </row>
    <row r="83" spans="6:41" ht="18" customHeight="1"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125"/>
      <c r="AA83" s="125"/>
      <c r="AB83" s="125"/>
      <c r="AC83" s="72"/>
      <c r="AD83" s="72"/>
      <c r="AE83" s="72"/>
      <c r="AF83" s="72"/>
      <c r="AG83" s="73"/>
      <c r="AH83" s="72"/>
      <c r="AI83" s="72"/>
      <c r="AJ83" s="72"/>
      <c r="AK83" s="72"/>
      <c r="AL83" s="72"/>
      <c r="AM83" s="72"/>
      <c r="AN83" s="72"/>
      <c r="AO83" s="72"/>
    </row>
    <row r="84" spans="30:41" ht="18" customHeight="1">
      <c r="AD84" s="72"/>
      <c r="AE84" s="72"/>
      <c r="AF84" s="72"/>
      <c r="AG84" s="73"/>
      <c r="AH84" s="72"/>
      <c r="AI84" s="72"/>
      <c r="AJ84" s="72"/>
      <c r="AK84" s="72"/>
      <c r="AL84" s="72"/>
      <c r="AM84" s="72"/>
      <c r="AN84" s="72"/>
      <c r="AO84" s="72"/>
    </row>
    <row r="85" spans="30:41" ht="18" customHeight="1">
      <c r="AD85" s="72"/>
      <c r="AE85" s="72"/>
      <c r="AF85" s="72"/>
      <c r="AG85" s="73"/>
      <c r="AH85" s="72"/>
      <c r="AI85" s="72"/>
      <c r="AJ85" s="72"/>
      <c r="AK85" s="72"/>
      <c r="AL85" s="72"/>
      <c r="AM85" s="72"/>
      <c r="AN85" s="72"/>
      <c r="AO85" s="72"/>
    </row>
    <row r="86" spans="30:41" ht="18" customHeight="1">
      <c r="AD86" s="72"/>
      <c r="AE86" s="72"/>
      <c r="AF86" s="72"/>
      <c r="AG86" s="73"/>
      <c r="AH86" s="72"/>
      <c r="AI86" s="72"/>
      <c r="AJ86" s="72"/>
      <c r="AK86" s="72"/>
      <c r="AL86" s="72"/>
      <c r="AM86" s="72"/>
      <c r="AN86" s="72"/>
      <c r="AO86" s="72"/>
    </row>
    <row r="87" spans="30:41" ht="18" customHeight="1">
      <c r="AD87" s="72"/>
      <c r="AE87" s="72"/>
      <c r="AF87" s="72"/>
      <c r="AG87" s="73"/>
      <c r="AH87" s="72"/>
      <c r="AI87" s="72"/>
      <c r="AJ87" s="72"/>
      <c r="AK87" s="72"/>
      <c r="AL87" s="72"/>
      <c r="AM87" s="72"/>
      <c r="AN87" s="72"/>
      <c r="AO87" s="72"/>
    </row>
    <row r="88" spans="30:41" ht="18" customHeight="1">
      <c r="AD88" s="72"/>
      <c r="AE88" s="72"/>
      <c r="AF88" s="72"/>
      <c r="AG88" s="73"/>
      <c r="AH88" s="72"/>
      <c r="AI88" s="72"/>
      <c r="AJ88" s="72"/>
      <c r="AK88" s="72"/>
      <c r="AL88" s="72"/>
      <c r="AM88" s="72"/>
      <c r="AN88" s="72"/>
      <c r="AO88" s="72"/>
    </row>
    <row r="89" spans="30:41" ht="18" customHeight="1">
      <c r="AD89" s="72"/>
      <c r="AE89" s="72"/>
      <c r="AF89" s="72"/>
      <c r="AG89" s="73"/>
      <c r="AH89" s="72"/>
      <c r="AI89" s="72"/>
      <c r="AJ89" s="72"/>
      <c r="AK89" s="72"/>
      <c r="AL89" s="72"/>
      <c r="AM89" s="72"/>
      <c r="AN89" s="72"/>
      <c r="AO89" s="72"/>
    </row>
    <row r="90" spans="30:41" ht="18" customHeight="1">
      <c r="AD90" s="72"/>
      <c r="AE90" s="72"/>
      <c r="AF90" s="72"/>
      <c r="AG90" s="73"/>
      <c r="AH90" s="72"/>
      <c r="AI90" s="72"/>
      <c r="AJ90" s="72"/>
      <c r="AK90" s="72"/>
      <c r="AL90" s="72"/>
      <c r="AM90" s="72"/>
      <c r="AN90" s="72"/>
      <c r="AO90" s="72"/>
    </row>
    <row r="91" spans="30:41" ht="18" customHeight="1">
      <c r="AD91" s="72"/>
      <c r="AE91" s="72"/>
      <c r="AF91" s="72"/>
      <c r="AG91" s="73"/>
      <c r="AH91" s="72"/>
      <c r="AI91" s="72"/>
      <c r="AJ91" s="72"/>
      <c r="AK91" s="72"/>
      <c r="AL91" s="72"/>
      <c r="AM91" s="72"/>
      <c r="AN91" s="72"/>
      <c r="AO91" s="72"/>
    </row>
    <row r="92" spans="30:41" ht="18" customHeight="1">
      <c r="AD92" s="72"/>
      <c r="AE92" s="72"/>
      <c r="AF92" s="72"/>
      <c r="AG92" s="73"/>
      <c r="AH92" s="72"/>
      <c r="AI92" s="72"/>
      <c r="AJ92" s="72"/>
      <c r="AK92" s="72"/>
      <c r="AL92" s="72"/>
      <c r="AM92" s="72"/>
      <c r="AN92" s="72"/>
      <c r="AO92" s="72"/>
    </row>
    <row r="93" spans="30:41" ht="18" customHeight="1">
      <c r="AD93" s="72"/>
      <c r="AE93" s="72"/>
      <c r="AF93" s="72"/>
      <c r="AG93" s="73"/>
      <c r="AH93" s="72"/>
      <c r="AI93" s="72"/>
      <c r="AJ93" s="72"/>
      <c r="AK93" s="72"/>
      <c r="AL93" s="72"/>
      <c r="AM93" s="72"/>
      <c r="AN93" s="72"/>
      <c r="AO93" s="72"/>
    </row>
    <row r="94" spans="30:41" ht="18" customHeight="1">
      <c r="AD94" s="72"/>
      <c r="AE94" s="72"/>
      <c r="AF94" s="72"/>
      <c r="AG94" s="73"/>
      <c r="AH94" s="72"/>
      <c r="AI94" s="72"/>
      <c r="AJ94" s="72"/>
      <c r="AK94" s="72"/>
      <c r="AL94" s="72"/>
      <c r="AM94" s="72"/>
      <c r="AN94" s="72"/>
      <c r="AO94" s="72"/>
    </row>
    <row r="95" spans="30:41" ht="18" customHeight="1">
      <c r="AD95" s="72"/>
      <c r="AE95" s="72"/>
      <c r="AF95" s="72"/>
      <c r="AG95" s="73"/>
      <c r="AH95" s="72"/>
      <c r="AI95" s="72"/>
      <c r="AJ95" s="72"/>
      <c r="AK95" s="72"/>
      <c r="AL95" s="72"/>
      <c r="AM95" s="72"/>
      <c r="AN95" s="72"/>
      <c r="AO95" s="72"/>
    </row>
    <row r="96" spans="30:41" ht="18" customHeight="1">
      <c r="AD96" s="72"/>
      <c r="AE96" s="72"/>
      <c r="AF96" s="72"/>
      <c r="AG96" s="73"/>
      <c r="AH96" s="72"/>
      <c r="AI96" s="72"/>
      <c r="AJ96" s="72"/>
      <c r="AK96" s="72"/>
      <c r="AL96" s="72"/>
      <c r="AM96" s="72"/>
      <c r="AN96" s="72"/>
      <c r="AO96" s="72"/>
    </row>
    <row r="97" spans="30:41" ht="18" customHeight="1">
      <c r="AD97" s="72"/>
      <c r="AE97" s="72"/>
      <c r="AF97" s="72"/>
      <c r="AG97" s="73"/>
      <c r="AH97" s="72"/>
      <c r="AI97" s="72"/>
      <c r="AJ97" s="72"/>
      <c r="AK97" s="72"/>
      <c r="AL97" s="72"/>
      <c r="AM97" s="72"/>
      <c r="AN97" s="72"/>
      <c r="AO97" s="72"/>
    </row>
    <row r="98" spans="30:41" ht="18" customHeight="1">
      <c r="AD98" s="72"/>
      <c r="AE98" s="72"/>
      <c r="AF98" s="72"/>
      <c r="AG98" s="73"/>
      <c r="AH98" s="72"/>
      <c r="AI98" s="72"/>
      <c r="AJ98" s="72"/>
      <c r="AK98" s="72"/>
      <c r="AL98" s="72"/>
      <c r="AM98" s="72"/>
      <c r="AN98" s="72"/>
      <c r="AO98" s="72"/>
    </row>
    <row r="99" spans="30:41" ht="18" customHeight="1">
      <c r="AD99" s="72"/>
      <c r="AE99" s="72"/>
      <c r="AF99" s="72"/>
      <c r="AG99" s="73"/>
      <c r="AH99" s="72"/>
      <c r="AI99" s="72"/>
      <c r="AJ99" s="72"/>
      <c r="AK99" s="72"/>
      <c r="AL99" s="72"/>
      <c r="AM99" s="72"/>
      <c r="AN99" s="72"/>
      <c r="AO99" s="72"/>
    </row>
    <row r="100" spans="30:41" ht="18" customHeight="1">
      <c r="AD100" s="72"/>
      <c r="AE100" s="72"/>
      <c r="AF100" s="72"/>
      <c r="AG100" s="73"/>
      <c r="AH100" s="72"/>
      <c r="AI100" s="72"/>
      <c r="AJ100" s="72"/>
      <c r="AK100" s="72"/>
      <c r="AL100" s="72"/>
      <c r="AM100" s="72"/>
      <c r="AN100" s="72"/>
      <c r="AO100" s="72"/>
    </row>
    <row r="101" spans="30:41" ht="18" customHeight="1">
      <c r="AD101" s="72"/>
      <c r="AE101" s="72"/>
      <c r="AF101" s="72"/>
      <c r="AG101" s="73"/>
      <c r="AH101" s="72"/>
      <c r="AI101" s="72"/>
      <c r="AJ101" s="72"/>
      <c r="AK101" s="72"/>
      <c r="AL101" s="72"/>
      <c r="AM101" s="72"/>
      <c r="AN101" s="72"/>
      <c r="AO101" s="72"/>
    </row>
    <row r="102" spans="30:41" ht="18" customHeight="1">
      <c r="AD102" s="72"/>
      <c r="AE102" s="72"/>
      <c r="AF102" s="72"/>
      <c r="AG102" s="73"/>
      <c r="AH102" s="72"/>
      <c r="AI102" s="72"/>
      <c r="AJ102" s="72"/>
      <c r="AK102" s="72"/>
      <c r="AL102" s="72"/>
      <c r="AM102" s="72"/>
      <c r="AN102" s="72"/>
      <c r="AO102" s="72"/>
    </row>
    <row r="103" spans="30:41" ht="18" customHeight="1">
      <c r="AD103" s="72"/>
      <c r="AE103" s="72"/>
      <c r="AF103" s="72"/>
      <c r="AG103" s="73"/>
      <c r="AH103" s="72"/>
      <c r="AI103" s="72"/>
      <c r="AJ103" s="72"/>
      <c r="AK103" s="72"/>
      <c r="AL103" s="72"/>
      <c r="AM103" s="72"/>
      <c r="AN103" s="72"/>
      <c r="AO103" s="72"/>
    </row>
    <row r="104" spans="30:41" ht="18" customHeight="1">
      <c r="AD104" s="72"/>
      <c r="AE104" s="72"/>
      <c r="AF104" s="72"/>
      <c r="AG104" s="73"/>
      <c r="AH104" s="72"/>
      <c r="AI104" s="72"/>
      <c r="AJ104" s="72"/>
      <c r="AK104" s="72"/>
      <c r="AL104" s="72"/>
      <c r="AM104" s="72"/>
      <c r="AN104" s="72"/>
      <c r="AO104" s="72"/>
    </row>
    <row r="105" spans="30:41" ht="18" customHeight="1">
      <c r="AD105" s="72"/>
      <c r="AE105" s="72"/>
      <c r="AF105" s="72"/>
      <c r="AG105" s="73"/>
      <c r="AH105" s="72"/>
      <c r="AI105" s="72"/>
      <c r="AJ105" s="72"/>
      <c r="AK105" s="72"/>
      <c r="AL105" s="72"/>
      <c r="AM105" s="72"/>
      <c r="AN105" s="72"/>
      <c r="AO105" s="72"/>
    </row>
    <row r="106" spans="30:41" ht="18" customHeight="1">
      <c r="AD106" s="72"/>
      <c r="AE106" s="72"/>
      <c r="AF106" s="72"/>
      <c r="AG106" s="73"/>
      <c r="AH106" s="72"/>
      <c r="AI106" s="72"/>
      <c r="AJ106" s="72"/>
      <c r="AK106" s="72"/>
      <c r="AL106" s="72"/>
      <c r="AM106" s="72"/>
      <c r="AN106" s="72"/>
      <c r="AO106" s="72"/>
    </row>
    <row r="107" spans="30:41" ht="18" customHeight="1">
      <c r="AD107" s="72"/>
      <c r="AE107" s="72"/>
      <c r="AF107" s="72"/>
      <c r="AG107" s="73"/>
      <c r="AH107" s="72"/>
      <c r="AI107" s="72"/>
      <c r="AJ107" s="72"/>
      <c r="AK107" s="72"/>
      <c r="AL107" s="72"/>
      <c r="AM107" s="72"/>
      <c r="AN107" s="72"/>
      <c r="AO107" s="72"/>
    </row>
    <row r="108" spans="30:41" ht="18" customHeight="1">
      <c r="AD108" s="72"/>
      <c r="AE108" s="72"/>
      <c r="AF108" s="72"/>
      <c r="AG108" s="73"/>
      <c r="AH108" s="72"/>
      <c r="AI108" s="72"/>
      <c r="AJ108" s="72"/>
      <c r="AK108" s="72"/>
      <c r="AL108" s="72"/>
      <c r="AM108" s="72"/>
      <c r="AN108" s="72"/>
      <c r="AO108" s="72"/>
    </row>
    <row r="109" spans="30:41" ht="18" customHeight="1">
      <c r="AD109" s="72"/>
      <c r="AE109" s="72"/>
      <c r="AF109" s="72"/>
      <c r="AG109" s="73"/>
      <c r="AH109" s="72"/>
      <c r="AI109" s="72"/>
      <c r="AJ109" s="72"/>
      <c r="AK109" s="72"/>
      <c r="AL109" s="72"/>
      <c r="AM109" s="72"/>
      <c r="AN109" s="72"/>
      <c r="AO109" s="72"/>
    </row>
    <row r="110" spans="30:41" ht="18" customHeight="1">
      <c r="AD110" s="72"/>
      <c r="AE110" s="72"/>
      <c r="AF110" s="72"/>
      <c r="AG110" s="73"/>
      <c r="AH110" s="72"/>
      <c r="AI110" s="72"/>
      <c r="AJ110" s="72"/>
      <c r="AK110" s="72"/>
      <c r="AL110" s="72"/>
      <c r="AM110" s="72"/>
      <c r="AN110" s="72"/>
      <c r="AO110" s="72"/>
    </row>
    <row r="111" spans="30:41" ht="18" customHeight="1">
      <c r="AD111" s="72"/>
      <c r="AE111" s="72"/>
      <c r="AF111" s="72"/>
      <c r="AG111" s="73"/>
      <c r="AH111" s="72"/>
      <c r="AI111" s="72"/>
      <c r="AJ111" s="72"/>
      <c r="AK111" s="72"/>
      <c r="AL111" s="72"/>
      <c r="AM111" s="72"/>
      <c r="AN111" s="72"/>
      <c r="AO111" s="72"/>
    </row>
    <row r="112" spans="30:41" ht="18" customHeight="1">
      <c r="AD112" s="72"/>
      <c r="AE112" s="72"/>
      <c r="AF112" s="72"/>
      <c r="AG112" s="73"/>
      <c r="AH112" s="72"/>
      <c r="AI112" s="72"/>
      <c r="AJ112" s="72"/>
      <c r="AK112" s="72"/>
      <c r="AL112" s="72"/>
      <c r="AM112" s="72"/>
      <c r="AN112" s="72"/>
      <c r="AO112" s="72"/>
    </row>
    <row r="113" spans="30:41" ht="18" customHeight="1">
      <c r="AD113" s="72"/>
      <c r="AE113" s="72"/>
      <c r="AF113" s="72"/>
      <c r="AG113" s="73"/>
      <c r="AH113" s="72"/>
      <c r="AI113" s="72"/>
      <c r="AJ113" s="72"/>
      <c r="AK113" s="72"/>
      <c r="AL113" s="72"/>
      <c r="AM113" s="72"/>
      <c r="AN113" s="72"/>
      <c r="AO113" s="72"/>
    </row>
    <row r="114" spans="30:41" ht="18" customHeight="1">
      <c r="AD114" s="72"/>
      <c r="AE114" s="72"/>
      <c r="AF114" s="72"/>
      <c r="AG114" s="73"/>
      <c r="AH114" s="72"/>
      <c r="AI114" s="72"/>
      <c r="AJ114" s="72"/>
      <c r="AK114" s="72"/>
      <c r="AL114" s="72"/>
      <c r="AM114" s="72"/>
      <c r="AN114" s="72"/>
      <c r="AO114" s="72"/>
    </row>
    <row r="115" spans="30:41" ht="18" customHeight="1">
      <c r="AD115" s="72"/>
      <c r="AE115" s="72"/>
      <c r="AF115" s="72"/>
      <c r="AG115" s="73"/>
      <c r="AH115" s="72"/>
      <c r="AI115" s="72"/>
      <c r="AJ115" s="72"/>
      <c r="AK115" s="72"/>
      <c r="AL115" s="72"/>
      <c r="AM115" s="72"/>
      <c r="AN115" s="72"/>
      <c r="AO115" s="72"/>
    </row>
  </sheetData>
  <sheetProtection/>
  <mergeCells count="2">
    <mergeCell ref="J2:Q2"/>
    <mergeCell ref="J3:Q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119" scale="24" r:id="rId2"/>
  <colBreaks count="1" manualBreakCount="1"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23"/>
  <sheetViews>
    <sheetView zoomScale="50" zoomScaleNormal="50" zoomScalePageLayoutView="0" workbookViewId="0" topLeftCell="E1">
      <selection activeCell="O7" sqref="O7"/>
    </sheetView>
  </sheetViews>
  <sheetFormatPr defaultColWidth="9.625" defaultRowHeight="18" customHeight="1"/>
  <cols>
    <col min="1" max="1" width="2.25390625" style="50" customWidth="1"/>
    <col min="2" max="2" width="7.25390625" style="50" customWidth="1"/>
    <col min="3" max="3" width="21.375" style="50" hidden="1" customWidth="1"/>
    <col min="4" max="4" width="73.25390625" style="50" customWidth="1"/>
    <col min="5" max="5" width="0.875" style="50" customWidth="1"/>
    <col min="6" max="6" width="16.125" style="50" bestFit="1" customWidth="1"/>
    <col min="7" max="26" width="19.625" style="50" customWidth="1"/>
    <col min="27" max="27" width="21.125" style="50" hidden="1" customWidth="1"/>
    <col min="28" max="28" width="21.125" style="50" customWidth="1"/>
    <col min="29" max="29" width="19.125" style="50" hidden="1" customWidth="1"/>
    <col min="30" max="30" width="2.50390625" style="50" hidden="1" customWidth="1"/>
    <col min="31" max="31" width="20.75390625" style="50" hidden="1" customWidth="1"/>
    <col min="32" max="32" width="9.625" style="50" hidden="1" customWidth="1"/>
    <col min="33" max="33" width="16.75390625" style="50" hidden="1" customWidth="1"/>
    <col min="34" max="34" width="17.625" style="50" hidden="1" customWidth="1"/>
    <col min="35" max="36" width="9.625" style="50" hidden="1" customWidth="1"/>
    <col min="37" max="37" width="17.75390625" style="50" hidden="1" customWidth="1"/>
    <col min="38" max="38" width="14.625" style="50" hidden="1" customWidth="1"/>
    <col min="39" max="42" width="9.625" style="50" hidden="1" customWidth="1"/>
    <col min="43" max="43" width="13.125" style="50" hidden="1" customWidth="1"/>
    <col min="44" max="44" width="9.625" style="50" hidden="1" customWidth="1"/>
    <col min="45" max="45" width="15.125" style="50" hidden="1" customWidth="1"/>
    <col min="46" max="46" width="13.125" style="109" bestFit="1" customWidth="1"/>
    <col min="47" max="16384" width="9.625" style="50" customWidth="1"/>
  </cols>
  <sheetData>
    <row r="1" spans="4:24" ht="18" customHeight="1">
      <c r="D1" s="101">
        <v>1000</v>
      </c>
      <c r="F1" s="51"/>
      <c r="U1" s="51"/>
      <c r="V1" s="51"/>
      <c r="W1" s="51"/>
      <c r="X1" s="51"/>
    </row>
    <row r="2" spans="2:19" ht="21" customHeight="1">
      <c r="B2" s="54"/>
      <c r="K2" s="129"/>
      <c r="L2" s="131" t="s">
        <v>126</v>
      </c>
      <c r="M2" s="131"/>
      <c r="N2" s="131"/>
      <c r="O2" s="131"/>
      <c r="P2" s="131"/>
      <c r="R2" s="126"/>
      <c r="S2" s="126"/>
    </row>
    <row r="3" spans="2:29" ht="18" customHeight="1">
      <c r="B3" s="54"/>
      <c r="F3" s="55"/>
      <c r="G3" s="55"/>
      <c r="H3" s="55"/>
      <c r="I3" s="55"/>
      <c r="K3" s="130"/>
      <c r="L3" s="132" t="s">
        <v>125</v>
      </c>
      <c r="M3" s="132"/>
      <c r="N3" s="132"/>
      <c r="O3" s="132"/>
      <c r="P3" s="132"/>
      <c r="Q3" s="55"/>
      <c r="R3" s="127"/>
      <c r="S3" s="127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2:29" ht="18" customHeight="1">
      <c r="B4" s="56"/>
      <c r="Y4" s="51"/>
      <c r="Z4" s="51"/>
      <c r="AA4" s="51"/>
      <c r="AB4" s="51"/>
      <c r="AC4" s="51"/>
    </row>
    <row r="5" spans="2:29" ht="18" customHeight="1">
      <c r="B5" s="56"/>
      <c r="Y5" s="51"/>
      <c r="Z5" s="51"/>
      <c r="AA5" s="51"/>
      <c r="AB5" s="51"/>
      <c r="AC5" s="51"/>
    </row>
    <row r="6" ht="18" customHeight="1">
      <c r="B6" s="57"/>
    </row>
    <row r="7" spans="2:31" ht="101.25" customHeight="1">
      <c r="B7" s="79"/>
      <c r="C7" s="80"/>
      <c r="D7" s="80"/>
      <c r="E7" s="80"/>
      <c r="F7" s="99" t="s">
        <v>106</v>
      </c>
      <c r="G7" s="99" t="s">
        <v>110</v>
      </c>
      <c r="H7" s="99" t="s">
        <v>111</v>
      </c>
      <c r="I7" s="99" t="s">
        <v>135</v>
      </c>
      <c r="J7" s="99" t="s">
        <v>112</v>
      </c>
      <c r="K7" s="99" t="s">
        <v>134</v>
      </c>
      <c r="L7" s="99" t="s">
        <v>133</v>
      </c>
      <c r="M7" s="99" t="s">
        <v>113</v>
      </c>
      <c r="N7" s="99" t="s">
        <v>114</v>
      </c>
      <c r="O7" s="99" t="s">
        <v>132</v>
      </c>
      <c r="P7" s="99" t="s">
        <v>107</v>
      </c>
      <c r="Q7" s="99" t="s">
        <v>108</v>
      </c>
      <c r="R7" s="99" t="s">
        <v>115</v>
      </c>
      <c r="S7" s="99" t="s">
        <v>116</v>
      </c>
      <c r="T7" s="99" t="s">
        <v>109</v>
      </c>
      <c r="U7" s="99" t="s">
        <v>117</v>
      </c>
      <c r="V7" s="99" t="s">
        <v>118</v>
      </c>
      <c r="W7" s="99" t="s">
        <v>119</v>
      </c>
      <c r="X7" s="99" t="s">
        <v>137</v>
      </c>
      <c r="Y7" s="99" t="s">
        <v>120</v>
      </c>
      <c r="Z7" s="115" t="s">
        <v>121</v>
      </c>
      <c r="AA7" s="100" t="s">
        <v>105</v>
      </c>
      <c r="AB7" s="100" t="s">
        <v>50</v>
      </c>
      <c r="AC7" s="100" t="s">
        <v>104</v>
      </c>
      <c r="AE7" s="50" t="s">
        <v>57</v>
      </c>
    </row>
    <row r="8" spans="2:38" ht="18" customHeight="1">
      <c r="B8" s="81"/>
      <c r="C8" s="80"/>
      <c r="D8" s="80"/>
      <c r="E8" s="80"/>
      <c r="F8" s="82" t="s">
        <v>78</v>
      </c>
      <c r="G8" s="82" t="s">
        <v>71</v>
      </c>
      <c r="H8" s="82" t="s">
        <v>72</v>
      </c>
      <c r="I8" s="82" t="s">
        <v>128</v>
      </c>
      <c r="J8" s="82" t="s">
        <v>73</v>
      </c>
      <c r="K8" s="82" t="s">
        <v>129</v>
      </c>
      <c r="L8" s="82" t="s">
        <v>130</v>
      </c>
      <c r="M8" s="82" t="s">
        <v>74</v>
      </c>
      <c r="N8" s="82" t="s">
        <v>75</v>
      </c>
      <c r="O8" s="82" t="s">
        <v>131</v>
      </c>
      <c r="P8" s="82" t="s">
        <v>68</v>
      </c>
      <c r="Q8" s="82" t="s">
        <v>69</v>
      </c>
      <c r="R8" s="82" t="s">
        <v>76</v>
      </c>
      <c r="S8" s="82" t="s">
        <v>77</v>
      </c>
      <c r="T8" s="82" t="s">
        <v>70</v>
      </c>
      <c r="U8" s="82" t="s">
        <v>92</v>
      </c>
      <c r="V8" s="82" t="s">
        <v>86</v>
      </c>
      <c r="W8" s="82" t="s">
        <v>79</v>
      </c>
      <c r="X8" s="82" t="s">
        <v>136</v>
      </c>
      <c r="Y8" s="82" t="s">
        <v>80</v>
      </c>
      <c r="Z8" s="82" t="s">
        <v>81</v>
      </c>
      <c r="AA8" s="83" t="s">
        <v>54</v>
      </c>
      <c r="AB8" s="83" t="s">
        <v>54</v>
      </c>
      <c r="AC8" s="83" t="s">
        <v>54</v>
      </c>
      <c r="AE8" s="50" t="s">
        <v>58</v>
      </c>
      <c r="AH8" s="102" t="s">
        <v>91</v>
      </c>
      <c r="AL8" s="50">
        <v>1000</v>
      </c>
    </row>
    <row r="9" spans="1:46" s="106" customFormat="1" ht="24.75" customHeight="1">
      <c r="A9" s="103"/>
      <c r="B9" s="59" t="s">
        <v>0</v>
      </c>
      <c r="C9" s="60"/>
      <c r="D9" s="61" t="s">
        <v>1</v>
      </c>
      <c r="E9" s="62"/>
      <c r="F9" s="63">
        <f>SUM(F11,F12,F13,F14,F19,F20,F21,F22,F33,F34,F10)</f>
        <v>5312585.097</v>
      </c>
      <c r="G9" s="63">
        <f aca="true" t="shared" si="0" ref="G9:Z9">SUM(G11,G12,G13,G14,G19,G20,G21,G22,G33,G34,G10)</f>
        <v>3384694.357</v>
      </c>
      <c r="H9" s="63">
        <f t="shared" si="0"/>
        <v>32164854.539999995</v>
      </c>
      <c r="I9" s="63">
        <f>SUM(I11,I12,I13,I14,I19,I20,I21,I22,I33,I34,I10)</f>
        <v>0</v>
      </c>
      <c r="J9" s="63">
        <f t="shared" si="0"/>
        <v>133582824.23099999</v>
      </c>
      <c r="K9" s="63">
        <f>SUM(K11,K12,K13,K14,K19,K20,K21,K22,K33,K34,K10)</f>
        <v>526010</v>
      </c>
      <c r="L9" s="63">
        <f>SUM(L11,L12,L13,L14,L19,L20,L21,L22,L33,L34,L10)</f>
        <v>2207850.228</v>
      </c>
      <c r="M9" s="63">
        <f t="shared" si="0"/>
        <v>6359270.896</v>
      </c>
      <c r="N9" s="63">
        <f t="shared" si="0"/>
        <v>8699365.694999998</v>
      </c>
      <c r="O9" s="63">
        <f>SUM(O11,O12,O13,O14,O19,O20,O21,O22,O33,O34,O10)</f>
        <v>46000</v>
      </c>
      <c r="P9" s="63">
        <f>SUM(P11,P12,P13,P14,P19,P20,P21,P22,P33,P34,P10)</f>
        <v>1404300.5359999998</v>
      </c>
      <c r="Q9" s="63">
        <f>SUM(Q11,Q12,Q13,Q14,Q19,Q20,Q21,Q22,Q33,Q34,Q10)</f>
        <v>275867.559</v>
      </c>
      <c r="R9" s="63">
        <f t="shared" si="0"/>
        <v>643197.307</v>
      </c>
      <c r="S9" s="63">
        <f t="shared" si="0"/>
        <v>30223272.595999997</v>
      </c>
      <c r="T9" s="63">
        <f>SUM(T11,T12,T13,T14,T19,T20,T21,T22,T33,T34,T10)</f>
        <v>1413842.7889999996</v>
      </c>
      <c r="U9" s="63">
        <f>SUM(U11,U12,U13,U14,U19,U20,U21,U22,U33,U34,U10)</f>
        <v>-75248.08</v>
      </c>
      <c r="V9" s="63">
        <f>SUM(V11,V12,V13,V14,V19,V20,V21,V22,V33,V34,V10)</f>
        <v>112198719.739</v>
      </c>
      <c r="W9" s="63">
        <f t="shared" si="0"/>
        <v>5064469.505</v>
      </c>
      <c r="X9" s="63">
        <f>SUM(X11,X12,X13,X14,X19,X20,X21,X22,X33,X34,X10)</f>
        <v>0</v>
      </c>
      <c r="Y9" s="63">
        <f t="shared" si="0"/>
        <v>258453</v>
      </c>
      <c r="Z9" s="63">
        <f t="shared" si="0"/>
        <v>1527977</v>
      </c>
      <c r="AA9" s="63">
        <f>SUM(AA11,AA12,AA13,AA14,AA19,AA20,AA21,AA22,AA33,AA34,AA10)</f>
        <v>0</v>
      </c>
      <c r="AB9" s="63">
        <f>SUM(AB11,AB12,AB13,AB14,AB19,AB20,AB21,AB22,AB33,AB34,AB10)</f>
        <v>345218306.995</v>
      </c>
      <c r="AC9" s="63">
        <f>SUM(AC11,AC12,AC13,AC14,AC19,AC20,AC21,AC22,AC34,AC10,AC33)</f>
        <v>345218306.995</v>
      </c>
      <c r="AD9" s="105"/>
      <c r="AE9" s="105">
        <f>SUM(AE11,AE10,AE12,AE13,AE14,AE19,AE20,AE21,AE22,AE34,AE33)</f>
        <v>343431876.995</v>
      </c>
      <c r="AF9" s="102"/>
      <c r="AG9" s="105" t="e">
        <f>SUM(AG11,AG10,AG12,AG13,AG14,AG19,AG20,AG21,AG22,AG34,AG33)</f>
        <v>#REF!</v>
      </c>
      <c r="AH9" s="72" t="e">
        <f aca="true" t="shared" si="1" ref="AH9:AH66">+AE9+AG9</f>
        <v>#REF!</v>
      </c>
      <c r="AI9" s="102"/>
      <c r="AJ9" s="102"/>
      <c r="AK9" s="102" t="e">
        <f>+(AC9-Y9-Z9)+#REF!</f>
        <v>#REF!</v>
      </c>
      <c r="AL9" s="102"/>
      <c r="AM9" s="102"/>
      <c r="AN9" s="102"/>
      <c r="AQ9" s="104" t="e">
        <f>+AC9+#REF!</f>
        <v>#REF!</v>
      </c>
      <c r="AT9" s="108"/>
    </row>
    <row r="10" spans="1:40" ht="22.5" customHeight="1">
      <c r="A10" s="69"/>
      <c r="B10" s="84" t="s">
        <v>37</v>
      </c>
      <c r="C10" s="80"/>
      <c r="D10" s="85" t="s">
        <v>14</v>
      </c>
      <c r="E10" s="80"/>
      <c r="F10" s="86">
        <f>'EJEC NO IMPRIMIR'!F10/'EJEC REGULAR'!$D$1</f>
        <v>35382.39</v>
      </c>
      <c r="G10" s="86">
        <f>'EJEC NO IMPRIMIR'!G10/'EJEC REGULAR'!$D$1</f>
        <v>13306.781</v>
      </c>
      <c r="H10" s="86">
        <f>'EJEC NO IMPRIMIR'!H10/'EJEC REGULAR'!$D$1</f>
        <v>6681.262</v>
      </c>
      <c r="I10" s="86">
        <f>'EJEC NO IMPRIMIR'!I10/'EJEC REGULAR'!$D$1</f>
        <v>0</v>
      </c>
      <c r="J10" s="86">
        <f>'EJEC NO IMPRIMIR'!J10/'EJEC REGULAR'!$D$1</f>
        <v>111782.797</v>
      </c>
      <c r="K10" s="86">
        <f>'EJEC NO IMPRIMIR'!K10/'EJEC REGULAR'!$D$1</f>
        <v>0</v>
      </c>
      <c r="L10" s="86">
        <f>'EJEC NO IMPRIMIR'!L10/'EJEC REGULAR'!$D$1</f>
        <v>0</v>
      </c>
      <c r="M10" s="86">
        <f>'EJEC NO IMPRIMIR'!M10/'EJEC REGULAR'!$D$1</f>
        <v>2617.482</v>
      </c>
      <c r="N10" s="86">
        <f>'EJEC NO IMPRIMIR'!N10/'EJEC REGULAR'!$D$1</f>
        <v>36.679</v>
      </c>
      <c r="O10" s="86">
        <f>'EJEC NO IMPRIMIR'!O10/'EJEC REGULAR'!$D$1</f>
        <v>0</v>
      </c>
      <c r="P10" s="86">
        <f>'EJEC NO IMPRIMIR'!P10/'EJEC REGULAR'!$D$1</f>
        <v>3155.319</v>
      </c>
      <c r="Q10" s="86">
        <f>'EJEC NO IMPRIMIR'!Q10/'EJEC REGULAR'!$D$1</f>
        <v>0</v>
      </c>
      <c r="R10" s="86">
        <f>'EJEC NO IMPRIMIR'!R10/'EJEC REGULAR'!$D$1</f>
        <v>436.32</v>
      </c>
      <c r="S10" s="86">
        <f>'EJEC NO IMPRIMIR'!S10/'EJEC REGULAR'!$D$1</f>
        <v>3504.64</v>
      </c>
      <c r="T10" s="86">
        <f>'EJEC NO IMPRIMIR'!T10/'EJEC REGULAR'!$D$1</f>
        <v>59777.2</v>
      </c>
      <c r="U10" s="86">
        <f>'EJEC NO IMPRIMIR'!U10/'EJEC REGULAR'!$D$1</f>
        <v>0</v>
      </c>
      <c r="V10" s="86">
        <f>'EJEC NO IMPRIMIR'!V10/'EJEC REGULAR'!$D$1</f>
        <v>4763.07</v>
      </c>
      <c r="W10" s="86">
        <f>'EJEC NO IMPRIMIR'!W10/'EJEC REGULAR'!$D$1</f>
        <v>11984.466</v>
      </c>
      <c r="X10" s="86">
        <f>'EJEC NO IMPRIMIR'!X10/'EJEC REGULAR'!$D$1</f>
        <v>0</v>
      </c>
      <c r="Y10" s="86">
        <f>'EJEC NO IMPRIMIR'!Y10/'EJEC REGULAR'!$D$1</f>
        <v>0</v>
      </c>
      <c r="Z10" s="86">
        <f>'EJEC NO IMPRIMIR'!Z10/'EJEC REGULAR'!$D$1</f>
        <v>0</v>
      </c>
      <c r="AA10" s="86">
        <f>'EJEC NO IMPRIMIR'!AA10/'EJEC REGULAR'!$D$1</f>
        <v>0</v>
      </c>
      <c r="AB10" s="86">
        <f>'EJEC NO IMPRIMIR'!AB10/'EJEC REGULAR'!$D$1</f>
        <v>253428.406</v>
      </c>
      <c r="AC10" s="86">
        <f>'EJEC NO IMPRIMIR'!AC10/'EJEC REGULAR'!$D$1</f>
        <v>253428.406</v>
      </c>
      <c r="AD10" s="72"/>
      <c r="AE10" s="71">
        <f>+AC10-Z10-Y10</f>
        <v>253428.406</v>
      </c>
      <c r="AF10" s="72"/>
      <c r="AG10" s="72"/>
      <c r="AH10" s="72">
        <f>+AE10+AG10</f>
        <v>253428.406</v>
      </c>
      <c r="AI10" s="72"/>
      <c r="AJ10" s="72"/>
      <c r="AK10" s="72"/>
      <c r="AL10" s="72"/>
      <c r="AM10" s="72"/>
      <c r="AN10" s="72"/>
    </row>
    <row r="11" spans="1:40" ht="22.5" customHeight="1">
      <c r="A11" s="69"/>
      <c r="B11" s="84" t="s">
        <v>21</v>
      </c>
      <c r="C11" s="80"/>
      <c r="D11" s="85" t="s">
        <v>22</v>
      </c>
      <c r="E11" s="80"/>
      <c r="F11" s="86">
        <f>'EJEC NO IMPRIMIR'!F11/'EJEC REGULAR'!$D$1</f>
        <v>1629.268</v>
      </c>
      <c r="G11" s="86">
        <f>'EJEC NO IMPRIMIR'!G11/'EJEC REGULAR'!$D$1</f>
        <v>2332.202</v>
      </c>
      <c r="H11" s="86">
        <f>'EJEC NO IMPRIMIR'!H11/'EJEC REGULAR'!$D$1</f>
        <v>1345.963</v>
      </c>
      <c r="I11" s="86">
        <f>'EJEC NO IMPRIMIR'!I11/'EJEC REGULAR'!$D$1</f>
        <v>0</v>
      </c>
      <c r="J11" s="86">
        <f>'EJEC NO IMPRIMIR'!J11/'EJEC REGULAR'!$D$1</f>
        <v>12493.118</v>
      </c>
      <c r="K11" s="86">
        <f>'EJEC NO IMPRIMIR'!K11/'EJEC REGULAR'!$D$1</f>
        <v>0</v>
      </c>
      <c r="L11" s="86">
        <f>'EJEC NO IMPRIMIR'!L11/'EJEC REGULAR'!$D$1</f>
        <v>-70.959</v>
      </c>
      <c r="M11" s="86">
        <f>'EJEC NO IMPRIMIR'!M11/'EJEC REGULAR'!$D$1</f>
        <v>909.686</v>
      </c>
      <c r="N11" s="86">
        <f>'EJEC NO IMPRIMIR'!N11/'EJEC REGULAR'!$D$1</f>
        <v>615.074</v>
      </c>
      <c r="O11" s="86">
        <f>'EJEC NO IMPRIMIR'!O11/'EJEC REGULAR'!$D$1</f>
        <v>0</v>
      </c>
      <c r="P11" s="86">
        <f>'EJEC NO IMPRIMIR'!P11/'EJEC REGULAR'!$D$1</f>
        <v>0</v>
      </c>
      <c r="Q11" s="86">
        <f>'EJEC NO IMPRIMIR'!Q11/'EJEC REGULAR'!$D$1</f>
        <v>85.962</v>
      </c>
      <c r="R11" s="86">
        <f>'EJEC NO IMPRIMIR'!R11/'EJEC REGULAR'!$D$1</f>
        <v>220.894</v>
      </c>
      <c r="S11" s="86">
        <f>'EJEC NO IMPRIMIR'!S11/'EJEC REGULAR'!$D$1</f>
        <v>309.399</v>
      </c>
      <c r="T11" s="86">
        <f>'EJEC NO IMPRIMIR'!T11/'EJEC REGULAR'!$D$1</f>
        <v>711.673</v>
      </c>
      <c r="U11" s="86">
        <f>'EJEC NO IMPRIMIR'!U11/'EJEC REGULAR'!$D$1</f>
        <v>0</v>
      </c>
      <c r="V11" s="86">
        <f>'EJEC NO IMPRIMIR'!V11/'EJEC REGULAR'!$D$1</f>
        <v>0</v>
      </c>
      <c r="W11" s="86">
        <f>'EJEC NO IMPRIMIR'!W11/'EJEC REGULAR'!$D$1</f>
        <v>445.515</v>
      </c>
      <c r="X11" s="86">
        <f>'EJEC NO IMPRIMIR'!X11/'EJEC REGULAR'!$D$1</f>
        <v>0</v>
      </c>
      <c r="Y11" s="86">
        <f>'EJEC NO IMPRIMIR'!Y11/'EJEC REGULAR'!$D$1</f>
        <v>304</v>
      </c>
      <c r="Z11" s="86">
        <f>'EJEC NO IMPRIMIR'!Z11/'EJEC REGULAR'!$D$1</f>
        <v>0</v>
      </c>
      <c r="AA11" s="86">
        <f>'EJEC NO IMPRIMIR'!AA11/'EJEC REGULAR'!$D$1</f>
        <v>0</v>
      </c>
      <c r="AB11" s="86">
        <f>'EJEC NO IMPRIMIR'!AB11/'EJEC REGULAR'!$D$1</f>
        <v>21331.795</v>
      </c>
      <c r="AC11" s="86">
        <f>'EJEC NO IMPRIMIR'!AC11/'EJEC REGULAR'!$D$1</f>
        <v>21331.795</v>
      </c>
      <c r="AD11" s="72"/>
      <c r="AE11" s="71">
        <f>+AC11-Z11-Y11</f>
        <v>21027.795</v>
      </c>
      <c r="AF11" s="72"/>
      <c r="AG11" s="72"/>
      <c r="AH11" s="72">
        <f t="shared" si="1"/>
        <v>21027.795</v>
      </c>
      <c r="AI11" s="72"/>
      <c r="AJ11" s="72"/>
      <c r="AK11" s="72">
        <v>128095636</v>
      </c>
      <c r="AL11" s="72">
        <f>+AK11/$AL$8</f>
        <v>128095.636</v>
      </c>
      <c r="AM11" s="72">
        <f>+AH11-AL11</f>
        <v>-107067.841</v>
      </c>
      <c r="AN11" s="72"/>
    </row>
    <row r="12" spans="1:40" ht="22.5" customHeight="1">
      <c r="A12" s="69"/>
      <c r="B12" s="84" t="s">
        <v>23</v>
      </c>
      <c r="C12" s="80"/>
      <c r="D12" s="85" t="s">
        <v>24</v>
      </c>
      <c r="E12" s="80"/>
      <c r="F12" s="86">
        <f>'EJEC NO IMPRIMIR'!F12/'EJEC REGULAR'!$D$1</f>
        <v>0</v>
      </c>
      <c r="G12" s="86">
        <f>'EJEC NO IMPRIMIR'!G12/'EJEC REGULAR'!$D$1</f>
        <v>0</v>
      </c>
      <c r="H12" s="86">
        <f>'EJEC NO IMPRIMIR'!H12/'EJEC REGULAR'!$D$1</f>
        <v>0</v>
      </c>
      <c r="I12" s="86">
        <f>'EJEC NO IMPRIMIR'!I12/'EJEC REGULAR'!$D$1</f>
        <v>0</v>
      </c>
      <c r="J12" s="86">
        <f>'EJEC NO IMPRIMIR'!J12/'EJEC REGULAR'!$D$1</f>
        <v>341807.074</v>
      </c>
      <c r="K12" s="86">
        <f>'EJEC NO IMPRIMIR'!K12/'EJEC REGULAR'!$D$1</f>
        <v>0</v>
      </c>
      <c r="L12" s="86">
        <f>'EJEC NO IMPRIMIR'!L12/'EJEC REGULAR'!$D$1</f>
        <v>0</v>
      </c>
      <c r="M12" s="86">
        <f>'EJEC NO IMPRIMIR'!M12/'EJEC REGULAR'!$D$1</f>
        <v>0</v>
      </c>
      <c r="N12" s="86">
        <f>'EJEC NO IMPRIMIR'!N12/'EJEC REGULAR'!$D$1</f>
        <v>0</v>
      </c>
      <c r="O12" s="86">
        <f>'EJEC NO IMPRIMIR'!O12/'EJEC REGULAR'!$D$1</f>
        <v>0</v>
      </c>
      <c r="P12" s="86">
        <f>'EJEC NO IMPRIMIR'!P12/'EJEC REGULAR'!$D$1</f>
        <v>0</v>
      </c>
      <c r="Q12" s="86">
        <f>'EJEC NO IMPRIMIR'!Q12/'EJEC REGULAR'!$D$1</f>
        <v>0</v>
      </c>
      <c r="R12" s="86">
        <f>'EJEC NO IMPRIMIR'!R12/'EJEC REGULAR'!$D$1</f>
        <v>0</v>
      </c>
      <c r="S12" s="86">
        <f>'EJEC NO IMPRIMIR'!S12/'EJEC REGULAR'!$D$1</f>
        <v>0</v>
      </c>
      <c r="T12" s="86">
        <f>'EJEC NO IMPRIMIR'!T12/'EJEC REGULAR'!$D$1</f>
        <v>0</v>
      </c>
      <c r="U12" s="86">
        <f>'EJEC NO IMPRIMIR'!U12/'EJEC REGULAR'!$D$1</f>
        <v>0</v>
      </c>
      <c r="V12" s="86">
        <f>'EJEC NO IMPRIMIR'!V12/'EJEC REGULAR'!$D$1</f>
        <v>83039.199</v>
      </c>
      <c r="W12" s="86">
        <f>'EJEC NO IMPRIMIR'!W12/'EJEC REGULAR'!$D$1</f>
        <v>0</v>
      </c>
      <c r="X12" s="86">
        <f>'EJEC NO IMPRIMIR'!X12/'EJEC REGULAR'!$D$1</f>
        <v>0</v>
      </c>
      <c r="Y12" s="86">
        <f>'EJEC NO IMPRIMIR'!Y12/'EJEC REGULAR'!$D$1</f>
        <v>5243</v>
      </c>
      <c r="Z12" s="86">
        <f>'EJEC NO IMPRIMIR'!Z12/'EJEC REGULAR'!$D$1</f>
        <v>0</v>
      </c>
      <c r="AA12" s="86">
        <f>'EJEC NO IMPRIMIR'!AA12/'EJEC REGULAR'!$D$1</f>
        <v>0</v>
      </c>
      <c r="AB12" s="86">
        <f>'EJEC NO IMPRIMIR'!AB12/'EJEC REGULAR'!$D$1</f>
        <v>430089.273</v>
      </c>
      <c r="AC12" s="86">
        <f>'EJEC NO IMPRIMIR'!AC12/'EJEC REGULAR'!$D$1</f>
        <v>430089.273</v>
      </c>
      <c r="AD12" s="72"/>
      <c r="AE12" s="71">
        <f>+AC12-Z12-Y12</f>
        <v>424846.273</v>
      </c>
      <c r="AF12" s="72"/>
      <c r="AG12" s="72"/>
      <c r="AH12" s="72">
        <f t="shared" si="1"/>
        <v>424846.273</v>
      </c>
      <c r="AI12" s="72"/>
      <c r="AJ12" s="72"/>
      <c r="AK12" s="72">
        <v>23144149493</v>
      </c>
      <c r="AL12" s="72">
        <f aca="true" t="shared" si="2" ref="AL12:AL65">+AK12/$AL$8</f>
        <v>23144149.493</v>
      </c>
      <c r="AM12" s="72">
        <f aca="true" t="shared" si="3" ref="AM12:AM34">+AH12-AL12</f>
        <v>-22719303.220000003</v>
      </c>
      <c r="AN12" s="72"/>
    </row>
    <row r="13" spans="1:40" ht="22.5" customHeight="1">
      <c r="A13" s="69"/>
      <c r="B13" s="84" t="s">
        <v>25</v>
      </c>
      <c r="C13" s="80"/>
      <c r="D13" s="85" t="s">
        <v>26</v>
      </c>
      <c r="E13" s="80"/>
      <c r="F13" s="86">
        <f>'EJEC NO IMPRIMIR'!F13/'EJEC REGULAR'!$D$1</f>
        <v>43480.24</v>
      </c>
      <c r="G13" s="86">
        <f>'EJEC NO IMPRIMIR'!G13/'EJEC REGULAR'!$D$1</f>
        <v>11775.21</v>
      </c>
      <c r="H13" s="86">
        <f>'EJEC NO IMPRIMIR'!H13/'EJEC REGULAR'!$D$1</f>
        <v>6856.013</v>
      </c>
      <c r="I13" s="86">
        <f>'EJEC NO IMPRIMIR'!I13/'EJEC REGULAR'!$D$1</f>
        <v>0</v>
      </c>
      <c r="J13" s="86">
        <f>'EJEC NO IMPRIMIR'!J13/'EJEC REGULAR'!$D$1</f>
        <v>924057.073</v>
      </c>
      <c r="K13" s="86">
        <f>'EJEC NO IMPRIMIR'!K13/'EJEC REGULAR'!$D$1</f>
        <v>10</v>
      </c>
      <c r="L13" s="86">
        <f>'EJEC NO IMPRIMIR'!L13/'EJEC REGULAR'!$D$1</f>
        <v>1921.187</v>
      </c>
      <c r="M13" s="86">
        <f>'EJEC NO IMPRIMIR'!M13/'EJEC REGULAR'!$D$1</f>
        <v>181379.851</v>
      </c>
      <c r="N13" s="86">
        <f>'EJEC NO IMPRIMIR'!N13/'EJEC REGULAR'!$D$1</f>
        <v>7489.776</v>
      </c>
      <c r="O13" s="86">
        <f>'EJEC NO IMPRIMIR'!O13/'EJEC REGULAR'!$D$1</f>
        <v>0</v>
      </c>
      <c r="P13" s="86">
        <f>'EJEC NO IMPRIMIR'!P13/'EJEC REGULAR'!$D$1</f>
        <v>14368.839</v>
      </c>
      <c r="Q13" s="86">
        <f>'EJEC NO IMPRIMIR'!Q13/'EJEC REGULAR'!$D$1</f>
        <v>14123.233</v>
      </c>
      <c r="R13" s="86">
        <f>'EJEC NO IMPRIMIR'!R13/'EJEC REGULAR'!$D$1</f>
        <v>5939.271</v>
      </c>
      <c r="S13" s="86">
        <f>'EJEC NO IMPRIMIR'!S13/'EJEC REGULAR'!$D$1</f>
        <v>15398.674</v>
      </c>
      <c r="T13" s="86">
        <f>'EJEC NO IMPRIMIR'!T13/'EJEC REGULAR'!$D$1</f>
        <v>8600.601</v>
      </c>
      <c r="U13" s="86">
        <f>'EJEC NO IMPRIMIR'!U13/'EJEC REGULAR'!$D$1</f>
        <v>0</v>
      </c>
      <c r="V13" s="86">
        <f>'EJEC NO IMPRIMIR'!V13/'EJEC REGULAR'!$D$1</f>
        <v>3630993.02</v>
      </c>
      <c r="W13" s="86">
        <f>'EJEC NO IMPRIMIR'!W13/'EJEC REGULAR'!$D$1</f>
        <v>34322.058</v>
      </c>
      <c r="X13" s="86">
        <f>'EJEC NO IMPRIMIR'!X13/'EJEC REGULAR'!$D$1</f>
        <v>0</v>
      </c>
      <c r="Y13" s="86">
        <f>'EJEC NO IMPRIMIR'!Y13/'EJEC REGULAR'!$D$1</f>
        <v>413</v>
      </c>
      <c r="Z13" s="86">
        <f>'EJEC NO IMPRIMIR'!Z13/'EJEC REGULAR'!$D$1</f>
        <v>29466</v>
      </c>
      <c r="AA13" s="86">
        <f>'EJEC NO IMPRIMIR'!AA13/'EJEC REGULAR'!$D$1</f>
        <v>0</v>
      </c>
      <c r="AB13" s="86">
        <f>'EJEC NO IMPRIMIR'!AB13/'EJEC REGULAR'!$D$1</f>
        <v>4930594.046</v>
      </c>
      <c r="AC13" s="86">
        <f>'EJEC NO IMPRIMIR'!AC13/'EJEC REGULAR'!$D$1</f>
        <v>4930594.046</v>
      </c>
      <c r="AD13" s="72"/>
      <c r="AE13" s="71">
        <f aca="true" t="shared" si="4" ref="AE13:AE66">+AC13-Z13-Y13</f>
        <v>4900715.046</v>
      </c>
      <c r="AF13" s="72"/>
      <c r="AG13" s="72" t="e">
        <f>+#REF!</f>
        <v>#REF!</v>
      </c>
      <c r="AH13" s="72" t="e">
        <f t="shared" si="1"/>
        <v>#REF!</v>
      </c>
      <c r="AI13" s="72"/>
      <c r="AJ13" s="72"/>
      <c r="AK13" s="72">
        <v>33381115545</v>
      </c>
      <c r="AL13" s="72">
        <f t="shared" si="2"/>
        <v>33381115.545</v>
      </c>
      <c r="AM13" s="72" t="e">
        <f t="shared" si="3"/>
        <v>#REF!</v>
      </c>
      <c r="AN13" s="72"/>
    </row>
    <row r="14" spans="1:40" ht="22.5" customHeight="1">
      <c r="A14" s="69"/>
      <c r="B14" s="84" t="s">
        <v>44</v>
      </c>
      <c r="C14" s="80"/>
      <c r="D14" s="85" t="s">
        <v>2</v>
      </c>
      <c r="E14" s="80"/>
      <c r="F14" s="86">
        <f>'EJEC NO IMPRIMIR'!F14/'EJEC REGULAR'!$D$1</f>
        <v>2819420</v>
      </c>
      <c r="G14" s="86">
        <f>'EJEC NO IMPRIMIR'!G14/'EJEC REGULAR'!$D$1</f>
        <v>2876711</v>
      </c>
      <c r="H14" s="86">
        <f>'EJEC NO IMPRIMIR'!H14/'EJEC REGULAR'!$D$1</f>
        <v>31425000</v>
      </c>
      <c r="I14" s="86">
        <f>'EJEC NO IMPRIMIR'!I14/'EJEC REGULAR'!$D$1</f>
        <v>0</v>
      </c>
      <c r="J14" s="86">
        <f>'EJEC NO IMPRIMIR'!J14/'EJEC REGULAR'!$D$1</f>
        <v>178984901</v>
      </c>
      <c r="K14" s="86">
        <f>'EJEC NO IMPRIMIR'!K14/'EJEC REGULAR'!$D$1</f>
        <v>526000</v>
      </c>
      <c r="L14" s="86">
        <f>'EJEC NO IMPRIMIR'!L14/'EJEC REGULAR'!$D$1</f>
        <v>2206000</v>
      </c>
      <c r="M14" s="86">
        <f>'EJEC NO IMPRIMIR'!M14/'EJEC REGULAR'!$D$1</f>
        <v>5768554</v>
      </c>
      <c r="N14" s="86">
        <f>'EJEC NO IMPRIMIR'!N14/'EJEC REGULAR'!$D$1</f>
        <v>8520000</v>
      </c>
      <c r="O14" s="86">
        <f>'EJEC NO IMPRIMIR'!O14/'EJEC REGULAR'!$D$1</f>
        <v>46000</v>
      </c>
      <c r="P14" s="86">
        <f>'EJEC NO IMPRIMIR'!P14/'EJEC REGULAR'!$D$1</f>
        <v>1475863</v>
      </c>
      <c r="Q14" s="86">
        <f>'EJEC NO IMPRIMIR'!Q14/'EJEC REGULAR'!$D$1</f>
        <v>310000</v>
      </c>
      <c r="R14" s="86">
        <f>'EJEC NO IMPRIMIR'!R14/'EJEC REGULAR'!$D$1</f>
        <v>468213</v>
      </c>
      <c r="S14" s="86">
        <f>'EJEC NO IMPRIMIR'!S14/'EJEC REGULAR'!$D$1</f>
        <v>30690000</v>
      </c>
      <c r="T14" s="86">
        <f>'EJEC NO IMPRIMIR'!T14/'EJEC REGULAR'!$D$1</f>
        <v>723907</v>
      </c>
      <c r="U14" s="86">
        <f>'EJEC NO IMPRIMIR'!U14/'EJEC REGULAR'!$D$1</f>
        <v>0</v>
      </c>
      <c r="V14" s="86">
        <f>'EJEC NO IMPRIMIR'!V14/'EJEC REGULAR'!$D$1</f>
        <v>81071822</v>
      </c>
      <c r="W14" s="86">
        <f>'EJEC NO IMPRIMIR'!W14/'EJEC REGULAR'!$D$1</f>
        <v>4202920</v>
      </c>
      <c r="X14" s="86">
        <f>'EJEC NO IMPRIMIR'!X14/'EJEC REGULAR'!$D$1</f>
        <v>0</v>
      </c>
      <c r="Y14" s="86">
        <f>'EJEC NO IMPRIMIR'!Y14/'EJEC REGULAR'!$D$1</f>
        <v>130000</v>
      </c>
      <c r="Z14" s="86">
        <f>'EJEC NO IMPRIMIR'!Z14/'EJEC REGULAR'!$D$1</f>
        <v>1490607</v>
      </c>
      <c r="AA14" s="86">
        <f>'EJEC NO IMPRIMIR'!AA14/'EJEC REGULAR'!$D$1</f>
        <v>0</v>
      </c>
      <c r="AB14" s="86">
        <f>'EJEC NO IMPRIMIR'!AB14/'EJEC REGULAR'!$D$1</f>
        <v>353735918</v>
      </c>
      <c r="AC14" s="86">
        <f>'EJEC NO IMPRIMIR'!AC14/'EJEC REGULAR'!$D$1</f>
        <v>353735918</v>
      </c>
      <c r="AD14" s="72"/>
      <c r="AE14" s="71">
        <f>+AC14-Z14-Y14</f>
        <v>352115311</v>
      </c>
      <c r="AF14" s="72"/>
      <c r="AG14" s="72"/>
      <c r="AH14" s="72">
        <f t="shared" si="1"/>
        <v>352115311</v>
      </c>
      <c r="AI14" s="72"/>
      <c r="AJ14" s="72"/>
      <c r="AL14" s="72">
        <f t="shared" si="2"/>
        <v>0</v>
      </c>
      <c r="AM14" s="72">
        <f t="shared" si="3"/>
        <v>352115311</v>
      </c>
      <c r="AN14" s="72"/>
    </row>
    <row r="15" spans="1:40" ht="22.5" customHeight="1">
      <c r="A15" s="69"/>
      <c r="B15" s="84" t="s">
        <v>20</v>
      </c>
      <c r="C15" s="80"/>
      <c r="D15" s="85" t="s">
        <v>45</v>
      </c>
      <c r="E15" s="80"/>
      <c r="F15" s="86">
        <f>'EJEC NO IMPRIMIR'!F15/'EJEC REGULAR'!$D$1</f>
        <v>2819420</v>
      </c>
      <c r="G15" s="86">
        <f>'EJEC NO IMPRIMIR'!G15/'EJEC REGULAR'!$D$1</f>
        <v>2876711</v>
      </c>
      <c r="H15" s="86">
        <f>'EJEC NO IMPRIMIR'!H15/'EJEC REGULAR'!$D$1</f>
        <v>31425000</v>
      </c>
      <c r="I15" s="86">
        <f>'EJEC NO IMPRIMIR'!I15/'EJEC REGULAR'!$D$1</f>
        <v>0</v>
      </c>
      <c r="J15" s="86">
        <f>'EJEC NO IMPRIMIR'!J15/'EJEC REGULAR'!$D$1</f>
        <v>178984901</v>
      </c>
      <c r="K15" s="86">
        <f>'EJEC NO IMPRIMIR'!K15/'EJEC REGULAR'!$D$1</f>
        <v>526000</v>
      </c>
      <c r="L15" s="86">
        <f>'EJEC NO IMPRIMIR'!L15/'EJEC REGULAR'!$D$1</f>
        <v>2206000</v>
      </c>
      <c r="M15" s="86">
        <f>'EJEC NO IMPRIMIR'!M15/'EJEC REGULAR'!$D$1</f>
        <v>5768554</v>
      </c>
      <c r="N15" s="86">
        <f>'EJEC NO IMPRIMIR'!N15/'EJEC REGULAR'!$D$1</f>
        <v>8520000</v>
      </c>
      <c r="O15" s="86">
        <f>'EJEC NO IMPRIMIR'!O15/'EJEC REGULAR'!$D$1</f>
        <v>46000</v>
      </c>
      <c r="P15" s="86">
        <f>'EJEC NO IMPRIMIR'!P15/'EJEC REGULAR'!$D$1</f>
        <v>1475863</v>
      </c>
      <c r="Q15" s="86">
        <f>'EJEC NO IMPRIMIR'!Q15/'EJEC REGULAR'!$D$1</f>
        <v>310000</v>
      </c>
      <c r="R15" s="86">
        <f>'EJEC NO IMPRIMIR'!R15/'EJEC REGULAR'!$D$1</f>
        <v>468213</v>
      </c>
      <c r="S15" s="86">
        <f>'EJEC NO IMPRIMIR'!S15/'EJEC REGULAR'!$D$1</f>
        <v>30690000</v>
      </c>
      <c r="T15" s="86">
        <f>'EJEC NO IMPRIMIR'!T15/'EJEC REGULAR'!$D$1</f>
        <v>723907</v>
      </c>
      <c r="U15" s="86">
        <f>'EJEC NO IMPRIMIR'!U15/'EJEC REGULAR'!$D$1</f>
        <v>0</v>
      </c>
      <c r="V15" s="86">
        <f>'EJEC NO IMPRIMIR'!V15/'EJEC REGULAR'!$D$1</f>
        <v>81071822</v>
      </c>
      <c r="W15" s="86">
        <f>'EJEC NO IMPRIMIR'!W15/'EJEC REGULAR'!$D$1</f>
        <v>4202920</v>
      </c>
      <c r="X15" s="86">
        <f>'EJEC NO IMPRIMIR'!X15/'EJEC REGULAR'!$D$1</f>
        <v>0</v>
      </c>
      <c r="Y15" s="86">
        <f>'EJEC NO IMPRIMIR'!Y15/'EJEC REGULAR'!$D$1</f>
        <v>130000</v>
      </c>
      <c r="Z15" s="86">
        <f>'EJEC NO IMPRIMIR'!Z15/'EJEC REGULAR'!$D$1</f>
        <v>1490607</v>
      </c>
      <c r="AA15" s="86">
        <f>'EJEC NO IMPRIMIR'!AA15/'EJEC REGULAR'!$D$1</f>
        <v>0</v>
      </c>
      <c r="AB15" s="86">
        <f>'EJEC NO IMPRIMIR'!AB15/'EJEC REGULAR'!$D$1</f>
        <v>353735918</v>
      </c>
      <c r="AC15" s="86">
        <f>'EJEC NO IMPRIMIR'!AC15/'EJEC REGULAR'!$D$1</f>
        <v>353735918</v>
      </c>
      <c r="AD15" s="72"/>
      <c r="AE15" s="71">
        <f t="shared" si="4"/>
        <v>352115311</v>
      </c>
      <c r="AF15" s="72"/>
      <c r="AG15" s="72"/>
      <c r="AH15" s="72">
        <f t="shared" si="1"/>
        <v>352115311</v>
      </c>
      <c r="AI15" s="72"/>
      <c r="AJ15" s="72"/>
      <c r="AL15" s="72">
        <f t="shared" si="2"/>
        <v>0</v>
      </c>
      <c r="AM15" s="72">
        <f t="shared" si="3"/>
        <v>352115311</v>
      </c>
      <c r="AN15" s="72"/>
    </row>
    <row r="16" spans="1:40" ht="22.5" customHeight="1">
      <c r="A16" s="69"/>
      <c r="B16" s="84"/>
      <c r="C16" s="80"/>
      <c r="D16" s="85" t="s">
        <v>3</v>
      </c>
      <c r="E16" s="80"/>
      <c r="F16" s="86">
        <f>'EJEC NO IMPRIMIR'!F16/'EJEC REGULAR'!$D$1</f>
        <v>1719420</v>
      </c>
      <c r="G16" s="86">
        <f>'EJEC NO IMPRIMIR'!G16/'EJEC REGULAR'!$D$1</f>
        <v>876711</v>
      </c>
      <c r="H16" s="86">
        <f>'EJEC NO IMPRIMIR'!H16/'EJEC REGULAR'!$D$1</f>
        <v>1425000</v>
      </c>
      <c r="I16" s="86">
        <f>'EJEC NO IMPRIMIR'!I16/'EJEC REGULAR'!$D$1</f>
        <v>0</v>
      </c>
      <c r="J16" s="86">
        <f>'EJEC NO IMPRIMIR'!J16/'EJEC REGULAR'!$D$1</f>
        <v>6000000</v>
      </c>
      <c r="K16" s="86">
        <f>'EJEC NO IMPRIMIR'!K16/'EJEC REGULAR'!$D$1</f>
        <v>526000</v>
      </c>
      <c r="L16" s="86">
        <f>'EJEC NO IMPRIMIR'!L16/'EJEC REGULAR'!$D$1</f>
        <v>2206000</v>
      </c>
      <c r="M16" s="86">
        <f>'EJEC NO IMPRIMIR'!M16/'EJEC REGULAR'!$D$1</f>
        <v>768554</v>
      </c>
      <c r="N16" s="86">
        <f>'EJEC NO IMPRIMIR'!N16/'EJEC REGULAR'!$D$1</f>
        <v>520000</v>
      </c>
      <c r="O16" s="86">
        <f>'EJEC NO IMPRIMIR'!O16/'EJEC REGULAR'!$D$1</f>
        <v>46000</v>
      </c>
      <c r="P16" s="86">
        <f>'EJEC NO IMPRIMIR'!P16/'EJEC REGULAR'!$D$1</f>
        <v>475863</v>
      </c>
      <c r="Q16" s="86">
        <f>'EJEC NO IMPRIMIR'!Q16/'EJEC REGULAR'!$D$1</f>
        <v>260000</v>
      </c>
      <c r="R16" s="86">
        <f>'EJEC NO IMPRIMIR'!R16/'EJEC REGULAR'!$D$1</f>
        <v>418213</v>
      </c>
      <c r="S16" s="86">
        <f>'EJEC NO IMPRIMIR'!S16/'EJEC REGULAR'!$D$1</f>
        <v>690000</v>
      </c>
      <c r="T16" s="86">
        <f>'EJEC NO IMPRIMIR'!T16/'EJEC REGULAR'!$D$1</f>
        <v>673907</v>
      </c>
      <c r="U16" s="86">
        <f>'EJEC NO IMPRIMIR'!U16/'EJEC REGULAR'!$D$1</f>
        <v>0</v>
      </c>
      <c r="V16" s="86">
        <f>'EJEC NO IMPRIMIR'!V16/'EJEC REGULAR'!$D$1</f>
        <v>1071822</v>
      </c>
      <c r="W16" s="86">
        <f>'EJEC NO IMPRIMIR'!W16/'EJEC REGULAR'!$D$1</f>
        <v>1202920</v>
      </c>
      <c r="X16" s="86">
        <f>'EJEC NO IMPRIMIR'!X16/'EJEC REGULAR'!$D$1</f>
        <v>0</v>
      </c>
      <c r="Y16" s="86">
        <f>'EJEC NO IMPRIMIR'!Y16/'EJEC REGULAR'!$D$1</f>
        <v>130000</v>
      </c>
      <c r="Z16" s="86">
        <f>'EJEC NO IMPRIMIR'!Z16/'EJEC REGULAR'!$D$1</f>
        <v>800000</v>
      </c>
      <c r="AA16" s="86">
        <f>'EJEC NO IMPRIMIR'!AA16/'EJEC REGULAR'!$D$1</f>
        <v>0</v>
      </c>
      <c r="AB16" s="86">
        <f>'EJEC NO IMPRIMIR'!AB16/'EJEC REGULAR'!$D$1</f>
        <v>19810410</v>
      </c>
      <c r="AC16" s="86">
        <f>'EJEC NO IMPRIMIR'!AC16/'EJEC REGULAR'!$D$1</f>
        <v>19810410</v>
      </c>
      <c r="AD16" s="72"/>
      <c r="AE16" s="71">
        <f t="shared" si="4"/>
        <v>18880410</v>
      </c>
      <c r="AF16" s="72"/>
      <c r="AG16" s="72"/>
      <c r="AH16" s="72">
        <f t="shared" si="1"/>
        <v>18880410</v>
      </c>
      <c r="AI16" s="72"/>
      <c r="AJ16" s="72"/>
      <c r="AK16" s="72">
        <v>122660085000</v>
      </c>
      <c r="AL16" s="72">
        <f t="shared" si="2"/>
        <v>122660085</v>
      </c>
      <c r="AM16" s="72">
        <f t="shared" si="3"/>
        <v>-103779675</v>
      </c>
      <c r="AN16" s="72"/>
    </row>
    <row r="17" spans="1:40" ht="22.5" customHeight="1">
      <c r="A17" s="69"/>
      <c r="B17" s="84"/>
      <c r="C17" s="80"/>
      <c r="D17" s="85" t="s">
        <v>48</v>
      </c>
      <c r="E17" s="80"/>
      <c r="F17" s="86">
        <f>'EJEC NO IMPRIMIR'!F17/'EJEC REGULAR'!$D$1</f>
        <v>1100000</v>
      </c>
      <c r="G17" s="86">
        <f>'EJEC NO IMPRIMIR'!G17/'EJEC REGULAR'!$D$1</f>
        <v>2000000</v>
      </c>
      <c r="H17" s="86">
        <f>'EJEC NO IMPRIMIR'!H17/'EJEC REGULAR'!$D$1</f>
        <v>30000000</v>
      </c>
      <c r="I17" s="86">
        <f>'EJEC NO IMPRIMIR'!I17/'EJEC REGULAR'!$D$1</f>
        <v>0</v>
      </c>
      <c r="J17" s="86">
        <f>'EJEC NO IMPRIMIR'!J17/'EJEC REGULAR'!$D$1</f>
        <v>172984901</v>
      </c>
      <c r="K17" s="86">
        <f>'EJEC NO IMPRIMIR'!K17/'EJEC REGULAR'!$D$1</f>
        <v>0</v>
      </c>
      <c r="L17" s="86">
        <f>'EJEC NO IMPRIMIR'!L17/'EJEC REGULAR'!$D$1</f>
        <v>0</v>
      </c>
      <c r="M17" s="86">
        <f>'EJEC NO IMPRIMIR'!M17/'EJEC REGULAR'!$D$1</f>
        <v>5000000</v>
      </c>
      <c r="N17" s="86">
        <f>'EJEC NO IMPRIMIR'!N17/'EJEC REGULAR'!$D$1</f>
        <v>8000000</v>
      </c>
      <c r="O17" s="86">
        <f>'EJEC NO IMPRIMIR'!O17/'EJEC REGULAR'!$D$1</f>
        <v>0</v>
      </c>
      <c r="P17" s="86">
        <f>'EJEC NO IMPRIMIR'!P17/'EJEC REGULAR'!$D$1</f>
        <v>1000000</v>
      </c>
      <c r="Q17" s="86">
        <f>'EJEC NO IMPRIMIR'!Q17/'EJEC REGULAR'!$D$1</f>
        <v>50000</v>
      </c>
      <c r="R17" s="86">
        <f>'EJEC NO IMPRIMIR'!R17/'EJEC REGULAR'!$D$1</f>
        <v>50000</v>
      </c>
      <c r="S17" s="86">
        <f>'EJEC NO IMPRIMIR'!S17/'EJEC REGULAR'!$D$1</f>
        <v>30000000</v>
      </c>
      <c r="T17" s="86">
        <f>'EJEC NO IMPRIMIR'!T17/'EJEC REGULAR'!$D$1</f>
        <v>50000</v>
      </c>
      <c r="U17" s="86">
        <f>'EJEC NO IMPRIMIR'!U17/'EJEC REGULAR'!$D$1</f>
        <v>0</v>
      </c>
      <c r="V17" s="86">
        <f>'EJEC NO IMPRIMIR'!V17/'EJEC REGULAR'!$D$1</f>
        <v>80000000</v>
      </c>
      <c r="W17" s="86">
        <f>'EJEC NO IMPRIMIR'!W17/'EJEC REGULAR'!$D$1</f>
        <v>3000000</v>
      </c>
      <c r="X17" s="86">
        <f>'EJEC NO IMPRIMIR'!X17/'EJEC REGULAR'!$D$1</f>
        <v>0</v>
      </c>
      <c r="Y17" s="86">
        <f>'EJEC NO IMPRIMIR'!Y17/'EJEC REGULAR'!$D$1</f>
        <v>0</v>
      </c>
      <c r="Z17" s="86">
        <f>'EJEC NO IMPRIMIR'!Z17/'EJEC REGULAR'!$D$1</f>
        <v>690607</v>
      </c>
      <c r="AA17" s="86">
        <f>'EJEC NO IMPRIMIR'!AA17/'EJEC REGULAR'!$D$1</f>
        <v>0</v>
      </c>
      <c r="AB17" s="86">
        <f>'EJEC NO IMPRIMIR'!AB17/'EJEC REGULAR'!$D$1</f>
        <v>333925508</v>
      </c>
      <c r="AC17" s="86">
        <f>'EJEC NO IMPRIMIR'!AC17/'EJEC REGULAR'!$D$1</f>
        <v>333925508</v>
      </c>
      <c r="AD17" s="72"/>
      <c r="AE17" s="71">
        <f t="shared" si="4"/>
        <v>333234901</v>
      </c>
      <c r="AF17" s="72"/>
      <c r="AG17" s="72"/>
      <c r="AH17" s="72">
        <f t="shared" si="1"/>
        <v>333234901</v>
      </c>
      <c r="AI17" s="72"/>
      <c r="AJ17" s="72"/>
      <c r="AK17" s="72">
        <v>809032850000</v>
      </c>
      <c r="AL17" s="72">
        <f t="shared" si="2"/>
        <v>809032850</v>
      </c>
      <c r="AM17" s="72">
        <f t="shared" si="3"/>
        <v>-475797949</v>
      </c>
      <c r="AN17" s="72"/>
    </row>
    <row r="18" spans="1:40" ht="22.5" customHeight="1">
      <c r="A18" s="69"/>
      <c r="B18" s="84" t="s">
        <v>31</v>
      </c>
      <c r="C18" s="80"/>
      <c r="D18" s="85" t="s">
        <v>46</v>
      </c>
      <c r="E18" s="80"/>
      <c r="F18" s="86">
        <f>'EJEC NO IMPRIMIR'!F18/'EJEC REGULAR'!$D$1</f>
        <v>0</v>
      </c>
      <c r="G18" s="86">
        <f>'EJEC NO IMPRIMIR'!G18/'EJEC REGULAR'!$D$1</f>
        <v>0</v>
      </c>
      <c r="H18" s="86">
        <f>'EJEC NO IMPRIMIR'!H18/'EJEC REGULAR'!$D$1</f>
        <v>0</v>
      </c>
      <c r="I18" s="86">
        <f>'EJEC NO IMPRIMIR'!I18/'EJEC REGULAR'!$D$1</f>
        <v>0</v>
      </c>
      <c r="J18" s="86">
        <f>'EJEC NO IMPRIMIR'!J18/'EJEC REGULAR'!$D$1</f>
        <v>0</v>
      </c>
      <c r="K18" s="86">
        <f>'EJEC NO IMPRIMIR'!K18/'EJEC REGULAR'!$D$1</f>
        <v>0</v>
      </c>
      <c r="L18" s="86">
        <f>'EJEC NO IMPRIMIR'!L18/'EJEC REGULAR'!$D$1</f>
        <v>0</v>
      </c>
      <c r="M18" s="86">
        <f>'EJEC NO IMPRIMIR'!M18/'EJEC REGULAR'!$D$1</f>
        <v>0</v>
      </c>
      <c r="N18" s="86">
        <f>'EJEC NO IMPRIMIR'!N18/'EJEC REGULAR'!$D$1</f>
        <v>0</v>
      </c>
      <c r="O18" s="86">
        <f>'EJEC NO IMPRIMIR'!O18/'EJEC REGULAR'!$D$1</f>
        <v>0</v>
      </c>
      <c r="P18" s="86">
        <f>'EJEC NO IMPRIMIR'!P18/'EJEC REGULAR'!$D$1</f>
        <v>0</v>
      </c>
      <c r="Q18" s="86">
        <f>'EJEC NO IMPRIMIR'!Q18/'EJEC REGULAR'!$D$1</f>
        <v>0</v>
      </c>
      <c r="R18" s="86">
        <f>'EJEC NO IMPRIMIR'!R18/'EJEC REGULAR'!$D$1</f>
        <v>0</v>
      </c>
      <c r="S18" s="86">
        <f>'EJEC NO IMPRIMIR'!S18/'EJEC REGULAR'!$D$1</f>
        <v>0</v>
      </c>
      <c r="T18" s="86">
        <f>'EJEC NO IMPRIMIR'!T18/'EJEC REGULAR'!$D$1</f>
        <v>0</v>
      </c>
      <c r="U18" s="86">
        <f>'EJEC NO IMPRIMIR'!U18/'EJEC REGULAR'!$D$1</f>
        <v>0</v>
      </c>
      <c r="V18" s="86">
        <f>'EJEC NO IMPRIMIR'!V18/'EJEC REGULAR'!$D$1</f>
        <v>0</v>
      </c>
      <c r="W18" s="86">
        <f>'EJEC NO IMPRIMIR'!W18/'EJEC REGULAR'!$D$1</f>
        <v>0</v>
      </c>
      <c r="X18" s="86">
        <f>'EJEC NO IMPRIMIR'!X18/'EJEC REGULAR'!$D$1</f>
        <v>0</v>
      </c>
      <c r="Y18" s="86">
        <f>'EJEC NO IMPRIMIR'!Y18/'EJEC REGULAR'!$D$1</f>
        <v>0</v>
      </c>
      <c r="Z18" s="86">
        <f>'EJEC NO IMPRIMIR'!Z18/'EJEC REGULAR'!$D$1</f>
        <v>0</v>
      </c>
      <c r="AA18" s="86">
        <f>'EJEC NO IMPRIMIR'!AA18/'EJEC REGULAR'!$D$1</f>
        <v>0</v>
      </c>
      <c r="AB18" s="86">
        <f>'EJEC NO IMPRIMIR'!AB18/'EJEC REGULAR'!$D$1</f>
        <v>0</v>
      </c>
      <c r="AC18" s="86">
        <f>'EJEC NO IMPRIMIR'!AC18/'EJEC REGULAR'!$D$1</f>
        <v>0</v>
      </c>
      <c r="AD18" s="72"/>
      <c r="AE18" s="71">
        <f t="shared" si="4"/>
        <v>0</v>
      </c>
      <c r="AF18" s="72"/>
      <c r="AG18" s="72"/>
      <c r="AH18" s="72">
        <f t="shared" si="1"/>
        <v>0</v>
      </c>
      <c r="AI18" s="72"/>
      <c r="AJ18" s="72"/>
      <c r="AK18" s="72">
        <v>321874632</v>
      </c>
      <c r="AL18" s="72">
        <f t="shared" si="2"/>
        <v>321874.632</v>
      </c>
      <c r="AM18" s="72">
        <f t="shared" si="3"/>
        <v>-321874.632</v>
      </c>
      <c r="AN18" s="72"/>
    </row>
    <row r="19" spans="1:40" ht="22.5" customHeight="1">
      <c r="A19" s="69"/>
      <c r="B19" s="84" t="s">
        <v>4</v>
      </c>
      <c r="C19" s="80"/>
      <c r="D19" s="85" t="s">
        <v>27</v>
      </c>
      <c r="E19" s="80"/>
      <c r="F19" s="86">
        <f>'EJEC NO IMPRIMIR'!F19/'EJEC REGULAR'!$D$1</f>
        <v>0</v>
      </c>
      <c r="G19" s="86">
        <f>'EJEC NO IMPRIMIR'!G19/'EJEC REGULAR'!$D$1</f>
        <v>0</v>
      </c>
      <c r="H19" s="86">
        <f>'EJEC NO IMPRIMIR'!H19/'EJEC REGULAR'!$D$1</f>
        <v>0</v>
      </c>
      <c r="I19" s="86">
        <f>'EJEC NO IMPRIMIR'!I19/'EJEC REGULAR'!$D$1</f>
        <v>0</v>
      </c>
      <c r="J19" s="86">
        <f>'EJEC NO IMPRIMIR'!J19/'EJEC REGULAR'!$D$1</f>
        <v>0</v>
      </c>
      <c r="K19" s="86">
        <f>'EJEC NO IMPRIMIR'!K19/'EJEC REGULAR'!$D$1</f>
        <v>0</v>
      </c>
      <c r="L19" s="86">
        <f>'EJEC NO IMPRIMIR'!L19/'EJEC REGULAR'!$D$1</f>
        <v>0</v>
      </c>
      <c r="M19" s="86">
        <f>'EJEC NO IMPRIMIR'!M19/'EJEC REGULAR'!$D$1</f>
        <v>0</v>
      </c>
      <c r="N19" s="86">
        <f>'EJEC NO IMPRIMIR'!N19/'EJEC REGULAR'!$D$1</f>
        <v>0</v>
      </c>
      <c r="O19" s="86">
        <f>'EJEC NO IMPRIMIR'!O19/'EJEC REGULAR'!$D$1</f>
        <v>0</v>
      </c>
      <c r="P19" s="86">
        <f>'EJEC NO IMPRIMIR'!P19/'EJEC REGULAR'!$D$1</f>
        <v>0</v>
      </c>
      <c r="Q19" s="86">
        <f>'EJEC NO IMPRIMIR'!Q19/'EJEC REGULAR'!$D$1</f>
        <v>0</v>
      </c>
      <c r="R19" s="86">
        <f>'EJEC NO IMPRIMIR'!R19/'EJEC REGULAR'!$D$1</f>
        <v>0</v>
      </c>
      <c r="S19" s="86">
        <f>'EJEC NO IMPRIMIR'!S19/'EJEC REGULAR'!$D$1</f>
        <v>0</v>
      </c>
      <c r="T19" s="86">
        <f>'EJEC NO IMPRIMIR'!T19/'EJEC REGULAR'!$D$1</f>
        <v>0</v>
      </c>
      <c r="U19" s="86">
        <f>'EJEC NO IMPRIMIR'!U19/'EJEC REGULAR'!$D$1</f>
        <v>0</v>
      </c>
      <c r="V19" s="86">
        <f>'EJEC NO IMPRIMIR'!V19/'EJEC REGULAR'!$D$1</f>
        <v>0</v>
      </c>
      <c r="W19" s="86">
        <f>'EJEC NO IMPRIMIR'!W19/'EJEC REGULAR'!$D$1</f>
        <v>0</v>
      </c>
      <c r="X19" s="86">
        <f>'EJEC NO IMPRIMIR'!X19/'EJEC REGULAR'!$D$1</f>
        <v>0</v>
      </c>
      <c r="Y19" s="86">
        <f>'EJEC NO IMPRIMIR'!Y19/'EJEC REGULAR'!$D$1</f>
        <v>0</v>
      </c>
      <c r="Z19" s="86">
        <f>'EJEC NO IMPRIMIR'!Z19/'EJEC REGULAR'!$D$1</f>
        <v>7894</v>
      </c>
      <c r="AA19" s="86">
        <f>'EJEC NO IMPRIMIR'!AA19/'EJEC REGULAR'!$D$1</f>
        <v>0</v>
      </c>
      <c r="AB19" s="86">
        <f>'EJEC NO IMPRIMIR'!AB19/'EJEC REGULAR'!$D$1</f>
        <v>7894</v>
      </c>
      <c r="AC19" s="86">
        <f>'EJEC NO IMPRIMIR'!AC19/'EJEC REGULAR'!$D$1</f>
        <v>7894</v>
      </c>
      <c r="AD19" s="72"/>
      <c r="AE19" s="71">
        <f t="shared" si="4"/>
        <v>0</v>
      </c>
      <c r="AF19" s="72"/>
      <c r="AG19" s="72"/>
      <c r="AH19" s="72">
        <f t="shared" si="1"/>
        <v>0</v>
      </c>
      <c r="AI19" s="72"/>
      <c r="AJ19" s="72"/>
      <c r="AL19" s="72">
        <f t="shared" si="2"/>
        <v>0</v>
      </c>
      <c r="AM19" s="72">
        <f t="shared" si="3"/>
        <v>0</v>
      </c>
      <c r="AN19" s="72"/>
    </row>
    <row r="20" spans="1:40" ht="22.5" customHeight="1">
      <c r="A20" s="69"/>
      <c r="B20" s="84" t="s">
        <v>59</v>
      </c>
      <c r="C20" s="80"/>
      <c r="D20" s="85" t="s">
        <v>28</v>
      </c>
      <c r="E20" s="80"/>
      <c r="F20" s="86">
        <f>'EJEC NO IMPRIMIR'!F20/'EJEC REGULAR'!$D$1</f>
        <v>0</v>
      </c>
      <c r="G20" s="86">
        <f>'EJEC NO IMPRIMIR'!G20/'EJEC REGULAR'!$D$1</f>
        <v>0</v>
      </c>
      <c r="H20" s="86">
        <f>'EJEC NO IMPRIMIR'!H20/'EJEC REGULAR'!$D$1</f>
        <v>0</v>
      </c>
      <c r="I20" s="86">
        <f>'EJEC NO IMPRIMIR'!I20/'EJEC REGULAR'!$D$1</f>
        <v>0</v>
      </c>
      <c r="J20" s="86">
        <f>'EJEC NO IMPRIMIR'!J20/'EJEC REGULAR'!$D$1</f>
        <v>0</v>
      </c>
      <c r="K20" s="86">
        <f>'EJEC NO IMPRIMIR'!K20/'EJEC REGULAR'!$D$1</f>
        <v>0</v>
      </c>
      <c r="L20" s="86">
        <f>'EJEC NO IMPRIMIR'!L20/'EJEC REGULAR'!$D$1</f>
        <v>0</v>
      </c>
      <c r="M20" s="86">
        <f>'EJEC NO IMPRIMIR'!M20/'EJEC REGULAR'!$D$1</f>
        <v>0</v>
      </c>
      <c r="N20" s="86">
        <f>'EJEC NO IMPRIMIR'!N20/'EJEC REGULAR'!$D$1</f>
        <v>0</v>
      </c>
      <c r="O20" s="86">
        <f>'EJEC NO IMPRIMIR'!O20/'EJEC REGULAR'!$D$1</f>
        <v>0</v>
      </c>
      <c r="P20" s="86">
        <f>'EJEC NO IMPRIMIR'!P20/'EJEC REGULAR'!$D$1</f>
        <v>0</v>
      </c>
      <c r="Q20" s="86">
        <f>'EJEC NO IMPRIMIR'!Q20/'EJEC REGULAR'!$D$1</f>
        <v>0</v>
      </c>
      <c r="R20" s="86">
        <f>'EJEC NO IMPRIMIR'!R20/'EJEC REGULAR'!$D$1</f>
        <v>0</v>
      </c>
      <c r="S20" s="86">
        <f>'EJEC NO IMPRIMIR'!S20/'EJEC REGULAR'!$D$1</f>
        <v>0</v>
      </c>
      <c r="T20" s="86">
        <f>'EJEC NO IMPRIMIR'!T20/'EJEC REGULAR'!$D$1</f>
        <v>0</v>
      </c>
      <c r="U20" s="86">
        <f>'EJEC NO IMPRIMIR'!U20/'EJEC REGULAR'!$D$1</f>
        <v>0</v>
      </c>
      <c r="V20" s="86">
        <f>'EJEC NO IMPRIMIR'!V20/'EJEC REGULAR'!$D$1</f>
        <v>0</v>
      </c>
      <c r="W20" s="86">
        <f>'EJEC NO IMPRIMIR'!W20/'EJEC REGULAR'!$D$1</f>
        <v>0</v>
      </c>
      <c r="X20" s="86">
        <f>'EJEC NO IMPRIMIR'!X20/'EJEC REGULAR'!$D$1</f>
        <v>0</v>
      </c>
      <c r="Y20" s="86">
        <f>'EJEC NO IMPRIMIR'!Y20/'EJEC REGULAR'!$D$1</f>
        <v>0</v>
      </c>
      <c r="Z20" s="86">
        <f>'EJEC NO IMPRIMIR'!Z20/'EJEC REGULAR'!$D$1</f>
        <v>0</v>
      </c>
      <c r="AA20" s="86">
        <f>'EJEC NO IMPRIMIR'!AA20/'EJEC REGULAR'!$D$1</f>
        <v>0</v>
      </c>
      <c r="AB20" s="86">
        <f>'EJEC NO IMPRIMIR'!AB20/'EJEC REGULAR'!$D$1</f>
        <v>0</v>
      </c>
      <c r="AC20" s="86">
        <f>'EJEC NO IMPRIMIR'!AC20/'EJEC REGULAR'!$D$1</f>
        <v>0</v>
      </c>
      <c r="AD20" s="72"/>
      <c r="AE20" s="71">
        <f t="shared" si="4"/>
        <v>0</v>
      </c>
      <c r="AF20" s="72"/>
      <c r="AG20" s="72"/>
      <c r="AH20" s="72">
        <f t="shared" si="1"/>
        <v>0</v>
      </c>
      <c r="AI20" s="72"/>
      <c r="AJ20" s="72"/>
      <c r="AL20" s="72">
        <f t="shared" si="2"/>
        <v>0</v>
      </c>
      <c r="AM20" s="72">
        <f t="shared" si="3"/>
        <v>0</v>
      </c>
      <c r="AN20" s="72"/>
    </row>
    <row r="21" spans="1:40" ht="22.5" customHeight="1">
      <c r="A21" s="69"/>
      <c r="B21" s="84" t="s">
        <v>60</v>
      </c>
      <c r="C21" s="80"/>
      <c r="D21" s="85" t="s">
        <v>29</v>
      </c>
      <c r="E21" s="80"/>
      <c r="F21" s="86">
        <f>'EJEC NO IMPRIMIR'!F21/'EJEC REGULAR'!$D$1</f>
        <v>1098920.705</v>
      </c>
      <c r="G21" s="86">
        <f>'EJEC NO IMPRIMIR'!G21/'EJEC REGULAR'!$D$1</f>
        <v>474975.56</v>
      </c>
      <c r="H21" s="86">
        <f>'EJEC NO IMPRIMIR'!H21/'EJEC REGULAR'!$D$1</f>
        <v>708449.299</v>
      </c>
      <c r="I21" s="86">
        <f>'EJEC NO IMPRIMIR'!I21/'EJEC REGULAR'!$D$1</f>
        <v>0</v>
      </c>
      <c r="J21" s="86">
        <f>'EJEC NO IMPRIMIR'!J21/'EJEC REGULAR'!$D$1</f>
        <v>5308591.29</v>
      </c>
      <c r="K21" s="86">
        <f>'EJEC NO IMPRIMIR'!K21/'EJEC REGULAR'!$D$1</f>
        <v>0</v>
      </c>
      <c r="L21" s="86">
        <f>'EJEC NO IMPRIMIR'!L21/'EJEC REGULAR'!$D$1</f>
        <v>0</v>
      </c>
      <c r="M21" s="86">
        <f>'EJEC NO IMPRIMIR'!M21/'EJEC REGULAR'!$D$1</f>
        <v>419964.79</v>
      </c>
      <c r="N21" s="86">
        <f>'EJEC NO IMPRIMIR'!N21/'EJEC REGULAR'!$D$1</f>
        <v>276332.42</v>
      </c>
      <c r="O21" s="86">
        <f>'EJEC NO IMPRIMIR'!O21/'EJEC REGULAR'!$D$1</f>
        <v>0</v>
      </c>
      <c r="P21" s="86">
        <f>'EJEC NO IMPRIMIR'!P21/'EJEC REGULAR'!$D$1</f>
        <v>381951.426</v>
      </c>
      <c r="Q21" s="86">
        <f>'EJEC NO IMPRIMIR'!Q21/'EJEC REGULAR'!$D$1</f>
        <v>111625.816</v>
      </c>
      <c r="R21" s="86">
        <f>'EJEC NO IMPRIMIR'!R21/'EJEC REGULAR'!$D$1</f>
        <v>166716.027</v>
      </c>
      <c r="S21" s="86">
        <f>'EJEC NO IMPRIMIR'!S21/'EJEC REGULAR'!$D$1</f>
        <v>317341.49</v>
      </c>
      <c r="T21" s="86">
        <f>'EJEC NO IMPRIMIR'!T21/'EJEC REGULAR'!$D$1</f>
        <v>618311.239</v>
      </c>
      <c r="U21" s="86">
        <f>'EJEC NO IMPRIMIR'!U21/'EJEC REGULAR'!$D$1</f>
        <v>0</v>
      </c>
      <c r="V21" s="86">
        <f>'EJEC NO IMPRIMIR'!V21/'EJEC REGULAR'!$D$1</f>
        <v>159529.34</v>
      </c>
      <c r="W21" s="86">
        <f>'EJEC NO IMPRIMIR'!W21/'EJEC REGULAR'!$D$1</f>
        <v>832807.705</v>
      </c>
      <c r="X21" s="86">
        <f>'EJEC NO IMPRIMIR'!X21/'EJEC REGULAR'!$D$1</f>
        <v>0</v>
      </c>
      <c r="Y21" s="86">
        <f>'EJEC NO IMPRIMIR'!Y21/'EJEC REGULAR'!$D$1</f>
        <v>39243</v>
      </c>
      <c r="Z21" s="86">
        <f>'EJEC NO IMPRIMIR'!Z21/'EJEC REGULAR'!$D$1</f>
        <v>0</v>
      </c>
      <c r="AA21" s="86">
        <f>'EJEC NO IMPRIMIR'!AA21/'EJEC REGULAR'!$D$1</f>
        <v>0</v>
      </c>
      <c r="AB21" s="86">
        <f>'EJEC NO IMPRIMIR'!AB21/'EJEC REGULAR'!$D$1</f>
        <v>10914760.107</v>
      </c>
      <c r="AC21" s="86">
        <f>'EJEC NO IMPRIMIR'!AC21/'EJEC REGULAR'!$D$1</f>
        <v>10914760.107</v>
      </c>
      <c r="AD21" s="72"/>
      <c r="AE21" s="71">
        <f t="shared" si="4"/>
        <v>10875517.107</v>
      </c>
      <c r="AF21" s="72"/>
      <c r="AG21" s="72" t="e">
        <f>+#REF!</f>
        <v>#REF!</v>
      </c>
      <c r="AH21" s="72" t="e">
        <f t="shared" si="1"/>
        <v>#REF!</v>
      </c>
      <c r="AI21" s="72"/>
      <c r="AJ21" s="72"/>
      <c r="AK21" s="72">
        <v>4590792528</v>
      </c>
      <c r="AL21" s="72">
        <f t="shared" si="2"/>
        <v>4590792.528</v>
      </c>
      <c r="AM21" s="72" t="e">
        <f t="shared" si="3"/>
        <v>#REF!</v>
      </c>
      <c r="AN21" s="72"/>
    </row>
    <row r="22" spans="1:40" ht="22.5" customHeight="1">
      <c r="A22" s="69"/>
      <c r="B22" s="87" t="s">
        <v>61</v>
      </c>
      <c r="C22" s="88"/>
      <c r="D22" s="89" t="s">
        <v>51</v>
      </c>
      <c r="E22" s="88"/>
      <c r="F22" s="90">
        <f>'EJEC NO IMPRIMIR'!F22/'EJEC REGULAR'!$D$1</f>
        <v>0</v>
      </c>
      <c r="G22" s="90">
        <f>'EJEC NO IMPRIMIR'!G22/'EJEC REGULAR'!$D$1</f>
        <v>0</v>
      </c>
      <c r="H22" s="90">
        <f>'EJEC NO IMPRIMIR'!H22/'EJEC REGULAR'!$D$1</f>
        <v>0</v>
      </c>
      <c r="I22" s="90">
        <f>'EJEC NO IMPRIMIR'!I22/'EJEC REGULAR'!$D$1</f>
        <v>0</v>
      </c>
      <c r="J22" s="90">
        <f>'EJEC NO IMPRIMIR'!J22/'EJEC REGULAR'!$D$1</f>
        <v>0</v>
      </c>
      <c r="K22" s="90">
        <f>'EJEC NO IMPRIMIR'!K22/'EJEC REGULAR'!$D$1</f>
        <v>0</v>
      </c>
      <c r="L22" s="90">
        <f>'EJEC NO IMPRIMIR'!L22/'EJEC REGULAR'!$D$1</f>
        <v>0</v>
      </c>
      <c r="M22" s="90">
        <f>'EJEC NO IMPRIMIR'!M22/'EJEC REGULAR'!$D$1</f>
        <v>0</v>
      </c>
      <c r="N22" s="90">
        <f>'EJEC NO IMPRIMIR'!N22/'EJEC REGULAR'!$D$1</f>
        <v>0</v>
      </c>
      <c r="O22" s="90">
        <f>'EJEC NO IMPRIMIR'!O22/'EJEC REGULAR'!$D$1</f>
        <v>0</v>
      </c>
      <c r="P22" s="90">
        <f>'EJEC NO IMPRIMIR'!P22/'EJEC REGULAR'!$D$1</f>
        <v>0</v>
      </c>
      <c r="Q22" s="90">
        <f>'EJEC NO IMPRIMIR'!Q22/'EJEC REGULAR'!$D$1</f>
        <v>0</v>
      </c>
      <c r="R22" s="90">
        <f>'EJEC NO IMPRIMIR'!R22/'EJEC REGULAR'!$D$1</f>
        <v>0</v>
      </c>
      <c r="S22" s="90">
        <f>'EJEC NO IMPRIMIR'!S22/'EJEC REGULAR'!$D$1</f>
        <v>0</v>
      </c>
      <c r="T22" s="90">
        <f>'EJEC NO IMPRIMIR'!T22/'EJEC REGULAR'!$D$1</f>
        <v>0</v>
      </c>
      <c r="U22" s="90">
        <f>'EJEC NO IMPRIMIR'!U22/'EJEC REGULAR'!$D$1</f>
        <v>0</v>
      </c>
      <c r="V22" s="90">
        <f>'EJEC NO IMPRIMIR'!V22/'EJEC REGULAR'!$D$1</f>
        <v>27613900</v>
      </c>
      <c r="W22" s="90">
        <f>'EJEC NO IMPRIMIR'!W22/'EJEC REGULAR'!$D$1</f>
        <v>0</v>
      </c>
      <c r="X22" s="90">
        <f>'EJEC NO IMPRIMIR'!X22/'EJEC REGULAR'!$D$1</f>
        <v>0</v>
      </c>
      <c r="Y22" s="90">
        <f>'EJEC NO IMPRIMIR'!Y22/'EJEC REGULAR'!$D$1</f>
        <v>0</v>
      </c>
      <c r="Z22" s="90">
        <f>'EJEC NO IMPRIMIR'!Z22/'EJEC REGULAR'!$D$1</f>
        <v>0</v>
      </c>
      <c r="AA22" s="90">
        <f>'EJEC NO IMPRIMIR'!AA22/'EJEC REGULAR'!$D$1</f>
        <v>0</v>
      </c>
      <c r="AB22" s="90">
        <f>'EJEC NO IMPRIMIR'!AB22/'EJEC REGULAR'!$D$1</f>
        <v>27613900</v>
      </c>
      <c r="AC22" s="90">
        <f>'EJEC NO IMPRIMIR'!AC22/'EJEC REGULAR'!$D$1</f>
        <v>27613900</v>
      </c>
      <c r="AD22" s="72"/>
      <c r="AE22" s="71">
        <f t="shared" si="4"/>
        <v>27613900</v>
      </c>
      <c r="AF22" s="72"/>
      <c r="AG22" s="72" t="e">
        <f>+#REF!</f>
        <v>#REF!</v>
      </c>
      <c r="AH22" s="72" t="e">
        <f t="shared" si="1"/>
        <v>#REF!</v>
      </c>
      <c r="AI22" s="72"/>
      <c r="AJ22" s="72"/>
      <c r="AK22" s="72">
        <v>370760546774</v>
      </c>
      <c r="AL22" s="72">
        <f t="shared" si="2"/>
        <v>370760546.774</v>
      </c>
      <c r="AM22" s="72" t="e">
        <f t="shared" si="3"/>
        <v>#REF!</v>
      </c>
      <c r="AN22" s="72"/>
    </row>
    <row r="23" spans="1:40" ht="22.5" customHeight="1">
      <c r="A23" s="69"/>
      <c r="B23" s="91" t="s">
        <v>20</v>
      </c>
      <c r="C23" s="80"/>
      <c r="D23" s="85" t="s">
        <v>93</v>
      </c>
      <c r="E23" s="80"/>
      <c r="F23" s="86">
        <f>'EJEC NO IMPRIMIR'!F23/'EJEC REGULAR'!$D$1</f>
        <v>0</v>
      </c>
      <c r="G23" s="86">
        <f>'EJEC NO IMPRIMIR'!G23/'EJEC REGULAR'!$D$1</f>
        <v>0</v>
      </c>
      <c r="H23" s="86">
        <f>'EJEC NO IMPRIMIR'!H23/'EJEC REGULAR'!$D$1</f>
        <v>0</v>
      </c>
      <c r="I23" s="86">
        <f>'EJEC NO IMPRIMIR'!I23/'EJEC REGULAR'!$D$1</f>
        <v>0</v>
      </c>
      <c r="J23" s="86">
        <f>'EJEC NO IMPRIMIR'!J23/'EJEC REGULAR'!$D$1</f>
        <v>0</v>
      </c>
      <c r="K23" s="86">
        <f>'EJEC NO IMPRIMIR'!K23/'EJEC REGULAR'!$D$1</f>
        <v>0</v>
      </c>
      <c r="L23" s="86">
        <f>'EJEC NO IMPRIMIR'!L23/'EJEC REGULAR'!$D$1</f>
        <v>0</v>
      </c>
      <c r="M23" s="86">
        <f>'EJEC NO IMPRIMIR'!M23/'EJEC REGULAR'!$D$1</f>
        <v>0</v>
      </c>
      <c r="N23" s="86">
        <f>'EJEC NO IMPRIMIR'!N23/'EJEC REGULAR'!$D$1</f>
        <v>0</v>
      </c>
      <c r="O23" s="86">
        <f>'EJEC NO IMPRIMIR'!O23/'EJEC REGULAR'!$D$1</f>
        <v>0</v>
      </c>
      <c r="P23" s="86">
        <f>'EJEC NO IMPRIMIR'!P23/'EJEC REGULAR'!$D$1</f>
        <v>0</v>
      </c>
      <c r="Q23" s="86">
        <f>'EJEC NO IMPRIMIR'!Q23/'EJEC REGULAR'!$D$1</f>
        <v>0</v>
      </c>
      <c r="R23" s="86">
        <f>'EJEC NO IMPRIMIR'!R23/'EJEC REGULAR'!$D$1</f>
        <v>0</v>
      </c>
      <c r="S23" s="86">
        <f>'EJEC NO IMPRIMIR'!S23/'EJEC REGULAR'!$D$1</f>
        <v>0</v>
      </c>
      <c r="T23" s="86">
        <f>'EJEC NO IMPRIMIR'!T23/'EJEC REGULAR'!$D$1</f>
        <v>0</v>
      </c>
      <c r="U23" s="86">
        <f>'EJEC NO IMPRIMIR'!U23/'EJEC REGULAR'!$D$1</f>
        <v>0</v>
      </c>
      <c r="V23" s="86">
        <f>'EJEC NO IMPRIMIR'!V23/'EJEC REGULAR'!$D$1</f>
        <v>0</v>
      </c>
      <c r="W23" s="86">
        <f>'EJEC NO IMPRIMIR'!W23/'EJEC REGULAR'!$D$1</f>
        <v>0</v>
      </c>
      <c r="X23" s="86">
        <f>'EJEC NO IMPRIMIR'!X23/'EJEC REGULAR'!$D$1</f>
        <v>0</v>
      </c>
      <c r="Y23" s="86">
        <f>'EJEC NO IMPRIMIR'!Y23/'EJEC REGULAR'!$D$1</f>
        <v>0</v>
      </c>
      <c r="Z23" s="86">
        <f>'EJEC NO IMPRIMIR'!Z23/'EJEC REGULAR'!$D$1</f>
        <v>0</v>
      </c>
      <c r="AA23" s="86">
        <f>'EJEC NO IMPRIMIR'!AA23/'EJEC REGULAR'!$D$1</f>
        <v>0</v>
      </c>
      <c r="AB23" s="86">
        <f>'EJEC NO IMPRIMIR'!AB23/'EJEC REGULAR'!$D$1</f>
        <v>0</v>
      </c>
      <c r="AC23" s="86">
        <f>'EJEC NO IMPRIMIR'!AC23/'EJEC REGULAR'!$D$1</f>
        <v>0</v>
      </c>
      <c r="AD23" s="72"/>
      <c r="AE23" s="71"/>
      <c r="AF23" s="72"/>
      <c r="AG23" s="72"/>
      <c r="AH23" s="72"/>
      <c r="AI23" s="72"/>
      <c r="AJ23" s="72"/>
      <c r="AK23" s="72"/>
      <c r="AL23" s="72"/>
      <c r="AM23" s="72"/>
      <c r="AN23" s="72"/>
    </row>
    <row r="24" spans="1:40" ht="22.5" customHeight="1">
      <c r="A24" s="69"/>
      <c r="B24" s="91" t="s">
        <v>39</v>
      </c>
      <c r="C24" s="80"/>
      <c r="D24" s="85" t="s">
        <v>94</v>
      </c>
      <c r="E24" s="80"/>
      <c r="F24" s="86">
        <f>'EJEC NO IMPRIMIR'!F24/'EJEC REGULAR'!$D$1</f>
        <v>0</v>
      </c>
      <c r="G24" s="86">
        <f>'EJEC NO IMPRIMIR'!G24/'EJEC REGULAR'!$D$1</f>
        <v>0</v>
      </c>
      <c r="H24" s="86">
        <f>'EJEC NO IMPRIMIR'!H24/'EJEC REGULAR'!$D$1</f>
        <v>0</v>
      </c>
      <c r="I24" s="86">
        <f>'EJEC NO IMPRIMIR'!I24/'EJEC REGULAR'!$D$1</f>
        <v>0</v>
      </c>
      <c r="J24" s="86">
        <f>'EJEC NO IMPRIMIR'!J24/'EJEC REGULAR'!$D$1</f>
        <v>0</v>
      </c>
      <c r="K24" s="86">
        <f>'EJEC NO IMPRIMIR'!K24/'EJEC REGULAR'!$D$1</f>
        <v>0</v>
      </c>
      <c r="L24" s="86">
        <f>'EJEC NO IMPRIMIR'!L24/'EJEC REGULAR'!$D$1</f>
        <v>0</v>
      </c>
      <c r="M24" s="86">
        <f>'EJEC NO IMPRIMIR'!M24/'EJEC REGULAR'!$D$1</f>
        <v>0</v>
      </c>
      <c r="N24" s="86">
        <f>'EJEC NO IMPRIMIR'!N24/'EJEC REGULAR'!$D$1</f>
        <v>0</v>
      </c>
      <c r="O24" s="86">
        <f>'EJEC NO IMPRIMIR'!O24/'EJEC REGULAR'!$D$1</f>
        <v>0</v>
      </c>
      <c r="P24" s="86">
        <f>'EJEC NO IMPRIMIR'!P24/'EJEC REGULAR'!$D$1</f>
        <v>0</v>
      </c>
      <c r="Q24" s="86">
        <f>'EJEC NO IMPRIMIR'!Q24/'EJEC REGULAR'!$D$1</f>
        <v>0</v>
      </c>
      <c r="R24" s="86">
        <f>'EJEC NO IMPRIMIR'!R24/'EJEC REGULAR'!$D$1</f>
        <v>0</v>
      </c>
      <c r="S24" s="86">
        <f>'EJEC NO IMPRIMIR'!S24/'EJEC REGULAR'!$D$1</f>
        <v>0</v>
      </c>
      <c r="T24" s="86">
        <f>'EJEC NO IMPRIMIR'!T24/'EJEC REGULAR'!$D$1</f>
        <v>0</v>
      </c>
      <c r="U24" s="86">
        <f>'EJEC NO IMPRIMIR'!U24/'EJEC REGULAR'!$D$1</f>
        <v>0</v>
      </c>
      <c r="V24" s="86">
        <f>'EJEC NO IMPRIMIR'!V24/'EJEC REGULAR'!$D$1</f>
        <v>27613900</v>
      </c>
      <c r="W24" s="86">
        <f>'EJEC NO IMPRIMIR'!W24/'EJEC REGULAR'!$D$1</f>
        <v>0</v>
      </c>
      <c r="X24" s="86">
        <f>'EJEC NO IMPRIMIR'!X24/'EJEC REGULAR'!$D$1</f>
        <v>0</v>
      </c>
      <c r="Y24" s="86">
        <f>'EJEC NO IMPRIMIR'!Y24/'EJEC REGULAR'!$D$1</f>
        <v>0</v>
      </c>
      <c r="Z24" s="86">
        <f>'EJEC NO IMPRIMIR'!Z24/'EJEC REGULAR'!$D$1</f>
        <v>0</v>
      </c>
      <c r="AA24" s="86">
        <f>'EJEC NO IMPRIMIR'!AA24/'EJEC REGULAR'!$D$1</f>
        <v>0</v>
      </c>
      <c r="AB24" s="86">
        <f>'EJEC NO IMPRIMIR'!AB24/'EJEC REGULAR'!$D$1</f>
        <v>27613900</v>
      </c>
      <c r="AC24" s="86">
        <f>'EJEC NO IMPRIMIR'!AC24/'EJEC REGULAR'!$D$1</f>
        <v>27613900</v>
      </c>
      <c r="AD24" s="72"/>
      <c r="AE24" s="71"/>
      <c r="AF24" s="72"/>
      <c r="AG24" s="72"/>
      <c r="AH24" s="72"/>
      <c r="AI24" s="72"/>
      <c r="AJ24" s="72"/>
      <c r="AK24" s="72"/>
      <c r="AL24" s="72"/>
      <c r="AM24" s="72"/>
      <c r="AN24" s="72"/>
    </row>
    <row r="25" spans="1:40" ht="22.5" customHeight="1">
      <c r="A25" s="69"/>
      <c r="B25" s="91"/>
      <c r="C25" s="80"/>
      <c r="D25" s="85" t="s">
        <v>97</v>
      </c>
      <c r="E25" s="80"/>
      <c r="F25" s="86">
        <f>'EJEC NO IMPRIMIR'!F25/'EJEC REGULAR'!$D$1</f>
        <v>0</v>
      </c>
      <c r="G25" s="86">
        <f>'EJEC NO IMPRIMIR'!G25/'EJEC REGULAR'!$D$1</f>
        <v>0</v>
      </c>
      <c r="H25" s="86">
        <f>'EJEC NO IMPRIMIR'!H25/'EJEC REGULAR'!$D$1</f>
        <v>0</v>
      </c>
      <c r="I25" s="86">
        <f>'EJEC NO IMPRIMIR'!I25/'EJEC REGULAR'!$D$1</f>
        <v>0</v>
      </c>
      <c r="J25" s="86">
        <f>'EJEC NO IMPRIMIR'!J25/'EJEC REGULAR'!$D$1</f>
        <v>0</v>
      </c>
      <c r="K25" s="86">
        <f>'EJEC NO IMPRIMIR'!K25/'EJEC REGULAR'!$D$1</f>
        <v>0</v>
      </c>
      <c r="L25" s="86">
        <f>'EJEC NO IMPRIMIR'!L25/'EJEC REGULAR'!$D$1</f>
        <v>0</v>
      </c>
      <c r="M25" s="86">
        <f>'EJEC NO IMPRIMIR'!M25/'EJEC REGULAR'!$D$1</f>
        <v>0</v>
      </c>
      <c r="N25" s="86">
        <f>'EJEC NO IMPRIMIR'!N25/'EJEC REGULAR'!$D$1</f>
        <v>0</v>
      </c>
      <c r="O25" s="86">
        <f>'EJEC NO IMPRIMIR'!O25/'EJEC REGULAR'!$D$1</f>
        <v>0</v>
      </c>
      <c r="P25" s="86">
        <f>'EJEC NO IMPRIMIR'!P25/'EJEC REGULAR'!$D$1</f>
        <v>0</v>
      </c>
      <c r="Q25" s="86">
        <f>'EJEC NO IMPRIMIR'!Q25/'EJEC REGULAR'!$D$1</f>
        <v>0</v>
      </c>
      <c r="R25" s="86">
        <f>'EJEC NO IMPRIMIR'!R25/'EJEC REGULAR'!$D$1</f>
        <v>0</v>
      </c>
      <c r="S25" s="86">
        <f>'EJEC NO IMPRIMIR'!S25/'EJEC REGULAR'!$D$1</f>
        <v>0</v>
      </c>
      <c r="T25" s="86">
        <f>'EJEC NO IMPRIMIR'!T25/'EJEC REGULAR'!$D$1</f>
        <v>0</v>
      </c>
      <c r="U25" s="86">
        <f>'EJEC NO IMPRIMIR'!U25/'EJEC REGULAR'!$D$1</f>
        <v>0</v>
      </c>
      <c r="V25" s="86">
        <f>'EJEC NO IMPRIMIR'!V25/'EJEC REGULAR'!$D$1</f>
        <v>27613900</v>
      </c>
      <c r="W25" s="86">
        <f>'EJEC NO IMPRIMIR'!W25/'EJEC REGULAR'!$D$1</f>
        <v>0</v>
      </c>
      <c r="X25" s="86">
        <f>'EJEC NO IMPRIMIR'!X25/'EJEC REGULAR'!$D$1</f>
        <v>0</v>
      </c>
      <c r="Y25" s="86">
        <f>'EJEC NO IMPRIMIR'!Y25/'EJEC REGULAR'!$D$1</f>
        <v>0</v>
      </c>
      <c r="Z25" s="86">
        <f>'EJEC NO IMPRIMIR'!Z25/'EJEC REGULAR'!$D$1</f>
        <v>0</v>
      </c>
      <c r="AA25" s="86">
        <f>'EJEC NO IMPRIMIR'!AA25/'EJEC REGULAR'!$D$1</f>
        <v>0</v>
      </c>
      <c r="AB25" s="86">
        <f>'EJEC NO IMPRIMIR'!AB25/'EJEC REGULAR'!$D$1</f>
        <v>27613900</v>
      </c>
      <c r="AC25" s="86">
        <f>'EJEC NO IMPRIMIR'!AC25/'EJEC REGULAR'!$D$1</f>
        <v>27613900</v>
      </c>
      <c r="AD25" s="72"/>
      <c r="AE25" s="71"/>
      <c r="AF25" s="72"/>
      <c r="AG25" s="72"/>
      <c r="AH25" s="72"/>
      <c r="AI25" s="72"/>
      <c r="AJ25" s="72"/>
      <c r="AK25" s="72"/>
      <c r="AL25" s="72"/>
      <c r="AM25" s="72"/>
      <c r="AN25" s="72"/>
    </row>
    <row r="26" spans="1:40" ht="22.5" customHeight="1">
      <c r="A26" s="69"/>
      <c r="B26" s="91"/>
      <c r="C26" s="80"/>
      <c r="D26" s="85" t="s">
        <v>98</v>
      </c>
      <c r="E26" s="80"/>
      <c r="F26" s="86">
        <f>'EJEC NO IMPRIMIR'!F26/'EJEC REGULAR'!$D$1</f>
        <v>0</v>
      </c>
      <c r="G26" s="86">
        <f>'EJEC NO IMPRIMIR'!G26/'EJEC REGULAR'!$D$1</f>
        <v>0</v>
      </c>
      <c r="H26" s="86">
        <f>'EJEC NO IMPRIMIR'!H26/'EJEC REGULAR'!$D$1</f>
        <v>0</v>
      </c>
      <c r="I26" s="86">
        <f>'EJEC NO IMPRIMIR'!I26/'EJEC REGULAR'!$D$1</f>
        <v>0</v>
      </c>
      <c r="J26" s="86">
        <f>'EJEC NO IMPRIMIR'!J26/'EJEC REGULAR'!$D$1</f>
        <v>0</v>
      </c>
      <c r="K26" s="86">
        <f>'EJEC NO IMPRIMIR'!K26/'EJEC REGULAR'!$D$1</f>
        <v>0</v>
      </c>
      <c r="L26" s="86">
        <f>'EJEC NO IMPRIMIR'!L26/'EJEC REGULAR'!$D$1</f>
        <v>0</v>
      </c>
      <c r="M26" s="86">
        <f>'EJEC NO IMPRIMIR'!M26/'EJEC REGULAR'!$D$1</f>
        <v>0</v>
      </c>
      <c r="N26" s="86">
        <f>'EJEC NO IMPRIMIR'!N26/'EJEC REGULAR'!$D$1</f>
        <v>0</v>
      </c>
      <c r="O26" s="86">
        <f>'EJEC NO IMPRIMIR'!O26/'EJEC REGULAR'!$D$1</f>
        <v>0</v>
      </c>
      <c r="P26" s="86">
        <f>'EJEC NO IMPRIMIR'!P26/'EJEC REGULAR'!$D$1</f>
        <v>0</v>
      </c>
      <c r="Q26" s="86">
        <f>'EJEC NO IMPRIMIR'!Q26/'EJEC REGULAR'!$D$1</f>
        <v>0</v>
      </c>
      <c r="R26" s="86">
        <f>'EJEC NO IMPRIMIR'!R26/'EJEC REGULAR'!$D$1</f>
        <v>0</v>
      </c>
      <c r="S26" s="86">
        <f>'EJEC NO IMPRIMIR'!S26/'EJEC REGULAR'!$D$1</f>
        <v>0</v>
      </c>
      <c r="T26" s="86">
        <f>'EJEC NO IMPRIMIR'!T26/'EJEC REGULAR'!$D$1</f>
        <v>0</v>
      </c>
      <c r="U26" s="86">
        <f>'EJEC NO IMPRIMIR'!U26/'EJEC REGULAR'!$D$1</f>
        <v>0</v>
      </c>
      <c r="V26" s="86">
        <f>'EJEC NO IMPRIMIR'!V26/'EJEC REGULAR'!$D$1</f>
        <v>0</v>
      </c>
      <c r="W26" s="86">
        <f>'EJEC NO IMPRIMIR'!W26/'EJEC REGULAR'!$D$1</f>
        <v>0</v>
      </c>
      <c r="X26" s="86">
        <f>'EJEC NO IMPRIMIR'!X26/'EJEC REGULAR'!$D$1</f>
        <v>0</v>
      </c>
      <c r="Y26" s="86">
        <f>'EJEC NO IMPRIMIR'!Y26/'EJEC REGULAR'!$D$1</f>
        <v>0</v>
      </c>
      <c r="Z26" s="86">
        <f>'EJEC NO IMPRIMIR'!Z26/'EJEC REGULAR'!$D$1</f>
        <v>0</v>
      </c>
      <c r="AA26" s="86">
        <f>'EJEC NO IMPRIMIR'!AA26/'EJEC REGULAR'!$D$1</f>
        <v>0</v>
      </c>
      <c r="AB26" s="86">
        <f>'EJEC NO IMPRIMIR'!AB26/'EJEC REGULAR'!$D$1</f>
        <v>0</v>
      </c>
      <c r="AC26" s="86">
        <f>'EJEC NO IMPRIMIR'!AC26/'EJEC REGULAR'!$D$1</f>
        <v>0</v>
      </c>
      <c r="AD26" s="72"/>
      <c r="AE26" s="71"/>
      <c r="AF26" s="72"/>
      <c r="AG26" s="72"/>
      <c r="AH26" s="72"/>
      <c r="AI26" s="72"/>
      <c r="AJ26" s="72"/>
      <c r="AK26" s="72"/>
      <c r="AL26" s="72"/>
      <c r="AM26" s="72"/>
      <c r="AN26" s="72"/>
    </row>
    <row r="27" spans="1:40" ht="22.5" customHeight="1">
      <c r="A27" s="69"/>
      <c r="B27" s="91"/>
      <c r="C27" s="80"/>
      <c r="D27" s="85" t="s">
        <v>99</v>
      </c>
      <c r="E27" s="80"/>
      <c r="F27" s="86">
        <f>'EJEC NO IMPRIMIR'!F27/'EJEC REGULAR'!$D$1</f>
        <v>0</v>
      </c>
      <c r="G27" s="86">
        <f>'EJEC NO IMPRIMIR'!G27/'EJEC REGULAR'!$D$1</f>
        <v>0</v>
      </c>
      <c r="H27" s="86">
        <f>'EJEC NO IMPRIMIR'!H27/'EJEC REGULAR'!$D$1</f>
        <v>0</v>
      </c>
      <c r="I27" s="86">
        <f>'EJEC NO IMPRIMIR'!I27/'EJEC REGULAR'!$D$1</f>
        <v>0</v>
      </c>
      <c r="J27" s="86">
        <f>'EJEC NO IMPRIMIR'!J27/'EJEC REGULAR'!$D$1</f>
        <v>0</v>
      </c>
      <c r="K27" s="86">
        <f>'EJEC NO IMPRIMIR'!K27/'EJEC REGULAR'!$D$1</f>
        <v>0</v>
      </c>
      <c r="L27" s="86">
        <f>'EJEC NO IMPRIMIR'!L27/'EJEC REGULAR'!$D$1</f>
        <v>0</v>
      </c>
      <c r="M27" s="86">
        <f>'EJEC NO IMPRIMIR'!M27/'EJEC REGULAR'!$D$1</f>
        <v>0</v>
      </c>
      <c r="N27" s="86">
        <f>'EJEC NO IMPRIMIR'!N27/'EJEC REGULAR'!$D$1</f>
        <v>0</v>
      </c>
      <c r="O27" s="86">
        <f>'EJEC NO IMPRIMIR'!O27/'EJEC REGULAR'!$D$1</f>
        <v>0</v>
      </c>
      <c r="P27" s="86">
        <f>'EJEC NO IMPRIMIR'!P27/'EJEC REGULAR'!$D$1</f>
        <v>0</v>
      </c>
      <c r="Q27" s="86">
        <f>'EJEC NO IMPRIMIR'!Q27/'EJEC REGULAR'!$D$1</f>
        <v>0</v>
      </c>
      <c r="R27" s="86">
        <f>'EJEC NO IMPRIMIR'!R27/'EJEC REGULAR'!$D$1</f>
        <v>0</v>
      </c>
      <c r="S27" s="86">
        <f>'EJEC NO IMPRIMIR'!S27/'EJEC REGULAR'!$D$1</f>
        <v>0</v>
      </c>
      <c r="T27" s="86">
        <f>'EJEC NO IMPRIMIR'!T27/'EJEC REGULAR'!$D$1</f>
        <v>0</v>
      </c>
      <c r="U27" s="86">
        <f>'EJEC NO IMPRIMIR'!U27/'EJEC REGULAR'!$D$1</f>
        <v>0</v>
      </c>
      <c r="V27" s="86">
        <f>'EJEC NO IMPRIMIR'!V27/'EJEC REGULAR'!$D$1</f>
        <v>0</v>
      </c>
      <c r="W27" s="86">
        <f>'EJEC NO IMPRIMIR'!W27/'EJEC REGULAR'!$D$1</f>
        <v>0</v>
      </c>
      <c r="X27" s="86">
        <f>'EJEC NO IMPRIMIR'!X27/'EJEC REGULAR'!$D$1</f>
        <v>0</v>
      </c>
      <c r="Y27" s="86">
        <f>'EJEC NO IMPRIMIR'!Y27/'EJEC REGULAR'!$D$1</f>
        <v>0</v>
      </c>
      <c r="Z27" s="86">
        <f>'EJEC NO IMPRIMIR'!Z27/'EJEC REGULAR'!$D$1</f>
        <v>0</v>
      </c>
      <c r="AA27" s="86">
        <f>'EJEC NO IMPRIMIR'!AA27/'EJEC REGULAR'!$D$1</f>
        <v>0</v>
      </c>
      <c r="AB27" s="86">
        <f>'EJEC NO IMPRIMIR'!AB27/'EJEC REGULAR'!$D$1</f>
        <v>0</v>
      </c>
      <c r="AC27" s="86">
        <f>'EJEC NO IMPRIMIR'!AC27/'EJEC REGULAR'!$D$1</f>
        <v>0</v>
      </c>
      <c r="AD27" s="72"/>
      <c r="AE27" s="71"/>
      <c r="AF27" s="72"/>
      <c r="AG27" s="72"/>
      <c r="AH27" s="72"/>
      <c r="AI27" s="72"/>
      <c r="AJ27" s="72"/>
      <c r="AK27" s="72"/>
      <c r="AL27" s="72"/>
      <c r="AM27" s="72"/>
      <c r="AN27" s="72"/>
    </row>
    <row r="28" spans="1:40" ht="22.5" customHeight="1">
      <c r="A28" s="69"/>
      <c r="B28" s="91"/>
      <c r="C28" s="80"/>
      <c r="D28" s="85" t="s">
        <v>100</v>
      </c>
      <c r="E28" s="80"/>
      <c r="F28" s="86">
        <f>'EJEC NO IMPRIMIR'!F28/'EJEC REGULAR'!$D$1</f>
        <v>0</v>
      </c>
      <c r="G28" s="86">
        <f>'EJEC NO IMPRIMIR'!G28/'EJEC REGULAR'!$D$1</f>
        <v>0</v>
      </c>
      <c r="H28" s="86">
        <f>'EJEC NO IMPRIMIR'!H28/'EJEC REGULAR'!$D$1</f>
        <v>0</v>
      </c>
      <c r="I28" s="86">
        <f>'EJEC NO IMPRIMIR'!I28/'EJEC REGULAR'!$D$1</f>
        <v>0</v>
      </c>
      <c r="J28" s="86">
        <f>'EJEC NO IMPRIMIR'!J28/'EJEC REGULAR'!$D$1</f>
        <v>0</v>
      </c>
      <c r="K28" s="86">
        <f>'EJEC NO IMPRIMIR'!K28/'EJEC REGULAR'!$D$1</f>
        <v>0</v>
      </c>
      <c r="L28" s="86">
        <f>'EJEC NO IMPRIMIR'!L28/'EJEC REGULAR'!$D$1</f>
        <v>0</v>
      </c>
      <c r="M28" s="86">
        <f>'EJEC NO IMPRIMIR'!M28/'EJEC REGULAR'!$D$1</f>
        <v>0</v>
      </c>
      <c r="N28" s="86">
        <f>'EJEC NO IMPRIMIR'!N28/'EJEC REGULAR'!$D$1</f>
        <v>0</v>
      </c>
      <c r="O28" s="86">
        <f>'EJEC NO IMPRIMIR'!O28/'EJEC REGULAR'!$D$1</f>
        <v>0</v>
      </c>
      <c r="P28" s="86">
        <f>'EJEC NO IMPRIMIR'!P28/'EJEC REGULAR'!$D$1</f>
        <v>0</v>
      </c>
      <c r="Q28" s="86">
        <f>'EJEC NO IMPRIMIR'!Q28/'EJEC REGULAR'!$D$1</f>
        <v>0</v>
      </c>
      <c r="R28" s="86">
        <f>'EJEC NO IMPRIMIR'!R28/'EJEC REGULAR'!$D$1</f>
        <v>0</v>
      </c>
      <c r="S28" s="86">
        <f>'EJEC NO IMPRIMIR'!S28/'EJEC REGULAR'!$D$1</f>
        <v>0</v>
      </c>
      <c r="T28" s="86">
        <f>'EJEC NO IMPRIMIR'!T28/'EJEC REGULAR'!$D$1</f>
        <v>0</v>
      </c>
      <c r="U28" s="86">
        <f>'EJEC NO IMPRIMIR'!U28/'EJEC REGULAR'!$D$1</f>
        <v>0</v>
      </c>
      <c r="V28" s="86">
        <f>'EJEC NO IMPRIMIR'!V28/'EJEC REGULAR'!$D$1</f>
        <v>0</v>
      </c>
      <c r="W28" s="86">
        <f>'EJEC NO IMPRIMIR'!W28/'EJEC REGULAR'!$D$1</f>
        <v>0</v>
      </c>
      <c r="X28" s="86">
        <f>'EJEC NO IMPRIMIR'!X28/'EJEC REGULAR'!$D$1</f>
        <v>0</v>
      </c>
      <c r="Y28" s="86">
        <f>'EJEC NO IMPRIMIR'!Y28/'EJEC REGULAR'!$D$1</f>
        <v>0</v>
      </c>
      <c r="Z28" s="86">
        <f>'EJEC NO IMPRIMIR'!Z28/'EJEC REGULAR'!$D$1</f>
        <v>0</v>
      </c>
      <c r="AA28" s="86">
        <f>'EJEC NO IMPRIMIR'!AA28/'EJEC REGULAR'!$D$1</f>
        <v>0</v>
      </c>
      <c r="AB28" s="86">
        <f>'EJEC NO IMPRIMIR'!AB28/'EJEC REGULAR'!$D$1</f>
        <v>0</v>
      </c>
      <c r="AC28" s="86">
        <f>'EJEC NO IMPRIMIR'!AC28/'EJEC REGULAR'!$D$1</f>
        <v>0</v>
      </c>
      <c r="AD28" s="72"/>
      <c r="AE28" s="71"/>
      <c r="AF28" s="72"/>
      <c r="AG28" s="72"/>
      <c r="AH28" s="72"/>
      <c r="AI28" s="72"/>
      <c r="AJ28" s="72"/>
      <c r="AK28" s="72"/>
      <c r="AL28" s="72"/>
      <c r="AM28" s="72"/>
      <c r="AN28" s="72"/>
    </row>
    <row r="29" spans="1:40" ht="22.5" customHeight="1">
      <c r="A29" s="69"/>
      <c r="B29" s="91"/>
      <c r="C29" s="80"/>
      <c r="D29" s="85" t="s">
        <v>101</v>
      </c>
      <c r="E29" s="80"/>
      <c r="F29" s="86">
        <f>'EJEC NO IMPRIMIR'!F29/'EJEC REGULAR'!$D$1</f>
        <v>0</v>
      </c>
      <c r="G29" s="86">
        <f>'EJEC NO IMPRIMIR'!G29/'EJEC REGULAR'!$D$1</f>
        <v>0</v>
      </c>
      <c r="H29" s="86">
        <f>'EJEC NO IMPRIMIR'!H29/'EJEC REGULAR'!$D$1</f>
        <v>0</v>
      </c>
      <c r="I29" s="86">
        <f>'EJEC NO IMPRIMIR'!I29/'EJEC REGULAR'!$D$1</f>
        <v>0</v>
      </c>
      <c r="J29" s="86">
        <f>'EJEC NO IMPRIMIR'!J29/'EJEC REGULAR'!$D$1</f>
        <v>0</v>
      </c>
      <c r="K29" s="86">
        <f>'EJEC NO IMPRIMIR'!K29/'EJEC REGULAR'!$D$1</f>
        <v>0</v>
      </c>
      <c r="L29" s="86">
        <f>'EJEC NO IMPRIMIR'!L29/'EJEC REGULAR'!$D$1</f>
        <v>0</v>
      </c>
      <c r="M29" s="86">
        <f>'EJEC NO IMPRIMIR'!M29/'EJEC REGULAR'!$D$1</f>
        <v>0</v>
      </c>
      <c r="N29" s="86">
        <f>'EJEC NO IMPRIMIR'!N29/'EJEC REGULAR'!$D$1</f>
        <v>0</v>
      </c>
      <c r="O29" s="86">
        <f>'EJEC NO IMPRIMIR'!O29/'EJEC REGULAR'!$D$1</f>
        <v>0</v>
      </c>
      <c r="P29" s="86">
        <f>'EJEC NO IMPRIMIR'!P29/'EJEC REGULAR'!$D$1</f>
        <v>0</v>
      </c>
      <c r="Q29" s="86">
        <f>'EJEC NO IMPRIMIR'!Q29/'EJEC REGULAR'!$D$1</f>
        <v>0</v>
      </c>
      <c r="R29" s="86">
        <f>'EJEC NO IMPRIMIR'!R29/'EJEC REGULAR'!$D$1</f>
        <v>0</v>
      </c>
      <c r="S29" s="86">
        <f>'EJEC NO IMPRIMIR'!S29/'EJEC REGULAR'!$D$1</f>
        <v>0</v>
      </c>
      <c r="T29" s="86">
        <f>'EJEC NO IMPRIMIR'!T29/'EJEC REGULAR'!$D$1</f>
        <v>0</v>
      </c>
      <c r="U29" s="86">
        <f>'EJEC NO IMPRIMIR'!U29/'EJEC REGULAR'!$D$1</f>
        <v>0</v>
      </c>
      <c r="V29" s="86">
        <f>'EJEC NO IMPRIMIR'!V29/'EJEC REGULAR'!$D$1</f>
        <v>0</v>
      </c>
      <c r="W29" s="86">
        <f>'EJEC NO IMPRIMIR'!W29/'EJEC REGULAR'!$D$1</f>
        <v>0</v>
      </c>
      <c r="X29" s="86">
        <f>'EJEC NO IMPRIMIR'!X29/'EJEC REGULAR'!$D$1</f>
        <v>0</v>
      </c>
      <c r="Y29" s="86">
        <f>'EJEC NO IMPRIMIR'!Y29/'EJEC REGULAR'!$D$1</f>
        <v>0</v>
      </c>
      <c r="Z29" s="86">
        <f>'EJEC NO IMPRIMIR'!Z29/'EJEC REGULAR'!$D$1</f>
        <v>0</v>
      </c>
      <c r="AA29" s="86">
        <f>'EJEC NO IMPRIMIR'!AA29/'EJEC REGULAR'!$D$1</f>
        <v>0</v>
      </c>
      <c r="AB29" s="86">
        <f>'EJEC NO IMPRIMIR'!AB29/'EJEC REGULAR'!$D$1</f>
        <v>0</v>
      </c>
      <c r="AC29" s="86">
        <f>'EJEC NO IMPRIMIR'!AC29/'EJEC REGULAR'!$D$1</f>
        <v>0</v>
      </c>
      <c r="AD29" s="72"/>
      <c r="AE29" s="71"/>
      <c r="AF29" s="72"/>
      <c r="AG29" s="72"/>
      <c r="AH29" s="72"/>
      <c r="AI29" s="72"/>
      <c r="AJ29" s="72"/>
      <c r="AK29" s="72"/>
      <c r="AL29" s="72"/>
      <c r="AM29" s="72"/>
      <c r="AN29" s="72"/>
    </row>
    <row r="30" spans="1:40" ht="22.5" customHeight="1">
      <c r="A30" s="69"/>
      <c r="B30" s="91"/>
      <c r="C30" s="80"/>
      <c r="D30" s="85" t="s">
        <v>127</v>
      </c>
      <c r="E30" s="80"/>
      <c r="F30" s="86">
        <f>'EJEC NO IMPRIMIR'!F30/'EJEC REGULAR'!$D$1</f>
        <v>0</v>
      </c>
      <c r="G30" s="86">
        <f>'EJEC NO IMPRIMIR'!G30/'EJEC REGULAR'!$D$1</f>
        <v>0</v>
      </c>
      <c r="H30" s="86">
        <f>'EJEC NO IMPRIMIR'!H30/'EJEC REGULAR'!$D$1</f>
        <v>0</v>
      </c>
      <c r="I30" s="86">
        <f>'EJEC NO IMPRIMIR'!I30/'EJEC REGULAR'!$D$1</f>
        <v>0</v>
      </c>
      <c r="J30" s="86">
        <f>'EJEC NO IMPRIMIR'!J30/'EJEC REGULAR'!$D$1</f>
        <v>0</v>
      </c>
      <c r="K30" s="86">
        <f>'EJEC NO IMPRIMIR'!K30/'EJEC REGULAR'!$D$1</f>
        <v>0</v>
      </c>
      <c r="L30" s="86">
        <f>'EJEC NO IMPRIMIR'!L30/'EJEC REGULAR'!$D$1</f>
        <v>0</v>
      </c>
      <c r="M30" s="86">
        <f>'EJEC NO IMPRIMIR'!M30/'EJEC REGULAR'!$D$1</f>
        <v>0</v>
      </c>
      <c r="N30" s="86">
        <f>'EJEC NO IMPRIMIR'!N30/'EJEC REGULAR'!$D$1</f>
        <v>0</v>
      </c>
      <c r="O30" s="86">
        <f>'EJEC NO IMPRIMIR'!O30/'EJEC REGULAR'!$D$1</f>
        <v>0</v>
      </c>
      <c r="P30" s="86">
        <f>'EJEC NO IMPRIMIR'!P30/'EJEC REGULAR'!$D$1</f>
        <v>0</v>
      </c>
      <c r="Q30" s="86">
        <f>'EJEC NO IMPRIMIR'!Q30/'EJEC REGULAR'!$D$1</f>
        <v>0</v>
      </c>
      <c r="R30" s="86">
        <f>'EJEC NO IMPRIMIR'!R30/'EJEC REGULAR'!$D$1</f>
        <v>0</v>
      </c>
      <c r="S30" s="86">
        <f>'EJEC NO IMPRIMIR'!S30/'EJEC REGULAR'!$D$1</f>
        <v>0</v>
      </c>
      <c r="T30" s="86">
        <f>'EJEC NO IMPRIMIR'!T30/'EJEC REGULAR'!$D$1</f>
        <v>0</v>
      </c>
      <c r="U30" s="86">
        <f>'EJEC NO IMPRIMIR'!U30/'EJEC REGULAR'!$D$1</f>
        <v>0</v>
      </c>
      <c r="V30" s="86">
        <f>'EJEC NO IMPRIMIR'!V30/'EJEC REGULAR'!$D$1</f>
        <v>0</v>
      </c>
      <c r="W30" s="86">
        <f>'EJEC NO IMPRIMIR'!W30/'EJEC REGULAR'!$D$1</f>
        <v>0</v>
      </c>
      <c r="X30" s="86">
        <f>'EJEC NO IMPRIMIR'!X30/'EJEC REGULAR'!$D$1</f>
        <v>0</v>
      </c>
      <c r="Y30" s="86">
        <f>'EJEC NO IMPRIMIR'!Y30/'EJEC REGULAR'!$D$1</f>
        <v>0</v>
      </c>
      <c r="Z30" s="86">
        <f>'EJEC NO IMPRIMIR'!Z30/'EJEC REGULAR'!$D$1</f>
        <v>0</v>
      </c>
      <c r="AA30" s="86">
        <f>'EJEC NO IMPRIMIR'!AA30/'EJEC REGULAR'!$D$1</f>
        <v>0</v>
      </c>
      <c r="AB30" s="86">
        <f>'EJEC NO IMPRIMIR'!AB30/'EJEC REGULAR'!$D$1</f>
        <v>0</v>
      </c>
      <c r="AC30" s="86">
        <f>'EJEC NO IMPRIMIR'!AC30/'EJEC REGULAR'!$D$1</f>
        <v>0</v>
      </c>
      <c r="AD30" s="72"/>
      <c r="AE30" s="71"/>
      <c r="AF30" s="72"/>
      <c r="AG30" s="72"/>
      <c r="AH30" s="72"/>
      <c r="AI30" s="72"/>
      <c r="AJ30" s="72"/>
      <c r="AK30" s="72"/>
      <c r="AL30" s="72"/>
      <c r="AM30" s="72"/>
      <c r="AN30" s="72"/>
    </row>
    <row r="31" spans="1:40" ht="22.5" customHeight="1">
      <c r="A31" s="69"/>
      <c r="B31" s="91"/>
      <c r="C31" s="80"/>
      <c r="D31" s="85" t="s">
        <v>102</v>
      </c>
      <c r="E31" s="80"/>
      <c r="F31" s="86">
        <f>'EJEC NO IMPRIMIR'!F31/'EJEC REGULAR'!$D$1</f>
        <v>0</v>
      </c>
      <c r="G31" s="86">
        <f>'EJEC NO IMPRIMIR'!G31/'EJEC REGULAR'!$D$1</f>
        <v>0</v>
      </c>
      <c r="H31" s="86">
        <f>'EJEC NO IMPRIMIR'!H31/'EJEC REGULAR'!$D$1</f>
        <v>0</v>
      </c>
      <c r="I31" s="86">
        <f>'EJEC NO IMPRIMIR'!I31/'EJEC REGULAR'!$D$1</f>
        <v>0</v>
      </c>
      <c r="J31" s="86">
        <f>'EJEC NO IMPRIMIR'!J31/'EJEC REGULAR'!$D$1</f>
        <v>0</v>
      </c>
      <c r="K31" s="86">
        <f>'EJEC NO IMPRIMIR'!K31/'EJEC REGULAR'!$D$1</f>
        <v>0</v>
      </c>
      <c r="L31" s="86">
        <f>'EJEC NO IMPRIMIR'!L31/'EJEC REGULAR'!$D$1</f>
        <v>0</v>
      </c>
      <c r="M31" s="86">
        <f>'EJEC NO IMPRIMIR'!M31/'EJEC REGULAR'!$D$1</f>
        <v>0</v>
      </c>
      <c r="N31" s="86">
        <f>'EJEC NO IMPRIMIR'!N31/'EJEC REGULAR'!$D$1</f>
        <v>0</v>
      </c>
      <c r="O31" s="86">
        <f>'EJEC NO IMPRIMIR'!O31/'EJEC REGULAR'!$D$1</f>
        <v>0</v>
      </c>
      <c r="P31" s="86">
        <f>'EJEC NO IMPRIMIR'!P31/'EJEC REGULAR'!$D$1</f>
        <v>0</v>
      </c>
      <c r="Q31" s="86">
        <f>'EJEC NO IMPRIMIR'!Q31/'EJEC REGULAR'!$D$1</f>
        <v>0</v>
      </c>
      <c r="R31" s="86">
        <f>'EJEC NO IMPRIMIR'!R31/'EJEC REGULAR'!$D$1</f>
        <v>0</v>
      </c>
      <c r="S31" s="86">
        <f>'EJEC NO IMPRIMIR'!S31/'EJEC REGULAR'!$D$1</f>
        <v>0</v>
      </c>
      <c r="T31" s="86">
        <f>'EJEC NO IMPRIMIR'!T31/'EJEC REGULAR'!$D$1</f>
        <v>0</v>
      </c>
      <c r="U31" s="86">
        <f>'EJEC NO IMPRIMIR'!U31/'EJEC REGULAR'!$D$1</f>
        <v>0</v>
      </c>
      <c r="V31" s="86">
        <f>'EJEC NO IMPRIMIR'!V31/'EJEC REGULAR'!$D$1</f>
        <v>0</v>
      </c>
      <c r="W31" s="86">
        <f>'EJEC NO IMPRIMIR'!W31/'EJEC REGULAR'!$D$1</f>
        <v>0</v>
      </c>
      <c r="X31" s="86">
        <f>'EJEC NO IMPRIMIR'!X31/'EJEC REGULAR'!$D$1</f>
        <v>0</v>
      </c>
      <c r="Y31" s="86">
        <f>'EJEC NO IMPRIMIR'!Y31/'EJEC REGULAR'!$D$1</f>
        <v>0</v>
      </c>
      <c r="Z31" s="86">
        <f>'EJEC NO IMPRIMIR'!Z31/'EJEC REGULAR'!$D$1</f>
        <v>0</v>
      </c>
      <c r="AA31" s="86">
        <f>'EJEC NO IMPRIMIR'!AA31/'EJEC REGULAR'!$D$1</f>
        <v>0</v>
      </c>
      <c r="AB31" s="86">
        <f>'EJEC NO IMPRIMIR'!AB31/'EJEC REGULAR'!$D$1</f>
        <v>0</v>
      </c>
      <c r="AC31" s="86">
        <f>'EJEC NO IMPRIMIR'!AC31/'EJEC REGULAR'!$D$1</f>
        <v>0</v>
      </c>
      <c r="AD31" s="72"/>
      <c r="AE31" s="71"/>
      <c r="AF31" s="72"/>
      <c r="AG31" s="72"/>
      <c r="AH31" s="72"/>
      <c r="AI31" s="72"/>
      <c r="AJ31" s="72"/>
      <c r="AK31" s="72"/>
      <c r="AL31" s="72"/>
      <c r="AM31" s="72"/>
      <c r="AN31" s="72"/>
    </row>
    <row r="32" spans="1:40" ht="22.5" customHeight="1">
      <c r="A32" s="69"/>
      <c r="B32" s="91"/>
      <c r="C32" s="80"/>
      <c r="D32" s="85" t="s">
        <v>103</v>
      </c>
      <c r="E32" s="80"/>
      <c r="F32" s="86">
        <f>'EJEC NO IMPRIMIR'!F32/'EJEC REGULAR'!$D$1</f>
        <v>0</v>
      </c>
      <c r="G32" s="86">
        <f>'EJEC NO IMPRIMIR'!G32/'EJEC REGULAR'!$D$1</f>
        <v>0</v>
      </c>
      <c r="H32" s="86">
        <f>'EJEC NO IMPRIMIR'!H32/'EJEC REGULAR'!$D$1</f>
        <v>0</v>
      </c>
      <c r="I32" s="86">
        <f>'EJEC NO IMPRIMIR'!I32/'EJEC REGULAR'!$D$1</f>
        <v>0</v>
      </c>
      <c r="J32" s="86">
        <f>'EJEC NO IMPRIMIR'!J32/'EJEC REGULAR'!$D$1</f>
        <v>0</v>
      </c>
      <c r="K32" s="86">
        <f>'EJEC NO IMPRIMIR'!K32/'EJEC REGULAR'!$D$1</f>
        <v>0</v>
      </c>
      <c r="L32" s="86">
        <f>'EJEC NO IMPRIMIR'!L32/'EJEC REGULAR'!$D$1</f>
        <v>0</v>
      </c>
      <c r="M32" s="86">
        <f>'EJEC NO IMPRIMIR'!M32/'EJEC REGULAR'!$D$1</f>
        <v>0</v>
      </c>
      <c r="N32" s="86">
        <f>'EJEC NO IMPRIMIR'!N32/'EJEC REGULAR'!$D$1</f>
        <v>0</v>
      </c>
      <c r="O32" s="86">
        <f>'EJEC NO IMPRIMIR'!O32/'EJEC REGULAR'!$D$1</f>
        <v>0</v>
      </c>
      <c r="P32" s="86">
        <f>'EJEC NO IMPRIMIR'!P32/'EJEC REGULAR'!$D$1</f>
        <v>0</v>
      </c>
      <c r="Q32" s="86">
        <f>'EJEC NO IMPRIMIR'!Q32/'EJEC REGULAR'!$D$1</f>
        <v>0</v>
      </c>
      <c r="R32" s="86">
        <f>'EJEC NO IMPRIMIR'!R32/'EJEC REGULAR'!$D$1</f>
        <v>0</v>
      </c>
      <c r="S32" s="86">
        <f>'EJEC NO IMPRIMIR'!S32/'EJEC REGULAR'!$D$1</f>
        <v>0</v>
      </c>
      <c r="T32" s="86">
        <f>'EJEC NO IMPRIMIR'!T32/'EJEC REGULAR'!$D$1</f>
        <v>0</v>
      </c>
      <c r="U32" s="86">
        <f>'EJEC NO IMPRIMIR'!U32/'EJEC REGULAR'!$D$1</f>
        <v>0</v>
      </c>
      <c r="V32" s="86">
        <f>'EJEC NO IMPRIMIR'!V32/'EJEC REGULAR'!$D$1</f>
        <v>0</v>
      </c>
      <c r="W32" s="86">
        <f>'EJEC NO IMPRIMIR'!W32/'EJEC REGULAR'!$D$1</f>
        <v>0</v>
      </c>
      <c r="X32" s="86">
        <f>'EJEC NO IMPRIMIR'!X32/'EJEC REGULAR'!$D$1</f>
        <v>0</v>
      </c>
      <c r="Y32" s="86">
        <f>'EJEC NO IMPRIMIR'!Y32/'EJEC REGULAR'!$D$1</f>
        <v>0</v>
      </c>
      <c r="Z32" s="86">
        <f>'EJEC NO IMPRIMIR'!Z32/'EJEC REGULAR'!$D$1</f>
        <v>0</v>
      </c>
      <c r="AA32" s="86">
        <f>'EJEC NO IMPRIMIR'!AA32/'EJEC REGULAR'!$D$1</f>
        <v>0</v>
      </c>
      <c r="AB32" s="86">
        <f>'EJEC NO IMPRIMIR'!AB32/'EJEC REGULAR'!$D$1</f>
        <v>0</v>
      </c>
      <c r="AC32" s="86">
        <f>'EJEC NO IMPRIMIR'!AC32/'EJEC REGULAR'!$D$1</f>
        <v>0</v>
      </c>
      <c r="AD32" s="72"/>
      <c r="AE32" s="71"/>
      <c r="AF32" s="72"/>
      <c r="AG32" s="72"/>
      <c r="AH32" s="72"/>
      <c r="AI32" s="72"/>
      <c r="AJ32" s="72"/>
      <c r="AK32" s="72"/>
      <c r="AL32" s="72"/>
      <c r="AM32" s="72"/>
      <c r="AN32" s="72"/>
    </row>
    <row r="33" spans="1:40" ht="22.5" customHeight="1">
      <c r="A33" s="69"/>
      <c r="B33" s="84">
        <v>14</v>
      </c>
      <c r="C33" s="80"/>
      <c r="D33" s="85" t="s">
        <v>82</v>
      </c>
      <c r="E33" s="80"/>
      <c r="F33" s="86">
        <f>'EJEC NO IMPRIMIR'!F33/'EJEC REGULAR'!$D$1</f>
        <v>0</v>
      </c>
      <c r="G33" s="86">
        <f>'EJEC NO IMPRIMIR'!G33/'EJEC REGULAR'!$D$1</f>
        <v>0</v>
      </c>
      <c r="H33" s="86">
        <f>'EJEC NO IMPRIMIR'!H33/'EJEC REGULAR'!$D$1</f>
        <v>0</v>
      </c>
      <c r="I33" s="86">
        <f>'EJEC NO IMPRIMIR'!I33/'EJEC REGULAR'!$D$1</f>
        <v>0</v>
      </c>
      <c r="J33" s="86">
        <f>'EJEC NO IMPRIMIR'!J33/'EJEC REGULAR'!$D$1</f>
        <v>0</v>
      </c>
      <c r="K33" s="86">
        <f>'EJEC NO IMPRIMIR'!K33/'EJEC REGULAR'!$D$1</f>
        <v>0</v>
      </c>
      <c r="L33" s="86">
        <f>'EJEC NO IMPRIMIR'!L33/'EJEC REGULAR'!$D$1</f>
        <v>0</v>
      </c>
      <c r="M33" s="86">
        <f>'EJEC NO IMPRIMIR'!M33/'EJEC REGULAR'!$D$1</f>
        <v>0</v>
      </c>
      <c r="N33" s="86">
        <f>'EJEC NO IMPRIMIR'!N33/'EJEC REGULAR'!$D$1</f>
        <v>0</v>
      </c>
      <c r="O33" s="86">
        <f>'EJEC NO IMPRIMIR'!O33/'EJEC REGULAR'!$D$1</f>
        <v>0</v>
      </c>
      <c r="P33" s="86">
        <f>'EJEC NO IMPRIMIR'!P33/'EJEC REGULAR'!$D$1</f>
        <v>0</v>
      </c>
      <c r="Q33" s="86">
        <f>'EJEC NO IMPRIMIR'!Q33/'EJEC REGULAR'!$D$1</f>
        <v>0</v>
      </c>
      <c r="R33" s="86">
        <f>'EJEC NO IMPRIMIR'!R33/'EJEC REGULAR'!$D$1</f>
        <v>0</v>
      </c>
      <c r="S33" s="86">
        <f>'EJEC NO IMPRIMIR'!S33/'EJEC REGULAR'!$D$1</f>
        <v>0</v>
      </c>
      <c r="T33" s="86">
        <f>'EJEC NO IMPRIMIR'!T33/'EJEC REGULAR'!$D$1</f>
        <v>0</v>
      </c>
      <c r="U33" s="86">
        <f>'EJEC NO IMPRIMIR'!U33/'EJEC REGULAR'!$D$1</f>
        <v>0</v>
      </c>
      <c r="V33" s="86">
        <f>'EJEC NO IMPRIMIR'!V33/'EJEC REGULAR'!$D$1</f>
        <v>0</v>
      </c>
      <c r="W33" s="86">
        <f>'EJEC NO IMPRIMIR'!W33/'EJEC REGULAR'!$D$1</f>
        <v>0</v>
      </c>
      <c r="X33" s="86">
        <f>'EJEC NO IMPRIMIR'!X33/'EJEC REGULAR'!$D$1</f>
        <v>0</v>
      </c>
      <c r="Y33" s="86">
        <f>'EJEC NO IMPRIMIR'!Y33/'EJEC REGULAR'!$D$1</f>
        <v>0</v>
      </c>
      <c r="Z33" s="86">
        <f>'EJEC NO IMPRIMIR'!Z33/'EJEC REGULAR'!$D$1</f>
        <v>0</v>
      </c>
      <c r="AA33" s="86">
        <f>'EJEC NO IMPRIMIR'!AA33/'EJEC REGULAR'!$D$1</f>
        <v>0</v>
      </c>
      <c r="AB33" s="86">
        <f>'EJEC NO IMPRIMIR'!AB33/'EJEC REGULAR'!$D$1</f>
        <v>0</v>
      </c>
      <c r="AC33" s="86">
        <f>'EJEC NO IMPRIMIR'!AC33/'EJEC REGULAR'!$D$1</f>
        <v>0</v>
      </c>
      <c r="AD33" s="72"/>
      <c r="AE33" s="71">
        <f t="shared" si="4"/>
        <v>0</v>
      </c>
      <c r="AF33" s="72"/>
      <c r="AG33" s="72"/>
      <c r="AH33" s="72">
        <f t="shared" si="1"/>
        <v>0</v>
      </c>
      <c r="AI33" s="72"/>
      <c r="AJ33" s="72"/>
      <c r="AL33" s="72">
        <f t="shared" si="2"/>
        <v>0</v>
      </c>
      <c r="AM33" s="72">
        <f t="shared" si="3"/>
        <v>0</v>
      </c>
      <c r="AN33" s="72"/>
    </row>
    <row r="34" spans="1:40" ht="22.5" customHeight="1">
      <c r="A34" s="69"/>
      <c r="B34" s="84" t="s">
        <v>62</v>
      </c>
      <c r="C34" s="80"/>
      <c r="D34" s="85" t="s">
        <v>5</v>
      </c>
      <c r="E34" s="80"/>
      <c r="F34" s="86">
        <f>'EJEC NO IMPRIMIR'!F34/'EJEC REGULAR'!$D$1</f>
        <v>1313752.494</v>
      </c>
      <c r="G34" s="86">
        <f>'EJEC NO IMPRIMIR'!G34/'EJEC REGULAR'!$D$1</f>
        <v>5593.604</v>
      </c>
      <c r="H34" s="86">
        <f>'EJEC NO IMPRIMIR'!H34/'EJEC REGULAR'!$D$1</f>
        <v>16522.003</v>
      </c>
      <c r="I34" s="86">
        <f>'EJEC NO IMPRIMIR'!I34/'EJEC REGULAR'!$D$1</f>
        <v>0</v>
      </c>
      <c r="J34" s="86">
        <f>'EJEC NO IMPRIMIR'!J34/'EJEC REGULAR'!$D$1</f>
        <v>-52100808.121</v>
      </c>
      <c r="K34" s="86">
        <f>'EJEC NO IMPRIMIR'!K34/'EJEC REGULAR'!$D$1</f>
        <v>0</v>
      </c>
      <c r="L34" s="86">
        <f>'EJEC NO IMPRIMIR'!L34/'EJEC REGULAR'!$D$1</f>
        <v>0</v>
      </c>
      <c r="M34" s="86">
        <f>'EJEC NO IMPRIMIR'!M34/'EJEC REGULAR'!$D$1</f>
        <v>-14154.913</v>
      </c>
      <c r="N34" s="86">
        <f>'EJEC NO IMPRIMIR'!N34/'EJEC REGULAR'!$D$1</f>
        <v>-105108.254</v>
      </c>
      <c r="O34" s="86">
        <f>'EJEC NO IMPRIMIR'!O34/'EJEC REGULAR'!$D$1</f>
        <v>0</v>
      </c>
      <c r="P34" s="86">
        <f>'EJEC NO IMPRIMIR'!P34/'EJEC REGULAR'!$D$1</f>
        <v>-471038.048</v>
      </c>
      <c r="Q34" s="86">
        <f>'EJEC NO IMPRIMIR'!Q34/'EJEC REGULAR'!$D$1</f>
        <v>-159967.452</v>
      </c>
      <c r="R34" s="86">
        <f>'EJEC NO IMPRIMIR'!R34/'EJEC REGULAR'!$D$1</f>
        <v>1671.795</v>
      </c>
      <c r="S34" s="86">
        <f>'EJEC NO IMPRIMIR'!S34/'EJEC REGULAR'!$D$1</f>
        <v>-803281.607</v>
      </c>
      <c r="T34" s="86">
        <f>'EJEC NO IMPRIMIR'!T34/'EJEC REGULAR'!$D$1</f>
        <v>2535.076</v>
      </c>
      <c r="U34" s="86">
        <f>'EJEC NO IMPRIMIR'!U34/'EJEC REGULAR'!$D$1</f>
        <v>-75248.08</v>
      </c>
      <c r="V34" s="86">
        <f>'EJEC NO IMPRIMIR'!V34/'EJEC REGULAR'!$D$1</f>
        <v>-365326.89</v>
      </c>
      <c r="W34" s="86">
        <f>'EJEC NO IMPRIMIR'!W34/'EJEC REGULAR'!$D$1</f>
        <v>-18010.239</v>
      </c>
      <c r="X34" s="86">
        <f>'EJEC NO IMPRIMIR'!X34/'EJEC REGULAR'!$D$1</f>
        <v>0</v>
      </c>
      <c r="Y34" s="86">
        <f>'EJEC NO IMPRIMIR'!Y34/'EJEC REGULAR'!$D$1</f>
        <v>83250</v>
      </c>
      <c r="Z34" s="86">
        <f>'EJEC NO IMPRIMIR'!Z34/'EJEC REGULAR'!$D$1</f>
        <v>10</v>
      </c>
      <c r="AA34" s="86">
        <f>'EJEC NO IMPRIMIR'!AA34/'EJEC REGULAR'!$D$1</f>
        <v>0</v>
      </c>
      <c r="AB34" s="86">
        <f>'EJEC NO IMPRIMIR'!AB34/'EJEC REGULAR'!$D$1</f>
        <v>-52689608.632</v>
      </c>
      <c r="AC34" s="86">
        <f>'EJEC NO IMPRIMIR'!AC34/'EJEC REGULAR'!$D$1</f>
        <v>-52689608.632</v>
      </c>
      <c r="AD34" s="72"/>
      <c r="AE34" s="71">
        <f t="shared" si="4"/>
        <v>-52772868.632</v>
      </c>
      <c r="AF34" s="72"/>
      <c r="AG34" s="72" t="e">
        <f>+#REF!</f>
        <v>#REF!</v>
      </c>
      <c r="AH34" s="72" t="e">
        <f t="shared" si="1"/>
        <v>#REF!</v>
      </c>
      <c r="AI34" s="72"/>
      <c r="AJ34" s="72"/>
      <c r="AK34" s="72">
        <v>30008336678</v>
      </c>
      <c r="AL34" s="72">
        <f t="shared" si="2"/>
        <v>30008336.678</v>
      </c>
      <c r="AM34" s="72" t="e">
        <f t="shared" si="3"/>
        <v>#REF!</v>
      </c>
      <c r="AN34" s="72"/>
    </row>
    <row r="35" spans="1:46" s="106" customFormat="1" ht="24.75" customHeight="1">
      <c r="A35" s="103"/>
      <c r="B35" s="76"/>
      <c r="C35" s="60"/>
      <c r="D35" s="61" t="s">
        <v>6</v>
      </c>
      <c r="E35" s="62"/>
      <c r="F35" s="63">
        <f>SUM(F36,F37,F38,F39,F44,F45,F46,F55,F56,F60,F61,F65,F66)</f>
        <v>2304663.746</v>
      </c>
      <c r="G35" s="63">
        <f aca="true" t="shared" si="5" ref="G35:AG35">SUM(G36,G37,G38,G39,G44,G45,G46,G55,G56,G60,G61,G65,G66)</f>
        <v>2944624.482</v>
      </c>
      <c r="H35" s="63">
        <f t="shared" si="5"/>
        <v>49649708.957</v>
      </c>
      <c r="I35" s="63">
        <f>SUM(I36,I37,I38,I39,I44,I45,I46,I55,I56,I60,I61,I65,I66)</f>
        <v>103378.128</v>
      </c>
      <c r="J35" s="63">
        <f t="shared" si="5"/>
        <v>216249659.915</v>
      </c>
      <c r="K35" s="63">
        <f>SUM(K36,K37,K38,K39,K44,K45,K46,K55,K56,K60,K61,K65,K66)</f>
        <v>381763.87600000005</v>
      </c>
      <c r="L35" s="63">
        <f>SUM(L36,L37,L38,L39,L44,L45,L46,L55,L56,L60,L61,L65,L66)</f>
        <v>1948826.7140000002</v>
      </c>
      <c r="M35" s="63">
        <f t="shared" si="5"/>
        <v>10614393.932</v>
      </c>
      <c r="N35" s="63">
        <f t="shared" si="5"/>
        <v>16450830.308</v>
      </c>
      <c r="O35" s="63">
        <f>SUM(O36,O37,O38,O39,O44,O45,O46,O55,O56,O60,O61,O65,O66)</f>
        <v>35932.741</v>
      </c>
      <c r="P35" s="63">
        <f>SUM(P36,P37,P38,P39,P44,P45,P46,P55,P56,P60,P61,P65,P66)</f>
        <v>706947.2279999999</v>
      </c>
      <c r="Q35" s="63">
        <f>SUM(Q36,Q37,Q38,Q39,Q44,Q45,Q46,Q55,Q56,Q60,Q61,Q65,Q66)</f>
        <v>356890.148</v>
      </c>
      <c r="R35" s="63">
        <f t="shared" si="5"/>
        <v>963918.811</v>
      </c>
      <c r="S35" s="63">
        <f t="shared" si="5"/>
        <v>33130989.895999998</v>
      </c>
      <c r="T35" s="63">
        <f>SUM(T36,T37,T38,T39,T44,T45,T46,T55,T56,T60,T61,T65,T66)</f>
        <v>916017.964</v>
      </c>
      <c r="U35" s="63">
        <f>SUM(U36,U37,U38,U39,U44,U45,U46,U55,U56,U60,U61,U65,U66)</f>
        <v>609502.049</v>
      </c>
      <c r="V35" s="63">
        <f t="shared" si="5"/>
        <v>122372993.688</v>
      </c>
      <c r="W35" s="63">
        <f t="shared" si="5"/>
        <v>4375339.241</v>
      </c>
      <c r="X35" s="63">
        <f>SUM(X36,X37,X38,X39,X44,X45,X46,X55,X56,X60,X61,X65,X66)</f>
        <v>4474.591</v>
      </c>
      <c r="Y35" s="63">
        <f t="shared" si="5"/>
        <v>209646</v>
      </c>
      <c r="Z35" s="63">
        <f t="shared" si="5"/>
        <v>1620764</v>
      </c>
      <c r="AA35" s="63">
        <f>SUM(AA36,AA37,AA38,AA39,AA44,AA45,AA46,AA55,AA56,AA60,AA61,AA65,AA66)</f>
        <v>0</v>
      </c>
      <c r="AB35" s="63">
        <f>SUM(AB36,AB37,AB38,AB39,AB44,AB45,AB46,AB55,AB56,AB60,AB61,AB65,AB66)</f>
        <v>465951266.415</v>
      </c>
      <c r="AC35" s="63">
        <f>SUM(AC36,AC37,AC38,AC39,AC44,AC45,AC46,AC55,AC56,AC60,AC61,AC65,AC66)</f>
        <v>465951266.415</v>
      </c>
      <c r="AD35" s="102"/>
      <c r="AE35" s="104">
        <f t="shared" si="5"/>
        <v>464120856.415</v>
      </c>
      <c r="AF35" s="102"/>
      <c r="AG35" s="104" t="e">
        <f t="shared" si="5"/>
        <v>#REF!</v>
      </c>
      <c r="AH35" s="72" t="e">
        <f t="shared" si="1"/>
        <v>#REF!</v>
      </c>
      <c r="AI35" s="102"/>
      <c r="AJ35" s="102"/>
      <c r="AK35" s="72"/>
      <c r="AL35" s="102"/>
      <c r="AM35" s="102"/>
      <c r="AN35" s="102"/>
      <c r="AQ35" s="104" t="e">
        <f>+AC35+#REF!</f>
        <v>#REF!</v>
      </c>
      <c r="AS35" s="108"/>
      <c r="AT35" s="108"/>
    </row>
    <row r="36" spans="1:45" ht="22.5" customHeight="1">
      <c r="A36" s="69"/>
      <c r="B36" s="84" t="s">
        <v>7</v>
      </c>
      <c r="C36" s="80"/>
      <c r="D36" s="85" t="s">
        <v>8</v>
      </c>
      <c r="E36" s="80"/>
      <c r="F36" s="96">
        <f>'EJEC NO IMPRIMIR'!F36/'EJEC REGULAR'!$D$1</f>
        <v>1153535.156</v>
      </c>
      <c r="G36" s="96">
        <f>'EJEC NO IMPRIMIR'!G36/'EJEC REGULAR'!$D$1</f>
        <v>870261.821</v>
      </c>
      <c r="H36" s="96">
        <f>'EJEC NO IMPRIMIR'!H36/'EJEC REGULAR'!$D$1</f>
        <v>1278422.065</v>
      </c>
      <c r="I36" s="96">
        <f>'EJEC NO IMPRIMIR'!I36/'EJEC REGULAR'!$D$1</f>
        <v>0</v>
      </c>
      <c r="J36" s="96">
        <f>'EJEC NO IMPRIMIR'!J36/'EJEC REGULAR'!$D$1</f>
        <v>5860790.709</v>
      </c>
      <c r="K36" s="96">
        <f>'EJEC NO IMPRIMIR'!K36/'EJEC REGULAR'!$D$1</f>
        <v>358632.264</v>
      </c>
      <c r="L36" s="96">
        <f>'EJEC NO IMPRIMIR'!L36/'EJEC REGULAR'!$D$1</f>
        <v>1808502.303</v>
      </c>
      <c r="M36" s="96">
        <f>'EJEC NO IMPRIMIR'!M36/'EJEC REGULAR'!$D$1</f>
        <v>705449.54</v>
      </c>
      <c r="N36" s="96">
        <f>'EJEC NO IMPRIMIR'!N36/'EJEC REGULAR'!$D$1</f>
        <v>491756.346</v>
      </c>
      <c r="O36" s="96">
        <f>'EJEC NO IMPRIMIR'!O36/'EJEC REGULAR'!$D$1</f>
        <v>35932.741</v>
      </c>
      <c r="P36" s="96">
        <f>'EJEC NO IMPRIMIR'!P36/'EJEC REGULAR'!$D$1</f>
        <v>454394.532</v>
      </c>
      <c r="Q36" s="96">
        <f>'EJEC NO IMPRIMIR'!Q36/'EJEC REGULAR'!$D$1</f>
        <v>260696.738</v>
      </c>
      <c r="R36" s="96">
        <f>'EJEC NO IMPRIMIR'!R36/'EJEC REGULAR'!$D$1</f>
        <v>402829.085</v>
      </c>
      <c r="S36" s="96">
        <f>'EJEC NO IMPRIMIR'!S36/'EJEC REGULAR'!$D$1</f>
        <v>742778.772</v>
      </c>
      <c r="T36" s="96">
        <f>'EJEC NO IMPRIMIR'!T36/'EJEC REGULAR'!$D$1</f>
        <v>620111.89</v>
      </c>
      <c r="U36" s="96">
        <f>'EJEC NO IMPRIMIR'!U36/'EJEC REGULAR'!$D$1</f>
        <v>0</v>
      </c>
      <c r="V36" s="96">
        <f>'EJEC NO IMPRIMIR'!V36/'EJEC REGULAR'!$D$1</f>
        <v>977950.86</v>
      </c>
      <c r="W36" s="96">
        <f>'EJEC NO IMPRIMIR'!W36/'EJEC REGULAR'!$D$1</f>
        <v>1419798.866</v>
      </c>
      <c r="X36" s="96">
        <f>'EJEC NO IMPRIMIR'!X36/'EJEC REGULAR'!$D$1</f>
        <v>0</v>
      </c>
      <c r="Y36" s="96">
        <f>'EJEC NO IMPRIMIR'!Y36/'EJEC REGULAR'!$D$1</f>
        <v>115672</v>
      </c>
      <c r="Z36" s="96">
        <f>'EJEC NO IMPRIMIR'!Z36/'EJEC REGULAR'!$D$1</f>
        <v>882720</v>
      </c>
      <c r="AA36" s="96">
        <f>'EJEC NO IMPRIMIR'!AA36/'EJEC REGULAR'!$D$1</f>
        <v>0</v>
      </c>
      <c r="AB36" s="96">
        <f>'EJEC NO IMPRIMIR'!AB36/'EJEC REGULAR'!$D$1</f>
        <v>18440235.688</v>
      </c>
      <c r="AC36" s="96">
        <f>'EJEC NO IMPRIMIR'!AC36/'EJEC REGULAR'!$D$1</f>
        <v>18440235.688</v>
      </c>
      <c r="AD36" s="72"/>
      <c r="AE36" s="71">
        <f t="shared" si="4"/>
        <v>17441843.688</v>
      </c>
      <c r="AF36" s="72"/>
      <c r="AG36" s="72" t="e">
        <f>+#REF!</f>
        <v>#REF!</v>
      </c>
      <c r="AH36" s="72" t="e">
        <f t="shared" si="1"/>
        <v>#REF!</v>
      </c>
      <c r="AI36" s="72"/>
      <c r="AJ36" s="72"/>
      <c r="AK36" s="72">
        <v>123974792808</v>
      </c>
      <c r="AL36" s="72">
        <f t="shared" si="2"/>
        <v>123974792.808</v>
      </c>
      <c r="AM36" s="72" t="e">
        <f>+AH36-AL36</f>
        <v>#REF!</v>
      </c>
      <c r="AN36" s="72"/>
      <c r="AS36" s="108"/>
    </row>
    <row r="37" spans="1:45" ht="22.5" customHeight="1">
      <c r="A37" s="69"/>
      <c r="B37" s="84" t="s">
        <v>9</v>
      </c>
      <c r="C37" s="80"/>
      <c r="D37" s="85" t="s">
        <v>10</v>
      </c>
      <c r="E37" s="80"/>
      <c r="F37" s="86">
        <f>'EJEC NO IMPRIMIR'!F37/'EJEC REGULAR'!$D$1</f>
        <v>265131.087</v>
      </c>
      <c r="G37" s="86">
        <f>'EJEC NO IMPRIMIR'!G37/'EJEC REGULAR'!$D$1</f>
        <v>136625.685</v>
      </c>
      <c r="H37" s="86">
        <f>'EJEC NO IMPRIMIR'!H37/'EJEC REGULAR'!$D$1</f>
        <v>71513.818</v>
      </c>
      <c r="I37" s="86">
        <f>'EJEC NO IMPRIMIR'!I37/'EJEC REGULAR'!$D$1</f>
        <v>103378.128</v>
      </c>
      <c r="J37" s="86">
        <f>'EJEC NO IMPRIMIR'!J37/'EJEC REGULAR'!$D$1</f>
        <v>288613.928</v>
      </c>
      <c r="K37" s="86">
        <f>'EJEC NO IMPRIMIR'!K37/'EJEC REGULAR'!$D$1</f>
        <v>23131.612</v>
      </c>
      <c r="L37" s="86">
        <f>'EJEC NO IMPRIMIR'!L37/'EJEC REGULAR'!$D$1</f>
        <v>140324.411</v>
      </c>
      <c r="M37" s="86">
        <f>'EJEC NO IMPRIMIR'!M37/'EJEC REGULAR'!$D$1</f>
        <v>25288.354</v>
      </c>
      <c r="N37" s="86">
        <f>'EJEC NO IMPRIMIR'!N37/'EJEC REGULAR'!$D$1</f>
        <v>39794.378</v>
      </c>
      <c r="O37" s="86">
        <f>'EJEC NO IMPRIMIR'!O37/'EJEC REGULAR'!$D$1</f>
        <v>0</v>
      </c>
      <c r="P37" s="86">
        <f>'EJEC NO IMPRIMIR'!P37/'EJEC REGULAR'!$D$1</f>
        <v>12261.984</v>
      </c>
      <c r="Q37" s="86">
        <f>'EJEC NO IMPRIMIR'!Q37/'EJEC REGULAR'!$D$1</f>
        <v>11895.543</v>
      </c>
      <c r="R37" s="86">
        <f>'EJEC NO IMPRIMIR'!R37/'EJEC REGULAR'!$D$1</f>
        <v>7408.829</v>
      </c>
      <c r="S37" s="86">
        <f>'EJEC NO IMPRIMIR'!S37/'EJEC REGULAR'!$D$1</f>
        <v>63468.579</v>
      </c>
      <c r="T37" s="86">
        <f>'EJEC NO IMPRIMIR'!T37/'EJEC REGULAR'!$D$1</f>
        <v>13918.101</v>
      </c>
      <c r="U37" s="86">
        <f>'EJEC NO IMPRIMIR'!U37/'EJEC REGULAR'!$D$1</f>
        <v>0</v>
      </c>
      <c r="V37" s="86">
        <f>'EJEC NO IMPRIMIR'!V37/'EJEC REGULAR'!$D$1</f>
        <v>31813.047</v>
      </c>
      <c r="W37" s="86">
        <f>'EJEC NO IMPRIMIR'!W37/'EJEC REGULAR'!$D$1</f>
        <v>64677.073</v>
      </c>
      <c r="X37" s="86">
        <f>'EJEC NO IMPRIMIR'!X37/'EJEC REGULAR'!$D$1</f>
        <v>4474.591</v>
      </c>
      <c r="Y37" s="86">
        <f>'EJEC NO IMPRIMIR'!Y37/'EJEC REGULAR'!$D$1</f>
        <v>5414</v>
      </c>
      <c r="Z37" s="86">
        <f>'EJEC NO IMPRIMIR'!Z37/'EJEC REGULAR'!$D$1</f>
        <v>94339</v>
      </c>
      <c r="AA37" s="86">
        <f>'EJEC NO IMPRIMIR'!AA37/'EJEC REGULAR'!$D$1</f>
        <v>0</v>
      </c>
      <c r="AB37" s="86">
        <f>'EJEC NO IMPRIMIR'!AB37/'EJEC REGULAR'!$D$1</f>
        <v>1403472.148</v>
      </c>
      <c r="AC37" s="86">
        <f>'EJEC NO IMPRIMIR'!AC37/'EJEC REGULAR'!$D$1</f>
        <v>1403472.148</v>
      </c>
      <c r="AD37" s="72"/>
      <c r="AE37" s="71">
        <f t="shared" si="4"/>
        <v>1303719.148</v>
      </c>
      <c r="AF37" s="72"/>
      <c r="AG37" s="72" t="e">
        <f>+#REF!</f>
        <v>#REF!</v>
      </c>
      <c r="AH37" s="72" t="e">
        <f t="shared" si="1"/>
        <v>#REF!</v>
      </c>
      <c r="AI37" s="72"/>
      <c r="AJ37" s="72"/>
      <c r="AK37" s="72">
        <v>8478333006</v>
      </c>
      <c r="AL37" s="72">
        <f t="shared" si="2"/>
        <v>8478333.006</v>
      </c>
      <c r="AM37" s="72" t="e">
        <f aca="true" t="shared" si="6" ref="AM37:AM65">+AH37-AL37</f>
        <v>#REF!</v>
      </c>
      <c r="AN37" s="72"/>
      <c r="AS37" s="108"/>
    </row>
    <row r="38" spans="1:45" ht="22.5" customHeight="1">
      <c r="A38" s="69"/>
      <c r="B38" s="84" t="s">
        <v>11</v>
      </c>
      <c r="C38" s="80"/>
      <c r="D38" s="85" t="s">
        <v>52</v>
      </c>
      <c r="E38" s="80"/>
      <c r="F38" s="86">
        <f>'EJEC NO IMPRIMIR'!F38/'EJEC REGULAR'!$D$1</f>
        <v>0</v>
      </c>
      <c r="G38" s="86">
        <f>'EJEC NO IMPRIMIR'!G38/'EJEC REGULAR'!$D$1</f>
        <v>132845.434</v>
      </c>
      <c r="H38" s="86">
        <f>'EJEC NO IMPRIMIR'!H38/'EJEC REGULAR'!$D$1</f>
        <v>116860.319</v>
      </c>
      <c r="I38" s="86">
        <f>'EJEC NO IMPRIMIR'!I38/'EJEC REGULAR'!$D$1</f>
        <v>0</v>
      </c>
      <c r="J38" s="86">
        <f>'EJEC NO IMPRIMIR'!J38/'EJEC REGULAR'!$D$1</f>
        <v>633062.685</v>
      </c>
      <c r="K38" s="86">
        <f>'EJEC NO IMPRIMIR'!K38/'EJEC REGULAR'!$D$1</f>
        <v>0</v>
      </c>
      <c r="L38" s="86">
        <f>'EJEC NO IMPRIMIR'!L38/'EJEC REGULAR'!$D$1</f>
        <v>0</v>
      </c>
      <c r="M38" s="86">
        <f>'EJEC NO IMPRIMIR'!M38/'EJEC REGULAR'!$D$1</f>
        <v>60915.372</v>
      </c>
      <c r="N38" s="86">
        <f>'EJEC NO IMPRIMIR'!N38/'EJEC REGULAR'!$D$1</f>
        <v>29088.162</v>
      </c>
      <c r="O38" s="86">
        <f>'EJEC NO IMPRIMIR'!O38/'EJEC REGULAR'!$D$1</f>
        <v>0</v>
      </c>
      <c r="P38" s="86">
        <f>'EJEC NO IMPRIMIR'!P38/'EJEC REGULAR'!$D$1</f>
        <v>14077.876</v>
      </c>
      <c r="Q38" s="86">
        <f>'EJEC NO IMPRIMIR'!Q38/'EJEC REGULAR'!$D$1</f>
        <v>35371.116</v>
      </c>
      <c r="R38" s="86">
        <f>'EJEC NO IMPRIMIR'!R38/'EJEC REGULAR'!$D$1</f>
        <v>12653.256</v>
      </c>
      <c r="S38" s="86">
        <f>'EJEC NO IMPRIMIR'!S38/'EJEC REGULAR'!$D$1</f>
        <v>0</v>
      </c>
      <c r="T38" s="86">
        <f>'EJEC NO IMPRIMIR'!T38/'EJEC REGULAR'!$D$1</f>
        <v>55245.046</v>
      </c>
      <c r="U38" s="86">
        <f>'EJEC NO IMPRIMIR'!U38/'EJEC REGULAR'!$D$1</f>
        <v>0</v>
      </c>
      <c r="V38" s="86">
        <f>'EJEC NO IMPRIMIR'!V38/'EJEC REGULAR'!$D$1</f>
        <v>0</v>
      </c>
      <c r="W38" s="86">
        <f>'EJEC NO IMPRIMIR'!W38/'EJEC REGULAR'!$D$1</f>
        <v>106318.938</v>
      </c>
      <c r="X38" s="86">
        <f>'EJEC NO IMPRIMIR'!X38/'EJEC REGULAR'!$D$1</f>
        <v>0</v>
      </c>
      <c r="Y38" s="86">
        <f>'EJEC NO IMPRIMIR'!Y38/'EJEC REGULAR'!$D$1</f>
        <v>0</v>
      </c>
      <c r="Z38" s="86">
        <f>'EJEC NO IMPRIMIR'!Z38/'EJEC REGULAR'!$D$1</f>
        <v>0</v>
      </c>
      <c r="AA38" s="86">
        <f>'EJEC NO IMPRIMIR'!AA38/'EJEC REGULAR'!$D$1</f>
        <v>0</v>
      </c>
      <c r="AB38" s="86">
        <f>'EJEC NO IMPRIMIR'!AB38/'EJEC REGULAR'!$D$1</f>
        <v>1196438.204</v>
      </c>
      <c r="AC38" s="86">
        <f>'EJEC NO IMPRIMIR'!AC38/'EJEC REGULAR'!$D$1</f>
        <v>1196438.204</v>
      </c>
      <c r="AD38" s="72"/>
      <c r="AE38" s="71">
        <f t="shared" si="4"/>
        <v>1196438.204</v>
      </c>
      <c r="AF38" s="72"/>
      <c r="AG38" s="72"/>
      <c r="AH38" s="72">
        <f t="shared" si="1"/>
        <v>1196438.204</v>
      </c>
      <c r="AI38" s="72"/>
      <c r="AJ38" s="72"/>
      <c r="AK38" s="72">
        <v>2901888644</v>
      </c>
      <c r="AL38" s="72">
        <f t="shared" si="2"/>
        <v>2901888.644</v>
      </c>
      <c r="AM38" s="72">
        <f t="shared" si="6"/>
        <v>-1705450.44</v>
      </c>
      <c r="AN38" s="72"/>
      <c r="AS38" s="108"/>
    </row>
    <row r="39" spans="1:45" ht="22.5" customHeight="1">
      <c r="A39" s="69"/>
      <c r="B39" s="87" t="s">
        <v>12</v>
      </c>
      <c r="C39" s="88"/>
      <c r="D39" s="89" t="s">
        <v>14</v>
      </c>
      <c r="E39" s="88"/>
      <c r="F39" s="90">
        <f>'EJEC NO IMPRIMIR'!F39/'EJEC REGULAR'!$D$1</f>
        <v>0</v>
      </c>
      <c r="G39" s="90">
        <f>'EJEC NO IMPRIMIR'!G39/'EJEC REGULAR'!$D$1</f>
        <v>0</v>
      </c>
      <c r="H39" s="90">
        <f>'EJEC NO IMPRIMIR'!H39/'EJEC REGULAR'!$D$1</f>
        <v>0</v>
      </c>
      <c r="I39" s="90">
        <f>'EJEC NO IMPRIMIR'!I39/'EJEC REGULAR'!$D$1</f>
        <v>0</v>
      </c>
      <c r="J39" s="90">
        <f>'EJEC NO IMPRIMIR'!J39/'EJEC REGULAR'!$D$1</f>
        <v>0</v>
      </c>
      <c r="K39" s="90">
        <f>'EJEC NO IMPRIMIR'!K39/'EJEC REGULAR'!$D$1</f>
        <v>0</v>
      </c>
      <c r="L39" s="90">
        <f>'EJEC NO IMPRIMIR'!L39/'EJEC REGULAR'!$D$1</f>
        <v>0</v>
      </c>
      <c r="M39" s="90">
        <f>'EJEC NO IMPRIMIR'!M39/'EJEC REGULAR'!$D$1</f>
        <v>0</v>
      </c>
      <c r="N39" s="90">
        <f>'EJEC NO IMPRIMIR'!N39/'EJEC REGULAR'!$D$1</f>
        <v>0</v>
      </c>
      <c r="O39" s="90">
        <f>'EJEC NO IMPRIMIR'!O39/'EJEC REGULAR'!$D$1</f>
        <v>0</v>
      </c>
      <c r="P39" s="90">
        <f>'EJEC NO IMPRIMIR'!P39/'EJEC REGULAR'!$D$1</f>
        <v>89239.08</v>
      </c>
      <c r="Q39" s="90">
        <f>'EJEC NO IMPRIMIR'!Q39/'EJEC REGULAR'!$D$1</f>
        <v>0</v>
      </c>
      <c r="R39" s="90">
        <f>'EJEC NO IMPRIMIR'!R39/'EJEC REGULAR'!$D$1</f>
        <v>0</v>
      </c>
      <c r="S39" s="90">
        <f>'EJEC NO IMPRIMIR'!S39/'EJEC REGULAR'!$D$1</f>
        <v>0</v>
      </c>
      <c r="T39" s="90">
        <f>'EJEC NO IMPRIMIR'!T39/'EJEC REGULAR'!$D$1</f>
        <v>0</v>
      </c>
      <c r="U39" s="90">
        <f>'EJEC NO IMPRIMIR'!U39/'EJEC REGULAR'!$D$1</f>
        <v>0</v>
      </c>
      <c r="V39" s="90">
        <f>'EJEC NO IMPRIMIR'!V39/'EJEC REGULAR'!$D$1</f>
        <v>0</v>
      </c>
      <c r="W39" s="90">
        <f>'EJEC NO IMPRIMIR'!W39/'EJEC REGULAR'!$D$1</f>
        <v>0</v>
      </c>
      <c r="X39" s="90">
        <f>'EJEC NO IMPRIMIR'!X39/'EJEC REGULAR'!$D$1</f>
        <v>0</v>
      </c>
      <c r="Y39" s="90">
        <f>'EJEC NO IMPRIMIR'!Y39/'EJEC REGULAR'!$D$1</f>
        <v>0</v>
      </c>
      <c r="Z39" s="90">
        <f>'EJEC NO IMPRIMIR'!Z39/'EJEC REGULAR'!$D$1</f>
        <v>0</v>
      </c>
      <c r="AA39" s="90">
        <f>'EJEC NO IMPRIMIR'!AA39/'EJEC REGULAR'!$D$1</f>
        <v>0</v>
      </c>
      <c r="AB39" s="90">
        <f>'EJEC NO IMPRIMIR'!AB39/'EJEC REGULAR'!$D$1</f>
        <v>89239.08</v>
      </c>
      <c r="AC39" s="90">
        <f>'EJEC NO IMPRIMIR'!AC39/'EJEC REGULAR'!$D$1</f>
        <v>89239.08</v>
      </c>
      <c r="AD39" s="72"/>
      <c r="AE39" s="71">
        <f t="shared" si="4"/>
        <v>89239.08</v>
      </c>
      <c r="AF39" s="72"/>
      <c r="AG39" s="72"/>
      <c r="AH39" s="72">
        <f t="shared" si="1"/>
        <v>89239.08</v>
      </c>
      <c r="AI39" s="72"/>
      <c r="AJ39" s="72"/>
      <c r="AK39" s="72">
        <v>536526757</v>
      </c>
      <c r="AL39" s="72">
        <f t="shared" si="2"/>
        <v>536526.757</v>
      </c>
      <c r="AM39" s="72">
        <f t="shared" si="6"/>
        <v>-447287.67699999997</v>
      </c>
      <c r="AN39" s="72"/>
      <c r="AS39" s="108"/>
    </row>
    <row r="40" spans="1:45" ht="22.5" customHeight="1">
      <c r="A40" s="69"/>
      <c r="B40" s="91" t="s">
        <v>20</v>
      </c>
      <c r="C40" s="80"/>
      <c r="D40" s="85" t="s">
        <v>93</v>
      </c>
      <c r="E40" s="80"/>
      <c r="F40" s="86">
        <f>'EJEC NO IMPRIMIR'!F40/'EJEC REGULAR'!$D$1</f>
        <v>0</v>
      </c>
      <c r="G40" s="86">
        <f>'EJEC NO IMPRIMIR'!G40/'EJEC REGULAR'!$D$1</f>
        <v>0</v>
      </c>
      <c r="H40" s="86">
        <f>'EJEC NO IMPRIMIR'!H40/'EJEC REGULAR'!$D$1</f>
        <v>0</v>
      </c>
      <c r="I40" s="86">
        <f>'EJEC NO IMPRIMIR'!I40/'EJEC REGULAR'!$D$1</f>
        <v>0</v>
      </c>
      <c r="J40" s="86">
        <f>'EJEC NO IMPRIMIR'!J40/'EJEC REGULAR'!$D$1</f>
        <v>0</v>
      </c>
      <c r="K40" s="86">
        <f>'EJEC NO IMPRIMIR'!K40/'EJEC REGULAR'!$D$1</f>
        <v>0</v>
      </c>
      <c r="L40" s="86">
        <f>'EJEC NO IMPRIMIR'!L40/'EJEC REGULAR'!$D$1</f>
        <v>0</v>
      </c>
      <c r="M40" s="86">
        <f>'EJEC NO IMPRIMIR'!M40/'EJEC REGULAR'!$D$1</f>
        <v>0</v>
      </c>
      <c r="N40" s="86">
        <f>'EJEC NO IMPRIMIR'!N40/'EJEC REGULAR'!$D$1</f>
        <v>0</v>
      </c>
      <c r="O40" s="86">
        <f>'EJEC NO IMPRIMIR'!O40/'EJEC REGULAR'!$D$1</f>
        <v>0</v>
      </c>
      <c r="P40" s="86">
        <f>'EJEC NO IMPRIMIR'!P40/'EJEC REGULAR'!$D$1</f>
        <v>89239.08</v>
      </c>
      <c r="Q40" s="86">
        <f>'EJEC NO IMPRIMIR'!Q40/'EJEC REGULAR'!$D$1</f>
        <v>0</v>
      </c>
      <c r="R40" s="86">
        <f>'EJEC NO IMPRIMIR'!R40/'EJEC REGULAR'!$D$1</f>
        <v>0</v>
      </c>
      <c r="S40" s="86">
        <f>'EJEC NO IMPRIMIR'!S40/'EJEC REGULAR'!$D$1</f>
        <v>0</v>
      </c>
      <c r="T40" s="86">
        <f>'EJEC NO IMPRIMIR'!T40/'EJEC REGULAR'!$D$1</f>
        <v>0</v>
      </c>
      <c r="U40" s="86">
        <f>'EJEC NO IMPRIMIR'!U40/'EJEC REGULAR'!$D$1</f>
        <v>0</v>
      </c>
      <c r="V40" s="86">
        <f>'EJEC NO IMPRIMIR'!V40/'EJEC REGULAR'!$D$1</f>
        <v>0</v>
      </c>
      <c r="W40" s="86">
        <f>'EJEC NO IMPRIMIR'!W40/'EJEC REGULAR'!$D$1</f>
        <v>0</v>
      </c>
      <c r="X40" s="86">
        <f>'EJEC NO IMPRIMIR'!X40/'EJEC REGULAR'!$D$1</f>
        <v>0</v>
      </c>
      <c r="Y40" s="86">
        <f>'EJEC NO IMPRIMIR'!Y40/'EJEC REGULAR'!$D$1</f>
        <v>0</v>
      </c>
      <c r="Z40" s="86">
        <f>'EJEC NO IMPRIMIR'!Z40/'EJEC REGULAR'!$D$1</f>
        <v>0</v>
      </c>
      <c r="AA40" s="86">
        <f>'EJEC NO IMPRIMIR'!AA40/'EJEC REGULAR'!$D$1</f>
        <v>0</v>
      </c>
      <c r="AB40" s="86">
        <f>'EJEC NO IMPRIMIR'!AB40/'EJEC REGULAR'!$D$1</f>
        <v>89239.08</v>
      </c>
      <c r="AC40" s="86">
        <f>'EJEC NO IMPRIMIR'!AC40/'EJEC REGULAR'!$D$1</f>
        <v>89239.08</v>
      </c>
      <c r="AD40" s="72"/>
      <c r="AE40" s="71"/>
      <c r="AF40" s="72"/>
      <c r="AG40" s="72"/>
      <c r="AH40" s="72"/>
      <c r="AI40" s="72"/>
      <c r="AJ40" s="72"/>
      <c r="AK40" s="72"/>
      <c r="AL40" s="72"/>
      <c r="AM40" s="72"/>
      <c r="AN40" s="72"/>
      <c r="AS40" s="108"/>
    </row>
    <row r="41" spans="1:45" ht="22.5" customHeight="1">
      <c r="A41" s="69"/>
      <c r="B41" s="91" t="s">
        <v>39</v>
      </c>
      <c r="C41" s="80"/>
      <c r="D41" s="85" t="s">
        <v>94</v>
      </c>
      <c r="E41" s="80"/>
      <c r="F41" s="86">
        <f>'EJEC NO IMPRIMIR'!F41/'EJEC REGULAR'!$D$1</f>
        <v>0</v>
      </c>
      <c r="G41" s="86">
        <f>'EJEC NO IMPRIMIR'!G41/'EJEC REGULAR'!$D$1</f>
        <v>0</v>
      </c>
      <c r="H41" s="86">
        <f>'EJEC NO IMPRIMIR'!H41/'EJEC REGULAR'!$D$1</f>
        <v>0</v>
      </c>
      <c r="I41" s="86">
        <f>'EJEC NO IMPRIMIR'!I41/'EJEC REGULAR'!$D$1</f>
        <v>0</v>
      </c>
      <c r="J41" s="86">
        <f>'EJEC NO IMPRIMIR'!J41/'EJEC REGULAR'!$D$1</f>
        <v>0</v>
      </c>
      <c r="K41" s="86">
        <f>'EJEC NO IMPRIMIR'!K41/'EJEC REGULAR'!$D$1</f>
        <v>0</v>
      </c>
      <c r="L41" s="86">
        <f>'EJEC NO IMPRIMIR'!L41/'EJEC REGULAR'!$D$1</f>
        <v>0</v>
      </c>
      <c r="M41" s="86">
        <f>'EJEC NO IMPRIMIR'!M41/'EJEC REGULAR'!$D$1</f>
        <v>0</v>
      </c>
      <c r="N41" s="86">
        <f>'EJEC NO IMPRIMIR'!N41/'EJEC REGULAR'!$D$1</f>
        <v>0</v>
      </c>
      <c r="O41" s="86">
        <f>'EJEC NO IMPRIMIR'!O41/'EJEC REGULAR'!$D$1</f>
        <v>0</v>
      </c>
      <c r="P41" s="86">
        <f>'EJEC NO IMPRIMIR'!P41/'EJEC REGULAR'!$D$1</f>
        <v>0</v>
      </c>
      <c r="Q41" s="86">
        <f>'EJEC NO IMPRIMIR'!Q41/'EJEC REGULAR'!$D$1</f>
        <v>0</v>
      </c>
      <c r="R41" s="86">
        <f>'EJEC NO IMPRIMIR'!R41/'EJEC REGULAR'!$D$1</f>
        <v>0</v>
      </c>
      <c r="S41" s="86">
        <f>'EJEC NO IMPRIMIR'!S41/'EJEC REGULAR'!$D$1</f>
        <v>0</v>
      </c>
      <c r="T41" s="86">
        <f>'EJEC NO IMPRIMIR'!T41/'EJEC REGULAR'!$D$1</f>
        <v>0</v>
      </c>
      <c r="U41" s="86">
        <f>'EJEC NO IMPRIMIR'!U41/'EJEC REGULAR'!$D$1</f>
        <v>0</v>
      </c>
      <c r="V41" s="86">
        <f>'EJEC NO IMPRIMIR'!V41/'EJEC REGULAR'!$D$1</f>
        <v>0</v>
      </c>
      <c r="W41" s="86">
        <f>'EJEC NO IMPRIMIR'!W41/'EJEC REGULAR'!$D$1</f>
        <v>0</v>
      </c>
      <c r="X41" s="86">
        <f>'EJEC NO IMPRIMIR'!X41/'EJEC REGULAR'!$D$1</f>
        <v>0</v>
      </c>
      <c r="Y41" s="86">
        <f>'EJEC NO IMPRIMIR'!Y41/'EJEC REGULAR'!$D$1</f>
        <v>0</v>
      </c>
      <c r="Z41" s="86">
        <f>'EJEC NO IMPRIMIR'!Z41/'EJEC REGULAR'!$D$1</f>
        <v>0</v>
      </c>
      <c r="AA41" s="86">
        <f>'EJEC NO IMPRIMIR'!AA41/'EJEC REGULAR'!$D$1</f>
        <v>0</v>
      </c>
      <c r="AB41" s="86">
        <f>'EJEC NO IMPRIMIR'!AB41/'EJEC REGULAR'!$D$1</f>
        <v>0</v>
      </c>
      <c r="AC41" s="86">
        <f>'EJEC NO IMPRIMIR'!AC41/'EJEC REGULAR'!$D$1</f>
        <v>0</v>
      </c>
      <c r="AD41" s="72"/>
      <c r="AE41" s="71"/>
      <c r="AF41" s="72"/>
      <c r="AG41" s="72"/>
      <c r="AH41" s="72"/>
      <c r="AI41" s="72"/>
      <c r="AJ41" s="72"/>
      <c r="AK41" s="72"/>
      <c r="AL41" s="72"/>
      <c r="AM41" s="72"/>
      <c r="AN41" s="72"/>
      <c r="AS41" s="108"/>
    </row>
    <row r="42" spans="1:45" ht="22.5" customHeight="1">
      <c r="A42" s="69"/>
      <c r="B42" s="91" t="s">
        <v>31</v>
      </c>
      <c r="C42" s="80"/>
      <c r="D42" s="85" t="s">
        <v>95</v>
      </c>
      <c r="E42" s="80"/>
      <c r="F42" s="86">
        <f>'EJEC NO IMPRIMIR'!F42/'EJEC REGULAR'!$D$1</f>
        <v>0</v>
      </c>
      <c r="G42" s="86">
        <f>'EJEC NO IMPRIMIR'!G42/'EJEC REGULAR'!$D$1</f>
        <v>0</v>
      </c>
      <c r="H42" s="86">
        <f>'EJEC NO IMPRIMIR'!H42/'EJEC REGULAR'!$D$1</f>
        <v>0</v>
      </c>
      <c r="I42" s="86">
        <f>'EJEC NO IMPRIMIR'!I42/'EJEC REGULAR'!$D$1</f>
        <v>0</v>
      </c>
      <c r="J42" s="86">
        <f>'EJEC NO IMPRIMIR'!J42/'EJEC REGULAR'!$D$1</f>
        <v>0</v>
      </c>
      <c r="K42" s="86">
        <f>'EJEC NO IMPRIMIR'!K42/'EJEC REGULAR'!$D$1</f>
        <v>0</v>
      </c>
      <c r="L42" s="86">
        <f>'EJEC NO IMPRIMIR'!L42/'EJEC REGULAR'!$D$1</f>
        <v>0</v>
      </c>
      <c r="M42" s="86">
        <f>'EJEC NO IMPRIMIR'!M42/'EJEC REGULAR'!$D$1</f>
        <v>0</v>
      </c>
      <c r="N42" s="86">
        <f>'EJEC NO IMPRIMIR'!N42/'EJEC REGULAR'!$D$1</f>
        <v>0</v>
      </c>
      <c r="O42" s="86">
        <f>'EJEC NO IMPRIMIR'!O42/'EJEC REGULAR'!$D$1</f>
        <v>0</v>
      </c>
      <c r="P42" s="86">
        <f>'EJEC NO IMPRIMIR'!P42/'EJEC REGULAR'!$D$1</f>
        <v>0</v>
      </c>
      <c r="Q42" s="86">
        <f>'EJEC NO IMPRIMIR'!Q42/'EJEC REGULAR'!$D$1</f>
        <v>0</v>
      </c>
      <c r="R42" s="86">
        <f>'EJEC NO IMPRIMIR'!R42/'EJEC REGULAR'!$D$1</f>
        <v>0</v>
      </c>
      <c r="S42" s="86">
        <f>'EJEC NO IMPRIMIR'!S42/'EJEC REGULAR'!$D$1</f>
        <v>0</v>
      </c>
      <c r="T42" s="86">
        <f>'EJEC NO IMPRIMIR'!T42/'EJEC REGULAR'!$D$1</f>
        <v>0</v>
      </c>
      <c r="U42" s="86">
        <f>'EJEC NO IMPRIMIR'!U42/'EJEC REGULAR'!$D$1</f>
        <v>0</v>
      </c>
      <c r="V42" s="86">
        <f>'EJEC NO IMPRIMIR'!V42/'EJEC REGULAR'!$D$1</f>
        <v>0</v>
      </c>
      <c r="W42" s="86">
        <f>'EJEC NO IMPRIMIR'!W42/'EJEC REGULAR'!$D$1</f>
        <v>0</v>
      </c>
      <c r="X42" s="86">
        <f>'EJEC NO IMPRIMIR'!X42/'EJEC REGULAR'!$D$1</f>
        <v>0</v>
      </c>
      <c r="Y42" s="86">
        <f>'EJEC NO IMPRIMIR'!Y42/'EJEC REGULAR'!$D$1</f>
        <v>0</v>
      </c>
      <c r="Z42" s="86">
        <f>'EJEC NO IMPRIMIR'!Z42/'EJEC REGULAR'!$D$1</f>
        <v>0</v>
      </c>
      <c r="AA42" s="86">
        <f>'EJEC NO IMPRIMIR'!AA42/'EJEC REGULAR'!$D$1</f>
        <v>0</v>
      </c>
      <c r="AB42" s="86">
        <f>'EJEC NO IMPRIMIR'!AB42/'EJEC REGULAR'!$D$1</f>
        <v>0</v>
      </c>
      <c r="AC42" s="86">
        <f>'EJEC NO IMPRIMIR'!AC42/'EJEC REGULAR'!$D$1</f>
        <v>0</v>
      </c>
      <c r="AD42" s="72"/>
      <c r="AE42" s="71"/>
      <c r="AF42" s="72"/>
      <c r="AG42" s="72"/>
      <c r="AH42" s="72"/>
      <c r="AI42" s="72"/>
      <c r="AJ42" s="72"/>
      <c r="AK42" s="72"/>
      <c r="AL42" s="72"/>
      <c r="AM42" s="72"/>
      <c r="AN42" s="72"/>
      <c r="AS42" s="108"/>
    </row>
    <row r="43" spans="1:45" ht="22.5" customHeight="1">
      <c r="A43" s="69"/>
      <c r="B43" s="91" t="s">
        <v>23</v>
      </c>
      <c r="C43" s="80"/>
      <c r="D43" s="85" t="s">
        <v>122</v>
      </c>
      <c r="E43" s="80"/>
      <c r="F43" s="86">
        <f>'EJEC NO IMPRIMIR'!F43/'EJEC REGULAR'!$D$1</f>
        <v>0</v>
      </c>
      <c r="G43" s="86">
        <f>'EJEC NO IMPRIMIR'!G43/'EJEC REGULAR'!$D$1</f>
        <v>0</v>
      </c>
      <c r="H43" s="86">
        <f>'EJEC NO IMPRIMIR'!H43/'EJEC REGULAR'!$D$1</f>
        <v>0</v>
      </c>
      <c r="I43" s="86">
        <f>'EJEC NO IMPRIMIR'!I43/'EJEC REGULAR'!$D$1</f>
        <v>0</v>
      </c>
      <c r="J43" s="86">
        <f>'EJEC NO IMPRIMIR'!J43/'EJEC REGULAR'!$D$1</f>
        <v>0</v>
      </c>
      <c r="K43" s="86">
        <f>'EJEC NO IMPRIMIR'!K43/'EJEC REGULAR'!$D$1</f>
        <v>0</v>
      </c>
      <c r="L43" s="86">
        <f>'EJEC NO IMPRIMIR'!L43/'EJEC REGULAR'!$D$1</f>
        <v>0</v>
      </c>
      <c r="M43" s="86">
        <f>'EJEC NO IMPRIMIR'!M43/'EJEC REGULAR'!$D$1</f>
        <v>0</v>
      </c>
      <c r="N43" s="86">
        <f>'EJEC NO IMPRIMIR'!N43/'EJEC REGULAR'!$D$1</f>
        <v>0</v>
      </c>
      <c r="O43" s="86">
        <f>'EJEC NO IMPRIMIR'!O43/'EJEC REGULAR'!$D$1</f>
        <v>0</v>
      </c>
      <c r="P43" s="86">
        <f>'EJEC NO IMPRIMIR'!P43/'EJEC REGULAR'!$D$1</f>
        <v>0</v>
      </c>
      <c r="Q43" s="86">
        <f>'EJEC NO IMPRIMIR'!Q43/'EJEC REGULAR'!$D$1</f>
        <v>0</v>
      </c>
      <c r="R43" s="86">
        <f>'EJEC NO IMPRIMIR'!R43/'EJEC REGULAR'!$D$1</f>
        <v>0</v>
      </c>
      <c r="S43" s="86">
        <f>'EJEC NO IMPRIMIR'!S43/'EJEC REGULAR'!$D$1</f>
        <v>0</v>
      </c>
      <c r="T43" s="86">
        <f>'EJEC NO IMPRIMIR'!T43/'EJEC REGULAR'!$D$1</f>
        <v>0</v>
      </c>
      <c r="U43" s="86">
        <f>'EJEC NO IMPRIMIR'!U43/'EJEC REGULAR'!$D$1</f>
        <v>0</v>
      </c>
      <c r="V43" s="86">
        <f>'EJEC NO IMPRIMIR'!V43/'EJEC REGULAR'!$D$1</f>
        <v>0</v>
      </c>
      <c r="W43" s="86">
        <f>'EJEC NO IMPRIMIR'!W43/'EJEC REGULAR'!$D$1</f>
        <v>0</v>
      </c>
      <c r="X43" s="86">
        <f>'EJEC NO IMPRIMIR'!X43/'EJEC REGULAR'!$D$1</f>
        <v>0</v>
      </c>
      <c r="Y43" s="86">
        <f>'EJEC NO IMPRIMIR'!Y43/'EJEC REGULAR'!$D$1</f>
        <v>0</v>
      </c>
      <c r="Z43" s="86">
        <f>'EJEC NO IMPRIMIR'!Z43/'EJEC REGULAR'!$D$1</f>
        <v>0</v>
      </c>
      <c r="AA43" s="86">
        <f>'EJEC NO IMPRIMIR'!AA43/'EJEC REGULAR'!$D$1</f>
        <v>0</v>
      </c>
      <c r="AB43" s="86">
        <f>'EJEC NO IMPRIMIR'!AB43/'EJEC REGULAR'!$D$1</f>
        <v>0</v>
      </c>
      <c r="AC43" s="86">
        <f>'EJEC NO IMPRIMIR'!AC43/'EJEC REGULAR'!$D$1</f>
        <v>0</v>
      </c>
      <c r="AD43" s="72"/>
      <c r="AE43" s="71"/>
      <c r="AF43" s="72"/>
      <c r="AG43" s="72"/>
      <c r="AH43" s="72"/>
      <c r="AI43" s="72"/>
      <c r="AJ43" s="72"/>
      <c r="AK43" s="72"/>
      <c r="AL43" s="72"/>
      <c r="AM43" s="72"/>
      <c r="AN43" s="72"/>
      <c r="AS43" s="108"/>
    </row>
    <row r="44" spans="1:45" ht="22.5" customHeight="1">
      <c r="A44" s="69"/>
      <c r="B44" s="84" t="s">
        <v>13</v>
      </c>
      <c r="C44" s="80"/>
      <c r="D44" s="85" t="s">
        <v>30</v>
      </c>
      <c r="E44" s="80"/>
      <c r="F44" s="86">
        <f>'EJEC NO IMPRIMIR'!F44/'EJEC REGULAR'!$D$1</f>
        <v>0</v>
      </c>
      <c r="G44" s="86">
        <f>'EJEC NO IMPRIMIR'!G44/'EJEC REGULAR'!$D$1</f>
        <v>0</v>
      </c>
      <c r="H44" s="86">
        <f>'EJEC NO IMPRIMIR'!H44/'EJEC REGULAR'!$D$1</f>
        <v>0</v>
      </c>
      <c r="I44" s="86">
        <f>'EJEC NO IMPRIMIR'!I44/'EJEC REGULAR'!$D$1</f>
        <v>0</v>
      </c>
      <c r="J44" s="86">
        <f>'EJEC NO IMPRIMIR'!J44/'EJEC REGULAR'!$D$1</f>
        <v>0</v>
      </c>
      <c r="K44" s="86">
        <f>'EJEC NO IMPRIMIR'!K44/'EJEC REGULAR'!$D$1</f>
        <v>0</v>
      </c>
      <c r="L44" s="86">
        <f>'EJEC NO IMPRIMIR'!L44/'EJEC REGULAR'!$D$1</f>
        <v>0</v>
      </c>
      <c r="M44" s="86">
        <f>'EJEC NO IMPRIMIR'!M44/'EJEC REGULAR'!$D$1</f>
        <v>0</v>
      </c>
      <c r="N44" s="86">
        <f>'EJEC NO IMPRIMIR'!N44/'EJEC REGULAR'!$D$1</f>
        <v>0</v>
      </c>
      <c r="O44" s="86">
        <f>'EJEC NO IMPRIMIR'!O44/'EJEC REGULAR'!$D$1</f>
        <v>0</v>
      </c>
      <c r="P44" s="86">
        <f>'EJEC NO IMPRIMIR'!P44/'EJEC REGULAR'!$D$1</f>
        <v>0</v>
      </c>
      <c r="Q44" s="86">
        <f>'EJEC NO IMPRIMIR'!Q44/'EJEC REGULAR'!$D$1</f>
        <v>0</v>
      </c>
      <c r="R44" s="86">
        <f>'EJEC NO IMPRIMIR'!R44/'EJEC REGULAR'!$D$1</f>
        <v>0</v>
      </c>
      <c r="S44" s="86">
        <f>'EJEC NO IMPRIMIR'!S44/'EJEC REGULAR'!$D$1</f>
        <v>0</v>
      </c>
      <c r="T44" s="86">
        <f>'EJEC NO IMPRIMIR'!T44/'EJEC REGULAR'!$D$1</f>
        <v>0</v>
      </c>
      <c r="U44" s="86">
        <f>'EJEC NO IMPRIMIR'!U44/'EJEC REGULAR'!$D$1</f>
        <v>0</v>
      </c>
      <c r="V44" s="86">
        <f>'EJEC NO IMPRIMIR'!V44/'EJEC REGULAR'!$D$1</f>
        <v>0</v>
      </c>
      <c r="W44" s="86">
        <f>'EJEC NO IMPRIMIR'!W44/'EJEC REGULAR'!$D$1</f>
        <v>0</v>
      </c>
      <c r="X44" s="86">
        <f>'EJEC NO IMPRIMIR'!X44/'EJEC REGULAR'!$D$1</f>
        <v>0</v>
      </c>
      <c r="Y44" s="86">
        <f>'EJEC NO IMPRIMIR'!Y44/'EJEC REGULAR'!$D$1</f>
        <v>2380</v>
      </c>
      <c r="Z44" s="86">
        <f>'EJEC NO IMPRIMIR'!Z44/'EJEC REGULAR'!$D$1</f>
        <v>0</v>
      </c>
      <c r="AA44" s="86">
        <f>'EJEC NO IMPRIMIR'!AA44/'EJEC REGULAR'!$D$1</f>
        <v>0</v>
      </c>
      <c r="AB44" s="86">
        <f>'EJEC NO IMPRIMIR'!AB44/'EJEC REGULAR'!$D$1</f>
        <v>2380</v>
      </c>
      <c r="AC44" s="86">
        <f>'EJEC NO IMPRIMIR'!AC44/'EJEC REGULAR'!$D$1</f>
        <v>2380</v>
      </c>
      <c r="AD44" s="72"/>
      <c r="AE44" s="71">
        <f t="shared" si="4"/>
        <v>0</v>
      </c>
      <c r="AF44" s="72"/>
      <c r="AG44" s="72"/>
      <c r="AH44" s="72">
        <f t="shared" si="1"/>
        <v>0</v>
      </c>
      <c r="AI44" s="72"/>
      <c r="AJ44" s="72"/>
      <c r="AL44" s="72">
        <f t="shared" si="2"/>
        <v>0</v>
      </c>
      <c r="AM44" s="72">
        <f t="shared" si="6"/>
        <v>0</v>
      </c>
      <c r="AN44" s="72"/>
      <c r="AS44" s="108"/>
    </row>
    <row r="45" spans="1:45" ht="22.5" customHeight="1">
      <c r="A45" s="69"/>
      <c r="B45" s="84" t="s">
        <v>63</v>
      </c>
      <c r="C45" s="80"/>
      <c r="D45" s="85" t="s">
        <v>55</v>
      </c>
      <c r="E45" s="80"/>
      <c r="F45" s="86">
        <f>'EJEC NO IMPRIMIR'!F45/'EJEC REGULAR'!$D$1</f>
        <v>0</v>
      </c>
      <c r="G45" s="86">
        <f>'EJEC NO IMPRIMIR'!G45/'EJEC REGULAR'!$D$1</f>
        <v>0</v>
      </c>
      <c r="H45" s="86">
        <f>'EJEC NO IMPRIMIR'!H45/'EJEC REGULAR'!$D$1</f>
        <v>0</v>
      </c>
      <c r="I45" s="86">
        <f>'EJEC NO IMPRIMIR'!I45/'EJEC REGULAR'!$D$1</f>
        <v>0</v>
      </c>
      <c r="J45" s="86">
        <f>'EJEC NO IMPRIMIR'!J45/'EJEC REGULAR'!$D$1</f>
        <v>161.328</v>
      </c>
      <c r="K45" s="86">
        <f>'EJEC NO IMPRIMIR'!K45/'EJEC REGULAR'!$D$1</f>
        <v>0</v>
      </c>
      <c r="L45" s="86">
        <f>'EJEC NO IMPRIMIR'!L45/'EJEC REGULAR'!$D$1</f>
        <v>0</v>
      </c>
      <c r="M45" s="86">
        <f>'EJEC NO IMPRIMIR'!M45/'EJEC REGULAR'!$D$1</f>
        <v>0</v>
      </c>
      <c r="N45" s="86">
        <f>'EJEC NO IMPRIMIR'!N45/'EJEC REGULAR'!$D$1</f>
        <v>10243.52</v>
      </c>
      <c r="O45" s="86">
        <f>'EJEC NO IMPRIMIR'!O45/'EJEC REGULAR'!$D$1</f>
        <v>0</v>
      </c>
      <c r="P45" s="86">
        <f>'EJEC NO IMPRIMIR'!P45/'EJEC REGULAR'!$D$1</f>
        <v>0</v>
      </c>
      <c r="Q45" s="86">
        <f>'EJEC NO IMPRIMIR'!Q45/'EJEC REGULAR'!$D$1</f>
        <v>0</v>
      </c>
      <c r="R45" s="86">
        <f>'EJEC NO IMPRIMIR'!R45/'EJEC REGULAR'!$D$1</f>
        <v>0</v>
      </c>
      <c r="S45" s="86">
        <f>'EJEC NO IMPRIMIR'!S45/'EJEC REGULAR'!$D$1</f>
        <v>0</v>
      </c>
      <c r="T45" s="86">
        <f>'EJEC NO IMPRIMIR'!T45/'EJEC REGULAR'!$D$1</f>
        <v>0</v>
      </c>
      <c r="U45" s="86">
        <f>'EJEC NO IMPRIMIR'!U45/'EJEC REGULAR'!$D$1</f>
        <v>0</v>
      </c>
      <c r="V45" s="86">
        <f>'EJEC NO IMPRIMIR'!V45/'EJEC REGULAR'!$D$1</f>
        <v>319045.157</v>
      </c>
      <c r="W45" s="86">
        <f>'EJEC NO IMPRIMIR'!W45/'EJEC REGULAR'!$D$1</f>
        <v>0</v>
      </c>
      <c r="X45" s="86">
        <f>'EJEC NO IMPRIMIR'!X45/'EJEC REGULAR'!$D$1</f>
        <v>0</v>
      </c>
      <c r="Y45" s="86">
        <f>'EJEC NO IMPRIMIR'!Y45/'EJEC REGULAR'!$D$1</f>
        <v>0</v>
      </c>
      <c r="Z45" s="86">
        <f>'EJEC NO IMPRIMIR'!Z45/'EJEC REGULAR'!$D$1</f>
        <v>0</v>
      </c>
      <c r="AA45" s="86">
        <f>'EJEC NO IMPRIMIR'!AA45/'EJEC REGULAR'!$D$1</f>
        <v>0</v>
      </c>
      <c r="AB45" s="86">
        <f>'EJEC NO IMPRIMIR'!AB45/'EJEC REGULAR'!$D$1</f>
        <v>329450.005</v>
      </c>
      <c r="AC45" s="86">
        <f>'EJEC NO IMPRIMIR'!AC45/'EJEC REGULAR'!$D$1</f>
        <v>329450.005</v>
      </c>
      <c r="AD45" s="72"/>
      <c r="AE45" s="71">
        <f t="shared" si="4"/>
        <v>329450.005</v>
      </c>
      <c r="AF45" s="72"/>
      <c r="AG45" s="72" t="e">
        <f>+#REF!</f>
        <v>#REF!</v>
      </c>
      <c r="AH45" s="72" t="e">
        <f t="shared" si="1"/>
        <v>#REF!</v>
      </c>
      <c r="AI45" s="72"/>
      <c r="AJ45" s="72"/>
      <c r="AK45" s="72">
        <v>1766087846</v>
      </c>
      <c r="AL45" s="72">
        <f t="shared" si="2"/>
        <v>1766087.846</v>
      </c>
      <c r="AM45" s="72" t="e">
        <f t="shared" si="6"/>
        <v>#REF!</v>
      </c>
      <c r="AN45" s="72"/>
      <c r="AS45" s="108"/>
    </row>
    <row r="46" spans="1:45" ht="22.5" customHeight="1">
      <c r="A46" s="69"/>
      <c r="B46" s="84" t="s">
        <v>64</v>
      </c>
      <c r="C46" s="80"/>
      <c r="D46" s="92" t="s">
        <v>56</v>
      </c>
      <c r="E46" s="80"/>
      <c r="F46" s="90">
        <f>'EJEC NO IMPRIMIR'!F46/'EJEC REGULAR'!$D$1</f>
        <v>16155.44</v>
      </c>
      <c r="G46" s="90">
        <f>'EJEC NO IMPRIMIR'!G46/'EJEC REGULAR'!$D$1</f>
        <v>0</v>
      </c>
      <c r="H46" s="90">
        <f>'EJEC NO IMPRIMIR'!H46/'EJEC REGULAR'!$D$1</f>
        <v>0</v>
      </c>
      <c r="I46" s="90">
        <f>'EJEC NO IMPRIMIR'!I46/'EJEC REGULAR'!$D$1</f>
        <v>0</v>
      </c>
      <c r="J46" s="90">
        <f>'EJEC NO IMPRIMIR'!J46/'EJEC REGULAR'!$D$1</f>
        <v>0</v>
      </c>
      <c r="K46" s="90">
        <f>'EJEC NO IMPRIMIR'!K46/'EJEC REGULAR'!$D$1</f>
        <v>0</v>
      </c>
      <c r="L46" s="90">
        <f>'EJEC NO IMPRIMIR'!L46/'EJEC REGULAR'!$D$1</f>
        <v>0</v>
      </c>
      <c r="M46" s="90">
        <f>'EJEC NO IMPRIMIR'!M46/'EJEC REGULAR'!$D$1</f>
        <v>0</v>
      </c>
      <c r="N46" s="90">
        <f>'EJEC NO IMPRIMIR'!N46/'EJEC REGULAR'!$D$1</f>
        <v>0</v>
      </c>
      <c r="O46" s="90">
        <f>'EJEC NO IMPRIMIR'!O46/'EJEC REGULAR'!$D$1</f>
        <v>0</v>
      </c>
      <c r="P46" s="90">
        <f>'EJEC NO IMPRIMIR'!P46/'EJEC REGULAR'!$D$1</f>
        <v>0</v>
      </c>
      <c r="Q46" s="90">
        <f>'EJEC NO IMPRIMIR'!Q46/'EJEC REGULAR'!$D$1</f>
        <v>0</v>
      </c>
      <c r="R46" s="90">
        <f>'EJEC NO IMPRIMIR'!R46/'EJEC REGULAR'!$D$1</f>
        <v>0</v>
      </c>
      <c r="S46" s="90">
        <f>'EJEC NO IMPRIMIR'!S46/'EJEC REGULAR'!$D$1</f>
        <v>10076.158</v>
      </c>
      <c r="T46" s="90">
        <f>'EJEC NO IMPRIMIR'!T46/'EJEC REGULAR'!$D$1</f>
        <v>0</v>
      </c>
      <c r="U46" s="90">
        <f>'EJEC NO IMPRIMIR'!U46/'EJEC REGULAR'!$D$1</f>
        <v>0</v>
      </c>
      <c r="V46" s="90">
        <f>'EJEC NO IMPRIMIR'!V46/'EJEC REGULAR'!$D$1</f>
        <v>0</v>
      </c>
      <c r="W46" s="90">
        <f>'EJEC NO IMPRIMIR'!W46/'EJEC REGULAR'!$D$1</f>
        <v>7750.934</v>
      </c>
      <c r="X46" s="90">
        <f>'EJEC NO IMPRIMIR'!X46/'EJEC REGULAR'!$D$1</f>
        <v>0</v>
      </c>
      <c r="Y46" s="90">
        <f>'EJEC NO IMPRIMIR'!Y46/'EJEC REGULAR'!$D$1</f>
        <v>6194</v>
      </c>
      <c r="Z46" s="90">
        <f>'EJEC NO IMPRIMIR'!Z46/'EJEC REGULAR'!$D$1</f>
        <v>0</v>
      </c>
      <c r="AA46" s="90">
        <f>'EJEC NO IMPRIMIR'!AA46/'EJEC REGULAR'!$D$1</f>
        <v>0</v>
      </c>
      <c r="AB46" s="90">
        <f>'EJEC NO IMPRIMIR'!AB46/'EJEC REGULAR'!$D$1</f>
        <v>40176.532</v>
      </c>
      <c r="AC46" s="90">
        <f>'EJEC NO IMPRIMIR'!AC46/'EJEC REGULAR'!$D$1</f>
        <v>40176.532</v>
      </c>
      <c r="AD46" s="72"/>
      <c r="AE46" s="71">
        <f t="shared" si="4"/>
        <v>33982.532</v>
      </c>
      <c r="AF46" s="72"/>
      <c r="AG46" s="71" t="e">
        <f>SUM(AG47:AG55)</f>
        <v>#REF!</v>
      </c>
      <c r="AH46" s="72" t="e">
        <f t="shared" si="1"/>
        <v>#REF!</v>
      </c>
      <c r="AI46" s="72"/>
      <c r="AJ46" s="72"/>
      <c r="AK46" s="72">
        <v>2967276760</v>
      </c>
      <c r="AL46" s="72">
        <f t="shared" si="2"/>
        <v>2967276.76</v>
      </c>
      <c r="AM46" s="72" t="e">
        <f t="shared" si="6"/>
        <v>#REF!</v>
      </c>
      <c r="AN46" s="72"/>
      <c r="AS46" s="108"/>
    </row>
    <row r="47" spans="1:45" ht="22.5" customHeight="1">
      <c r="A47" s="69"/>
      <c r="B47" s="93" t="s">
        <v>20</v>
      </c>
      <c r="C47" s="94"/>
      <c r="D47" s="95" t="s">
        <v>38</v>
      </c>
      <c r="E47" s="80"/>
      <c r="F47" s="96">
        <f>'EJEC NO IMPRIMIR'!F47/'EJEC REGULAR'!$D$1</f>
        <v>0</v>
      </c>
      <c r="G47" s="96">
        <f>'EJEC NO IMPRIMIR'!G47/'EJEC REGULAR'!$D$1</f>
        <v>0</v>
      </c>
      <c r="H47" s="96">
        <f>'EJEC NO IMPRIMIR'!H47/'EJEC REGULAR'!$D$1</f>
        <v>0</v>
      </c>
      <c r="I47" s="96">
        <f>'EJEC NO IMPRIMIR'!I47/'EJEC REGULAR'!$D$1</f>
        <v>0</v>
      </c>
      <c r="J47" s="96">
        <f>'EJEC NO IMPRIMIR'!J47/'EJEC REGULAR'!$D$1</f>
        <v>0</v>
      </c>
      <c r="K47" s="96">
        <f>'EJEC NO IMPRIMIR'!K47/'EJEC REGULAR'!$D$1</f>
        <v>0</v>
      </c>
      <c r="L47" s="96">
        <f>'EJEC NO IMPRIMIR'!L47/'EJEC REGULAR'!$D$1</f>
        <v>0</v>
      </c>
      <c r="M47" s="96">
        <f>'EJEC NO IMPRIMIR'!M47/'EJEC REGULAR'!$D$1</f>
        <v>0</v>
      </c>
      <c r="N47" s="96">
        <f>'EJEC NO IMPRIMIR'!N47/'EJEC REGULAR'!$D$1</f>
        <v>0</v>
      </c>
      <c r="O47" s="96">
        <f>'EJEC NO IMPRIMIR'!O47/'EJEC REGULAR'!$D$1</f>
        <v>0</v>
      </c>
      <c r="P47" s="96">
        <f>'EJEC NO IMPRIMIR'!P47/'EJEC REGULAR'!$D$1</f>
        <v>0</v>
      </c>
      <c r="Q47" s="96">
        <f>'EJEC NO IMPRIMIR'!Q47/'EJEC REGULAR'!$D$1</f>
        <v>0</v>
      </c>
      <c r="R47" s="96">
        <f>'EJEC NO IMPRIMIR'!R47/'EJEC REGULAR'!$D$1</f>
        <v>0</v>
      </c>
      <c r="S47" s="96">
        <f>'EJEC NO IMPRIMIR'!S47/'EJEC REGULAR'!$D$1</f>
        <v>0</v>
      </c>
      <c r="T47" s="96">
        <f>'EJEC NO IMPRIMIR'!T47/'EJEC REGULAR'!$D$1</f>
        <v>0</v>
      </c>
      <c r="U47" s="96">
        <f>'EJEC NO IMPRIMIR'!U47/'EJEC REGULAR'!$D$1</f>
        <v>0</v>
      </c>
      <c r="V47" s="96">
        <f>'EJEC NO IMPRIMIR'!V47/'EJEC REGULAR'!$D$1</f>
        <v>0</v>
      </c>
      <c r="W47" s="96">
        <f>'EJEC NO IMPRIMIR'!W47/'EJEC REGULAR'!$D$1</f>
        <v>0</v>
      </c>
      <c r="X47" s="96">
        <f>'EJEC NO IMPRIMIR'!X47/'EJEC REGULAR'!$D$1</f>
        <v>0</v>
      </c>
      <c r="Y47" s="96">
        <f>'EJEC NO IMPRIMIR'!Y47/'EJEC REGULAR'!$D$1</f>
        <v>0</v>
      </c>
      <c r="Z47" s="96">
        <f>'EJEC NO IMPRIMIR'!Z47/'EJEC REGULAR'!$D$1</f>
        <v>0</v>
      </c>
      <c r="AA47" s="96">
        <f>'EJEC NO IMPRIMIR'!AA47/'EJEC REGULAR'!$D$1</f>
        <v>0</v>
      </c>
      <c r="AB47" s="96">
        <f>'EJEC NO IMPRIMIR'!AB47/'EJEC REGULAR'!$D$1</f>
        <v>0</v>
      </c>
      <c r="AC47" s="96">
        <f>'EJEC NO IMPRIMIR'!AC47/'EJEC REGULAR'!$D$1</f>
        <v>0</v>
      </c>
      <c r="AD47" s="72"/>
      <c r="AE47" s="71">
        <f t="shared" si="4"/>
        <v>0</v>
      </c>
      <c r="AF47" s="72"/>
      <c r="AG47" s="72"/>
      <c r="AH47" s="72">
        <f t="shared" si="1"/>
        <v>0</v>
      </c>
      <c r="AI47" s="72"/>
      <c r="AJ47" s="72"/>
      <c r="AL47" s="72">
        <f t="shared" si="2"/>
        <v>0</v>
      </c>
      <c r="AM47" s="72">
        <f t="shared" si="6"/>
        <v>0</v>
      </c>
      <c r="AN47" s="72"/>
      <c r="AS47" s="108"/>
    </row>
    <row r="48" spans="1:45" ht="22.5" customHeight="1">
      <c r="A48" s="69"/>
      <c r="B48" s="91" t="s">
        <v>39</v>
      </c>
      <c r="C48" s="80"/>
      <c r="D48" s="85" t="s">
        <v>85</v>
      </c>
      <c r="E48" s="80"/>
      <c r="F48" s="86">
        <f>'EJEC NO IMPRIMIR'!F48/'EJEC REGULAR'!$D$1</f>
        <v>0</v>
      </c>
      <c r="G48" s="86">
        <f>'EJEC NO IMPRIMIR'!G48/'EJEC REGULAR'!$D$1</f>
        <v>0</v>
      </c>
      <c r="H48" s="86">
        <f>'EJEC NO IMPRIMIR'!H48/'EJEC REGULAR'!$D$1</f>
        <v>0</v>
      </c>
      <c r="I48" s="86">
        <f>'EJEC NO IMPRIMIR'!I48/'EJEC REGULAR'!$D$1</f>
        <v>0</v>
      </c>
      <c r="J48" s="86">
        <f>'EJEC NO IMPRIMIR'!J48/'EJEC REGULAR'!$D$1</f>
        <v>0</v>
      </c>
      <c r="K48" s="86">
        <f>'EJEC NO IMPRIMIR'!K48/'EJEC REGULAR'!$D$1</f>
        <v>0</v>
      </c>
      <c r="L48" s="86">
        <f>'EJEC NO IMPRIMIR'!L48/'EJEC REGULAR'!$D$1</f>
        <v>0</v>
      </c>
      <c r="M48" s="86">
        <f>'EJEC NO IMPRIMIR'!M48/'EJEC REGULAR'!$D$1</f>
        <v>0</v>
      </c>
      <c r="N48" s="86">
        <f>'EJEC NO IMPRIMIR'!N48/'EJEC REGULAR'!$D$1</f>
        <v>0</v>
      </c>
      <c r="O48" s="86">
        <f>'EJEC NO IMPRIMIR'!O48/'EJEC REGULAR'!$D$1</f>
        <v>0</v>
      </c>
      <c r="P48" s="86">
        <f>'EJEC NO IMPRIMIR'!P48/'EJEC REGULAR'!$D$1</f>
        <v>0</v>
      </c>
      <c r="Q48" s="86">
        <f>'EJEC NO IMPRIMIR'!Q48/'EJEC REGULAR'!$D$1</f>
        <v>0</v>
      </c>
      <c r="R48" s="86">
        <f>'EJEC NO IMPRIMIR'!R48/'EJEC REGULAR'!$D$1</f>
        <v>0</v>
      </c>
      <c r="S48" s="86">
        <f>'EJEC NO IMPRIMIR'!S48/'EJEC REGULAR'!$D$1</f>
        <v>0</v>
      </c>
      <c r="T48" s="86">
        <f>'EJEC NO IMPRIMIR'!T48/'EJEC REGULAR'!$D$1</f>
        <v>0</v>
      </c>
      <c r="U48" s="86">
        <f>'EJEC NO IMPRIMIR'!U48/'EJEC REGULAR'!$D$1</f>
        <v>0</v>
      </c>
      <c r="V48" s="86">
        <f>'EJEC NO IMPRIMIR'!V48/'EJEC REGULAR'!$D$1</f>
        <v>0</v>
      </c>
      <c r="W48" s="86">
        <f>'EJEC NO IMPRIMIR'!W48/'EJEC REGULAR'!$D$1</f>
        <v>0</v>
      </c>
      <c r="X48" s="86">
        <f>'EJEC NO IMPRIMIR'!X48/'EJEC REGULAR'!$D$1</f>
        <v>0</v>
      </c>
      <c r="Y48" s="86">
        <f>'EJEC NO IMPRIMIR'!Y48/'EJEC REGULAR'!$D$1</f>
        <v>0</v>
      </c>
      <c r="Z48" s="86">
        <f>'EJEC NO IMPRIMIR'!Z48/'EJEC REGULAR'!$D$1</f>
        <v>0</v>
      </c>
      <c r="AA48" s="86">
        <f>'EJEC NO IMPRIMIR'!AA48/'EJEC REGULAR'!$D$1</f>
        <v>0</v>
      </c>
      <c r="AB48" s="86">
        <f>'EJEC NO IMPRIMIR'!AB48/'EJEC REGULAR'!$D$1</f>
        <v>0</v>
      </c>
      <c r="AC48" s="86">
        <f>'EJEC NO IMPRIMIR'!AC48/'EJEC REGULAR'!$D$1</f>
        <v>0</v>
      </c>
      <c r="AD48" s="72"/>
      <c r="AE48" s="71">
        <f t="shared" si="4"/>
        <v>0</v>
      </c>
      <c r="AF48" s="72"/>
      <c r="AG48" s="72"/>
      <c r="AH48" s="72">
        <f t="shared" si="1"/>
        <v>0</v>
      </c>
      <c r="AI48" s="72"/>
      <c r="AJ48" s="72"/>
      <c r="AL48" s="72">
        <f t="shared" si="2"/>
        <v>0</v>
      </c>
      <c r="AM48" s="72">
        <f t="shared" si="6"/>
        <v>0</v>
      </c>
      <c r="AN48" s="72"/>
      <c r="AS48" s="108"/>
    </row>
    <row r="49" spans="1:45" ht="22.5" customHeight="1">
      <c r="A49" s="69"/>
      <c r="B49" s="91" t="s">
        <v>31</v>
      </c>
      <c r="C49" s="80"/>
      <c r="D49" s="85" t="s">
        <v>33</v>
      </c>
      <c r="E49" s="80"/>
      <c r="F49" s="86">
        <f>'EJEC NO IMPRIMIR'!F49/'EJEC REGULAR'!$D$1</f>
        <v>0</v>
      </c>
      <c r="G49" s="86">
        <f>'EJEC NO IMPRIMIR'!G49/'EJEC REGULAR'!$D$1</f>
        <v>0</v>
      </c>
      <c r="H49" s="86">
        <f>'EJEC NO IMPRIMIR'!H49/'EJEC REGULAR'!$D$1</f>
        <v>0</v>
      </c>
      <c r="I49" s="86">
        <f>'EJEC NO IMPRIMIR'!I49/'EJEC REGULAR'!$D$1</f>
        <v>0</v>
      </c>
      <c r="J49" s="86">
        <f>'EJEC NO IMPRIMIR'!J49/'EJEC REGULAR'!$D$1</f>
        <v>0</v>
      </c>
      <c r="K49" s="86">
        <f>'EJEC NO IMPRIMIR'!K49/'EJEC REGULAR'!$D$1</f>
        <v>0</v>
      </c>
      <c r="L49" s="86">
        <f>'EJEC NO IMPRIMIR'!L49/'EJEC REGULAR'!$D$1</f>
        <v>0</v>
      </c>
      <c r="M49" s="86">
        <f>'EJEC NO IMPRIMIR'!M49/'EJEC REGULAR'!$D$1</f>
        <v>0</v>
      </c>
      <c r="N49" s="86">
        <f>'EJEC NO IMPRIMIR'!N49/'EJEC REGULAR'!$D$1</f>
        <v>0</v>
      </c>
      <c r="O49" s="86">
        <f>'EJEC NO IMPRIMIR'!O49/'EJEC REGULAR'!$D$1</f>
        <v>0</v>
      </c>
      <c r="P49" s="86">
        <f>'EJEC NO IMPRIMIR'!P49/'EJEC REGULAR'!$D$1</f>
        <v>0</v>
      </c>
      <c r="Q49" s="86">
        <f>'EJEC NO IMPRIMIR'!Q49/'EJEC REGULAR'!$D$1</f>
        <v>0</v>
      </c>
      <c r="R49" s="86">
        <f>'EJEC NO IMPRIMIR'!R49/'EJEC REGULAR'!$D$1</f>
        <v>0</v>
      </c>
      <c r="S49" s="86">
        <f>'EJEC NO IMPRIMIR'!S49/'EJEC REGULAR'!$D$1</f>
        <v>0</v>
      </c>
      <c r="T49" s="86">
        <f>'EJEC NO IMPRIMIR'!T49/'EJEC REGULAR'!$D$1</f>
        <v>0</v>
      </c>
      <c r="U49" s="86">
        <f>'EJEC NO IMPRIMIR'!U49/'EJEC REGULAR'!$D$1</f>
        <v>0</v>
      </c>
      <c r="V49" s="86">
        <f>'EJEC NO IMPRIMIR'!V49/'EJEC REGULAR'!$D$1</f>
        <v>0</v>
      </c>
      <c r="W49" s="86">
        <f>'EJEC NO IMPRIMIR'!W49/'EJEC REGULAR'!$D$1</f>
        <v>0</v>
      </c>
      <c r="X49" s="86">
        <f>'EJEC NO IMPRIMIR'!X49/'EJEC REGULAR'!$D$1</f>
        <v>0</v>
      </c>
      <c r="Y49" s="86">
        <f>'EJEC NO IMPRIMIR'!Y49/'EJEC REGULAR'!$D$1</f>
        <v>0</v>
      </c>
      <c r="Z49" s="86">
        <f>'EJEC NO IMPRIMIR'!Z49/'EJEC REGULAR'!$D$1</f>
        <v>0</v>
      </c>
      <c r="AA49" s="86">
        <f>'EJEC NO IMPRIMIR'!AA49/'EJEC REGULAR'!$D$1</f>
        <v>0</v>
      </c>
      <c r="AB49" s="86">
        <f>'EJEC NO IMPRIMIR'!AB49/'EJEC REGULAR'!$D$1</f>
        <v>0</v>
      </c>
      <c r="AC49" s="86">
        <f>'EJEC NO IMPRIMIR'!AC49/'EJEC REGULAR'!$D$1</f>
        <v>0</v>
      </c>
      <c r="AD49" s="72"/>
      <c r="AE49" s="71">
        <f t="shared" si="4"/>
        <v>0</v>
      </c>
      <c r="AF49" s="72"/>
      <c r="AG49" s="72" t="e">
        <f>+#REF!</f>
        <v>#REF!</v>
      </c>
      <c r="AH49" s="72" t="e">
        <f t="shared" si="1"/>
        <v>#REF!</v>
      </c>
      <c r="AI49" s="72"/>
      <c r="AJ49" s="72"/>
      <c r="AL49" s="72">
        <f t="shared" si="2"/>
        <v>0</v>
      </c>
      <c r="AM49" s="72"/>
      <c r="AN49" s="72"/>
      <c r="AS49" s="108"/>
    </row>
    <row r="50" spans="1:45" ht="22.5" customHeight="1">
      <c r="A50" s="69"/>
      <c r="B50" s="91" t="s">
        <v>32</v>
      </c>
      <c r="C50" s="80"/>
      <c r="D50" s="85" t="s">
        <v>34</v>
      </c>
      <c r="E50" s="80"/>
      <c r="F50" s="86">
        <f>'EJEC NO IMPRIMIR'!F50/'EJEC REGULAR'!$D$1</f>
        <v>0</v>
      </c>
      <c r="G50" s="86">
        <f>'EJEC NO IMPRIMIR'!G50/'EJEC REGULAR'!$D$1</f>
        <v>0</v>
      </c>
      <c r="H50" s="86">
        <f>'EJEC NO IMPRIMIR'!H50/'EJEC REGULAR'!$D$1</f>
        <v>0</v>
      </c>
      <c r="I50" s="86">
        <f>'EJEC NO IMPRIMIR'!I50/'EJEC REGULAR'!$D$1</f>
        <v>0</v>
      </c>
      <c r="J50" s="86">
        <f>'EJEC NO IMPRIMIR'!J50/'EJEC REGULAR'!$D$1</f>
        <v>0</v>
      </c>
      <c r="K50" s="86">
        <f>'EJEC NO IMPRIMIR'!K50/'EJEC REGULAR'!$D$1</f>
        <v>0</v>
      </c>
      <c r="L50" s="86">
        <f>'EJEC NO IMPRIMIR'!L50/'EJEC REGULAR'!$D$1</f>
        <v>0</v>
      </c>
      <c r="M50" s="86">
        <f>'EJEC NO IMPRIMIR'!M50/'EJEC REGULAR'!$D$1</f>
        <v>0</v>
      </c>
      <c r="N50" s="86">
        <f>'EJEC NO IMPRIMIR'!N50/'EJEC REGULAR'!$D$1</f>
        <v>0</v>
      </c>
      <c r="O50" s="86">
        <f>'EJEC NO IMPRIMIR'!O50/'EJEC REGULAR'!$D$1</f>
        <v>0</v>
      </c>
      <c r="P50" s="86">
        <f>'EJEC NO IMPRIMIR'!P50/'EJEC REGULAR'!$D$1</f>
        <v>0</v>
      </c>
      <c r="Q50" s="86">
        <f>'EJEC NO IMPRIMIR'!Q50/'EJEC REGULAR'!$D$1</f>
        <v>0</v>
      </c>
      <c r="R50" s="86">
        <f>'EJEC NO IMPRIMIR'!R50/'EJEC REGULAR'!$D$1</f>
        <v>0</v>
      </c>
      <c r="S50" s="86">
        <f>'EJEC NO IMPRIMIR'!S50/'EJEC REGULAR'!$D$1</f>
        <v>0</v>
      </c>
      <c r="T50" s="86">
        <f>'EJEC NO IMPRIMIR'!T50/'EJEC REGULAR'!$D$1</f>
        <v>0</v>
      </c>
      <c r="U50" s="86">
        <f>'EJEC NO IMPRIMIR'!U50/'EJEC REGULAR'!$D$1</f>
        <v>0</v>
      </c>
      <c r="V50" s="86">
        <f>'EJEC NO IMPRIMIR'!V50/'EJEC REGULAR'!$D$1</f>
        <v>0</v>
      </c>
      <c r="W50" s="86">
        <f>'EJEC NO IMPRIMIR'!W50/'EJEC REGULAR'!$D$1</f>
        <v>0</v>
      </c>
      <c r="X50" s="86">
        <f>'EJEC NO IMPRIMIR'!X50/'EJEC REGULAR'!$D$1</f>
        <v>0</v>
      </c>
      <c r="Y50" s="86">
        <f>'EJEC NO IMPRIMIR'!Y50/'EJEC REGULAR'!$D$1</f>
        <v>0</v>
      </c>
      <c r="Z50" s="86">
        <f>'EJEC NO IMPRIMIR'!Z50/'EJEC REGULAR'!$D$1</f>
        <v>0</v>
      </c>
      <c r="AA50" s="86">
        <f>'EJEC NO IMPRIMIR'!AA50/'EJEC REGULAR'!$D$1</f>
        <v>0</v>
      </c>
      <c r="AB50" s="86">
        <f>'EJEC NO IMPRIMIR'!AB50/'EJEC REGULAR'!$D$1</f>
        <v>0</v>
      </c>
      <c r="AC50" s="86">
        <f>'EJEC NO IMPRIMIR'!AC50/'EJEC REGULAR'!$D$1</f>
        <v>0</v>
      </c>
      <c r="AD50" s="72"/>
      <c r="AE50" s="71">
        <f t="shared" si="4"/>
        <v>0</v>
      </c>
      <c r="AF50" s="72"/>
      <c r="AG50" s="72" t="e">
        <f>+#REF!</f>
        <v>#REF!</v>
      </c>
      <c r="AH50" s="72" t="e">
        <f t="shared" si="1"/>
        <v>#REF!</v>
      </c>
      <c r="AI50" s="72"/>
      <c r="AJ50" s="72"/>
      <c r="AL50" s="72">
        <f t="shared" si="2"/>
        <v>0</v>
      </c>
      <c r="AM50" s="72"/>
      <c r="AN50" s="72"/>
      <c r="AS50" s="108"/>
    </row>
    <row r="51" spans="1:45" ht="22.5" customHeight="1">
      <c r="A51" s="69"/>
      <c r="B51" s="91" t="s">
        <v>37</v>
      </c>
      <c r="C51" s="80"/>
      <c r="D51" s="85" t="s">
        <v>47</v>
      </c>
      <c r="E51" s="80"/>
      <c r="F51" s="86">
        <f>'EJEC NO IMPRIMIR'!F51/'EJEC REGULAR'!$D$1</f>
        <v>0</v>
      </c>
      <c r="G51" s="86">
        <f>'EJEC NO IMPRIMIR'!G51/'EJEC REGULAR'!$D$1</f>
        <v>0</v>
      </c>
      <c r="H51" s="86">
        <f>'EJEC NO IMPRIMIR'!H51/'EJEC REGULAR'!$D$1</f>
        <v>0</v>
      </c>
      <c r="I51" s="86">
        <f>'EJEC NO IMPRIMIR'!I51/'EJEC REGULAR'!$D$1</f>
        <v>0</v>
      </c>
      <c r="J51" s="86">
        <f>'EJEC NO IMPRIMIR'!J51/'EJEC REGULAR'!$D$1</f>
        <v>0</v>
      </c>
      <c r="K51" s="86">
        <f>'EJEC NO IMPRIMIR'!K51/'EJEC REGULAR'!$D$1</f>
        <v>0</v>
      </c>
      <c r="L51" s="86">
        <f>'EJEC NO IMPRIMIR'!L51/'EJEC REGULAR'!$D$1</f>
        <v>0</v>
      </c>
      <c r="M51" s="86">
        <f>'EJEC NO IMPRIMIR'!M51/'EJEC REGULAR'!$D$1</f>
        <v>0</v>
      </c>
      <c r="N51" s="86">
        <f>'EJEC NO IMPRIMIR'!N51/'EJEC REGULAR'!$D$1</f>
        <v>0</v>
      </c>
      <c r="O51" s="86">
        <f>'EJEC NO IMPRIMIR'!O51/'EJEC REGULAR'!$D$1</f>
        <v>0</v>
      </c>
      <c r="P51" s="86">
        <f>'EJEC NO IMPRIMIR'!P51/'EJEC REGULAR'!$D$1</f>
        <v>0</v>
      </c>
      <c r="Q51" s="86">
        <f>'EJEC NO IMPRIMIR'!Q51/'EJEC REGULAR'!$D$1</f>
        <v>0</v>
      </c>
      <c r="R51" s="86">
        <f>'EJEC NO IMPRIMIR'!R51/'EJEC REGULAR'!$D$1</f>
        <v>0</v>
      </c>
      <c r="S51" s="86">
        <f>'EJEC NO IMPRIMIR'!S51/'EJEC REGULAR'!$D$1</f>
        <v>10076.158</v>
      </c>
      <c r="T51" s="86">
        <f>'EJEC NO IMPRIMIR'!T51/'EJEC REGULAR'!$D$1</f>
        <v>0</v>
      </c>
      <c r="U51" s="86">
        <f>'EJEC NO IMPRIMIR'!U51/'EJEC REGULAR'!$D$1</f>
        <v>0</v>
      </c>
      <c r="V51" s="86">
        <f>'EJEC NO IMPRIMIR'!V51/'EJEC REGULAR'!$D$1</f>
        <v>0</v>
      </c>
      <c r="W51" s="86">
        <f>'EJEC NO IMPRIMIR'!W51/'EJEC REGULAR'!$D$1</f>
        <v>5997.6</v>
      </c>
      <c r="X51" s="86">
        <f>'EJEC NO IMPRIMIR'!X51/'EJEC REGULAR'!$D$1</f>
        <v>0</v>
      </c>
      <c r="Y51" s="86">
        <f>'EJEC NO IMPRIMIR'!Y51/'EJEC REGULAR'!$D$1</f>
        <v>6194</v>
      </c>
      <c r="Z51" s="86">
        <f>'EJEC NO IMPRIMIR'!Z51/'EJEC REGULAR'!$D$1</f>
        <v>0</v>
      </c>
      <c r="AA51" s="86">
        <f>'EJEC NO IMPRIMIR'!AA51/'EJEC REGULAR'!$D$1</f>
        <v>0</v>
      </c>
      <c r="AB51" s="86">
        <f>'EJEC NO IMPRIMIR'!AB51/'EJEC REGULAR'!$D$1</f>
        <v>22267.758</v>
      </c>
      <c r="AC51" s="86">
        <f>'EJEC NO IMPRIMIR'!AC51/'EJEC REGULAR'!$D$1</f>
        <v>22267.758</v>
      </c>
      <c r="AD51" s="72"/>
      <c r="AE51" s="71">
        <f t="shared" si="4"/>
        <v>16073.758000000002</v>
      </c>
      <c r="AF51" s="72"/>
      <c r="AG51" s="72" t="e">
        <f>+#REF!</f>
        <v>#REF!</v>
      </c>
      <c r="AH51" s="72" t="e">
        <f t="shared" si="1"/>
        <v>#REF!</v>
      </c>
      <c r="AI51" s="72"/>
      <c r="AJ51" s="72"/>
      <c r="AL51" s="72">
        <f t="shared" si="2"/>
        <v>0</v>
      </c>
      <c r="AM51" s="72"/>
      <c r="AN51" s="72"/>
      <c r="AS51" s="108"/>
    </row>
    <row r="52" spans="1:45" ht="22.5" customHeight="1">
      <c r="A52" s="69"/>
      <c r="B52" s="91" t="s">
        <v>21</v>
      </c>
      <c r="C52" s="80"/>
      <c r="D52" s="85" t="s">
        <v>36</v>
      </c>
      <c r="E52" s="80"/>
      <c r="F52" s="86">
        <f>'EJEC NO IMPRIMIR'!F52/'EJEC REGULAR'!$D$1</f>
        <v>16155.44</v>
      </c>
      <c r="G52" s="86">
        <f>'EJEC NO IMPRIMIR'!G52/'EJEC REGULAR'!$D$1</f>
        <v>0</v>
      </c>
      <c r="H52" s="86">
        <f>'EJEC NO IMPRIMIR'!H52/'EJEC REGULAR'!$D$1</f>
        <v>0</v>
      </c>
      <c r="I52" s="86">
        <f>'EJEC NO IMPRIMIR'!I52/'EJEC REGULAR'!$D$1</f>
        <v>0</v>
      </c>
      <c r="J52" s="86">
        <f>'EJEC NO IMPRIMIR'!J52/'EJEC REGULAR'!$D$1</f>
        <v>0</v>
      </c>
      <c r="K52" s="86">
        <f>'EJEC NO IMPRIMIR'!K52/'EJEC REGULAR'!$D$1</f>
        <v>0</v>
      </c>
      <c r="L52" s="86">
        <f>'EJEC NO IMPRIMIR'!L52/'EJEC REGULAR'!$D$1</f>
        <v>0</v>
      </c>
      <c r="M52" s="86">
        <f>'EJEC NO IMPRIMIR'!M52/'EJEC REGULAR'!$D$1</f>
        <v>0</v>
      </c>
      <c r="N52" s="86">
        <f>'EJEC NO IMPRIMIR'!N52/'EJEC REGULAR'!$D$1</f>
        <v>0</v>
      </c>
      <c r="O52" s="86">
        <f>'EJEC NO IMPRIMIR'!O52/'EJEC REGULAR'!$D$1</f>
        <v>0</v>
      </c>
      <c r="P52" s="86">
        <f>'EJEC NO IMPRIMIR'!P52/'EJEC REGULAR'!$D$1</f>
        <v>0</v>
      </c>
      <c r="Q52" s="86">
        <f>'EJEC NO IMPRIMIR'!Q52/'EJEC REGULAR'!$D$1</f>
        <v>0</v>
      </c>
      <c r="R52" s="86">
        <f>'EJEC NO IMPRIMIR'!R52/'EJEC REGULAR'!$D$1</f>
        <v>0</v>
      </c>
      <c r="S52" s="86">
        <f>'EJEC NO IMPRIMIR'!S52/'EJEC REGULAR'!$D$1</f>
        <v>0</v>
      </c>
      <c r="T52" s="86">
        <f>'EJEC NO IMPRIMIR'!T52/'EJEC REGULAR'!$D$1</f>
        <v>0</v>
      </c>
      <c r="U52" s="86">
        <f>'EJEC NO IMPRIMIR'!U52/'EJEC REGULAR'!$D$1</f>
        <v>0</v>
      </c>
      <c r="V52" s="86">
        <f>'EJEC NO IMPRIMIR'!V52/'EJEC REGULAR'!$D$1</f>
        <v>0</v>
      </c>
      <c r="W52" s="86">
        <f>'EJEC NO IMPRIMIR'!W52/'EJEC REGULAR'!$D$1</f>
        <v>1753.334</v>
      </c>
      <c r="X52" s="86">
        <f>'EJEC NO IMPRIMIR'!X52/'EJEC REGULAR'!$D$1</f>
        <v>0</v>
      </c>
      <c r="Y52" s="86">
        <f>'EJEC NO IMPRIMIR'!Y52/'EJEC REGULAR'!$D$1</f>
        <v>0</v>
      </c>
      <c r="Z52" s="86">
        <f>'EJEC NO IMPRIMIR'!Z52/'EJEC REGULAR'!$D$1</f>
        <v>0</v>
      </c>
      <c r="AA52" s="86">
        <f>'EJEC NO IMPRIMIR'!AA52/'EJEC REGULAR'!$D$1</f>
        <v>0</v>
      </c>
      <c r="AB52" s="86">
        <f>'EJEC NO IMPRIMIR'!AB52/'EJEC REGULAR'!$D$1</f>
        <v>17908.774</v>
      </c>
      <c r="AC52" s="86">
        <f>'EJEC NO IMPRIMIR'!AC52/'EJEC REGULAR'!$D$1</f>
        <v>17908.774</v>
      </c>
      <c r="AD52" s="72"/>
      <c r="AE52" s="71">
        <f t="shared" si="4"/>
        <v>17908.774</v>
      </c>
      <c r="AF52" s="72"/>
      <c r="AG52" s="72" t="e">
        <f>+#REF!</f>
        <v>#REF!</v>
      </c>
      <c r="AH52" s="72" t="e">
        <f t="shared" si="1"/>
        <v>#REF!</v>
      </c>
      <c r="AI52" s="72"/>
      <c r="AJ52" s="72"/>
      <c r="AL52" s="72">
        <f t="shared" si="2"/>
        <v>0</v>
      </c>
      <c r="AM52" s="72"/>
      <c r="AN52" s="72"/>
      <c r="AS52" s="108"/>
    </row>
    <row r="53" spans="1:45" ht="22.5" customHeight="1">
      <c r="A53" s="69"/>
      <c r="B53" s="91" t="s">
        <v>23</v>
      </c>
      <c r="C53" s="80"/>
      <c r="D53" s="85" t="s">
        <v>35</v>
      </c>
      <c r="E53" s="80"/>
      <c r="F53" s="86">
        <f>'EJEC NO IMPRIMIR'!F53/'EJEC REGULAR'!$D$1</f>
        <v>0</v>
      </c>
      <c r="G53" s="86">
        <f>'EJEC NO IMPRIMIR'!G53/'EJEC REGULAR'!$D$1</f>
        <v>0</v>
      </c>
      <c r="H53" s="86">
        <f>'EJEC NO IMPRIMIR'!H53/'EJEC REGULAR'!$D$1</f>
        <v>0</v>
      </c>
      <c r="I53" s="86">
        <f>'EJEC NO IMPRIMIR'!I53/'EJEC REGULAR'!$D$1</f>
        <v>0</v>
      </c>
      <c r="J53" s="86">
        <f>'EJEC NO IMPRIMIR'!J53/'EJEC REGULAR'!$D$1</f>
        <v>0</v>
      </c>
      <c r="K53" s="86">
        <f>'EJEC NO IMPRIMIR'!K53/'EJEC REGULAR'!$D$1</f>
        <v>0</v>
      </c>
      <c r="L53" s="86">
        <f>'EJEC NO IMPRIMIR'!L53/'EJEC REGULAR'!$D$1</f>
        <v>0</v>
      </c>
      <c r="M53" s="86">
        <f>'EJEC NO IMPRIMIR'!M53/'EJEC REGULAR'!$D$1</f>
        <v>0</v>
      </c>
      <c r="N53" s="86">
        <f>'EJEC NO IMPRIMIR'!N53/'EJEC REGULAR'!$D$1</f>
        <v>0</v>
      </c>
      <c r="O53" s="86">
        <f>'EJEC NO IMPRIMIR'!O53/'EJEC REGULAR'!$D$1</f>
        <v>0</v>
      </c>
      <c r="P53" s="86">
        <f>'EJEC NO IMPRIMIR'!P53/'EJEC REGULAR'!$D$1</f>
        <v>0</v>
      </c>
      <c r="Q53" s="86">
        <f>'EJEC NO IMPRIMIR'!Q53/'EJEC REGULAR'!$D$1</f>
        <v>0</v>
      </c>
      <c r="R53" s="86">
        <f>'EJEC NO IMPRIMIR'!R53/'EJEC REGULAR'!$D$1</f>
        <v>0</v>
      </c>
      <c r="S53" s="86">
        <f>'EJEC NO IMPRIMIR'!S53/'EJEC REGULAR'!$D$1</f>
        <v>0</v>
      </c>
      <c r="T53" s="86">
        <f>'EJEC NO IMPRIMIR'!T53/'EJEC REGULAR'!$D$1</f>
        <v>0</v>
      </c>
      <c r="U53" s="86">
        <f>'EJEC NO IMPRIMIR'!U53/'EJEC REGULAR'!$D$1</f>
        <v>0</v>
      </c>
      <c r="V53" s="86">
        <f>'EJEC NO IMPRIMIR'!V53/'EJEC REGULAR'!$D$1</f>
        <v>0</v>
      </c>
      <c r="W53" s="86">
        <f>'EJEC NO IMPRIMIR'!W53/'EJEC REGULAR'!$D$1</f>
        <v>0</v>
      </c>
      <c r="X53" s="86">
        <f>'EJEC NO IMPRIMIR'!X53/'EJEC REGULAR'!$D$1</f>
        <v>0</v>
      </c>
      <c r="Y53" s="86">
        <f>'EJEC NO IMPRIMIR'!Y53/'EJEC REGULAR'!$D$1</f>
        <v>0</v>
      </c>
      <c r="Z53" s="86">
        <f>'EJEC NO IMPRIMIR'!Z53/'EJEC REGULAR'!$D$1</f>
        <v>0</v>
      </c>
      <c r="AA53" s="86">
        <f>'EJEC NO IMPRIMIR'!AA53/'EJEC REGULAR'!$D$1</f>
        <v>0</v>
      </c>
      <c r="AB53" s="86">
        <f>'EJEC NO IMPRIMIR'!AB53/'EJEC REGULAR'!$D$1</f>
        <v>0</v>
      </c>
      <c r="AC53" s="86">
        <f>'EJEC NO IMPRIMIR'!AC53/'EJEC REGULAR'!$D$1</f>
        <v>0</v>
      </c>
      <c r="AD53" s="72"/>
      <c r="AE53" s="71">
        <f t="shared" si="4"/>
        <v>0</v>
      </c>
      <c r="AF53" s="72"/>
      <c r="AG53" s="72"/>
      <c r="AH53" s="72">
        <f t="shared" si="1"/>
        <v>0</v>
      </c>
      <c r="AI53" s="72"/>
      <c r="AJ53" s="72"/>
      <c r="AL53" s="72">
        <f t="shared" si="2"/>
        <v>0</v>
      </c>
      <c r="AM53" s="72"/>
      <c r="AN53" s="72"/>
      <c r="AS53" s="108"/>
    </row>
    <row r="54" spans="1:45" ht="22.5" customHeight="1">
      <c r="A54" s="69"/>
      <c r="B54" s="91" t="s">
        <v>83</v>
      </c>
      <c r="C54" s="80"/>
      <c r="D54" s="85" t="s">
        <v>84</v>
      </c>
      <c r="E54" s="80"/>
      <c r="F54" s="86">
        <f>'EJEC NO IMPRIMIR'!F54/'EJEC REGULAR'!$D$1</f>
        <v>0</v>
      </c>
      <c r="G54" s="86">
        <f>'EJEC NO IMPRIMIR'!G54/'EJEC REGULAR'!$D$1</f>
        <v>0</v>
      </c>
      <c r="H54" s="86">
        <f>'EJEC NO IMPRIMIR'!H54/'EJEC REGULAR'!$D$1</f>
        <v>0</v>
      </c>
      <c r="I54" s="86">
        <f>'EJEC NO IMPRIMIR'!I54/'EJEC REGULAR'!$D$1</f>
        <v>0</v>
      </c>
      <c r="J54" s="86">
        <f>'EJEC NO IMPRIMIR'!J54/'EJEC REGULAR'!$D$1</f>
        <v>0</v>
      </c>
      <c r="K54" s="86">
        <f>'EJEC NO IMPRIMIR'!K54/'EJEC REGULAR'!$D$1</f>
        <v>0</v>
      </c>
      <c r="L54" s="86">
        <f>'EJEC NO IMPRIMIR'!L54/'EJEC REGULAR'!$D$1</f>
        <v>0</v>
      </c>
      <c r="M54" s="86">
        <f>'EJEC NO IMPRIMIR'!M54/'EJEC REGULAR'!$D$1</f>
        <v>0</v>
      </c>
      <c r="N54" s="86">
        <f>'EJEC NO IMPRIMIR'!N54/'EJEC REGULAR'!$D$1</f>
        <v>0</v>
      </c>
      <c r="O54" s="86">
        <f>'EJEC NO IMPRIMIR'!O54/'EJEC REGULAR'!$D$1</f>
        <v>0</v>
      </c>
      <c r="P54" s="86">
        <f>'EJEC NO IMPRIMIR'!P54/'EJEC REGULAR'!$D$1</f>
        <v>0</v>
      </c>
      <c r="Q54" s="86">
        <f>'EJEC NO IMPRIMIR'!Q54/'EJEC REGULAR'!$D$1</f>
        <v>0</v>
      </c>
      <c r="R54" s="86">
        <f>'EJEC NO IMPRIMIR'!R54/'EJEC REGULAR'!$D$1</f>
        <v>0</v>
      </c>
      <c r="S54" s="86">
        <f>'EJEC NO IMPRIMIR'!S54/'EJEC REGULAR'!$D$1</f>
        <v>0</v>
      </c>
      <c r="T54" s="86">
        <f>'EJEC NO IMPRIMIR'!T54/'EJEC REGULAR'!$D$1</f>
        <v>0</v>
      </c>
      <c r="U54" s="86">
        <f>'EJEC NO IMPRIMIR'!U54/'EJEC REGULAR'!$D$1</f>
        <v>0</v>
      </c>
      <c r="V54" s="86">
        <f>'EJEC NO IMPRIMIR'!V54/'EJEC REGULAR'!$D$1</f>
        <v>0</v>
      </c>
      <c r="W54" s="86">
        <f>'EJEC NO IMPRIMIR'!W54/'EJEC REGULAR'!$D$1</f>
        <v>0</v>
      </c>
      <c r="X54" s="86">
        <f>'EJEC NO IMPRIMIR'!X54/'EJEC REGULAR'!$D$1</f>
        <v>0</v>
      </c>
      <c r="Y54" s="86">
        <f>'EJEC NO IMPRIMIR'!Y54/'EJEC REGULAR'!$D$1</f>
        <v>0</v>
      </c>
      <c r="Z54" s="86">
        <f>'EJEC NO IMPRIMIR'!Z54/'EJEC REGULAR'!$D$1</f>
        <v>0</v>
      </c>
      <c r="AA54" s="86">
        <f>'EJEC NO IMPRIMIR'!AA54/'EJEC REGULAR'!$D$1</f>
        <v>0</v>
      </c>
      <c r="AB54" s="86">
        <f>'EJEC NO IMPRIMIR'!AB54/'EJEC REGULAR'!$D$1</f>
        <v>0</v>
      </c>
      <c r="AC54" s="86">
        <f>'EJEC NO IMPRIMIR'!AC54/'EJEC REGULAR'!$D$1</f>
        <v>0</v>
      </c>
      <c r="AD54" s="72"/>
      <c r="AE54" s="71"/>
      <c r="AF54" s="72"/>
      <c r="AG54" s="72"/>
      <c r="AH54" s="72">
        <f t="shared" si="1"/>
        <v>0</v>
      </c>
      <c r="AI54" s="72"/>
      <c r="AJ54" s="72"/>
      <c r="AL54" s="72">
        <f t="shared" si="2"/>
        <v>0</v>
      </c>
      <c r="AM54" s="72"/>
      <c r="AN54" s="72"/>
      <c r="AS54" s="108"/>
    </row>
    <row r="55" spans="1:45" ht="22.5" customHeight="1">
      <c r="A55" s="69"/>
      <c r="B55" s="87">
        <v>30</v>
      </c>
      <c r="C55" s="88"/>
      <c r="D55" s="89" t="s">
        <v>87</v>
      </c>
      <c r="E55" s="80"/>
      <c r="F55" s="90">
        <f>'EJEC NO IMPRIMIR'!F55/'EJEC REGULAR'!$D$1</f>
        <v>0</v>
      </c>
      <c r="G55" s="90">
        <f>'EJEC NO IMPRIMIR'!G55/'EJEC REGULAR'!$D$1</f>
        <v>0</v>
      </c>
      <c r="H55" s="90">
        <f>'EJEC NO IMPRIMIR'!H55/'EJEC REGULAR'!$D$1</f>
        <v>0</v>
      </c>
      <c r="I55" s="90">
        <f>'EJEC NO IMPRIMIR'!I55/'EJEC REGULAR'!$D$1</f>
        <v>0</v>
      </c>
      <c r="J55" s="90">
        <f>'EJEC NO IMPRIMIR'!J55/'EJEC REGULAR'!$D$1</f>
        <v>0</v>
      </c>
      <c r="K55" s="90">
        <f>'EJEC NO IMPRIMIR'!K55/'EJEC REGULAR'!$D$1</f>
        <v>0</v>
      </c>
      <c r="L55" s="90">
        <f>'EJEC NO IMPRIMIR'!L55/'EJEC REGULAR'!$D$1</f>
        <v>0</v>
      </c>
      <c r="M55" s="90">
        <f>'EJEC NO IMPRIMIR'!M55/'EJEC REGULAR'!$D$1</f>
        <v>0</v>
      </c>
      <c r="N55" s="90">
        <f>'EJEC NO IMPRIMIR'!N55/'EJEC REGULAR'!$D$1</f>
        <v>0</v>
      </c>
      <c r="O55" s="90">
        <f>'EJEC NO IMPRIMIR'!O55/'EJEC REGULAR'!$D$1</f>
        <v>0</v>
      </c>
      <c r="P55" s="90">
        <f>'EJEC NO IMPRIMIR'!P55/'EJEC REGULAR'!$D$1</f>
        <v>0</v>
      </c>
      <c r="Q55" s="90">
        <f>'EJEC NO IMPRIMIR'!Q55/'EJEC REGULAR'!$D$1</f>
        <v>0</v>
      </c>
      <c r="R55" s="90">
        <f>'EJEC NO IMPRIMIR'!R55/'EJEC REGULAR'!$D$1</f>
        <v>0</v>
      </c>
      <c r="S55" s="90">
        <f>'EJEC NO IMPRIMIR'!S55/'EJEC REGULAR'!$D$1</f>
        <v>0</v>
      </c>
      <c r="T55" s="90">
        <f>'EJEC NO IMPRIMIR'!T55/'EJEC REGULAR'!$D$1</f>
        <v>0</v>
      </c>
      <c r="U55" s="90">
        <f>'EJEC NO IMPRIMIR'!U55/'EJEC REGULAR'!$D$1</f>
        <v>0</v>
      </c>
      <c r="V55" s="90">
        <f>'EJEC NO IMPRIMIR'!V55/'EJEC REGULAR'!$D$1</f>
        <v>0</v>
      </c>
      <c r="W55" s="90">
        <f>'EJEC NO IMPRIMIR'!W55/'EJEC REGULAR'!$D$1</f>
        <v>0</v>
      </c>
      <c r="X55" s="90">
        <f>'EJEC NO IMPRIMIR'!X55/'EJEC REGULAR'!$D$1</f>
        <v>0</v>
      </c>
      <c r="Y55" s="90">
        <f>'EJEC NO IMPRIMIR'!Y55/'EJEC REGULAR'!$D$1</f>
        <v>0</v>
      </c>
      <c r="Z55" s="90">
        <f>'EJEC NO IMPRIMIR'!Z55/'EJEC REGULAR'!$D$1</f>
        <v>0</v>
      </c>
      <c r="AA55" s="90">
        <f>'EJEC NO IMPRIMIR'!AA55/'EJEC REGULAR'!$D$1</f>
        <v>0</v>
      </c>
      <c r="AB55" s="90">
        <f>'EJEC NO IMPRIMIR'!AB55/'EJEC REGULAR'!$D$1</f>
        <v>0</v>
      </c>
      <c r="AC55" s="90">
        <f>'EJEC NO IMPRIMIR'!AC55/'EJEC REGULAR'!$D$1</f>
        <v>0</v>
      </c>
      <c r="AD55" s="72"/>
      <c r="AE55" s="71">
        <f t="shared" si="4"/>
        <v>0</v>
      </c>
      <c r="AF55" s="72"/>
      <c r="AG55" s="72"/>
      <c r="AH55" s="72">
        <f t="shared" si="1"/>
        <v>0</v>
      </c>
      <c r="AI55" s="72"/>
      <c r="AJ55" s="72"/>
      <c r="AL55" s="72">
        <f t="shared" si="2"/>
        <v>0</v>
      </c>
      <c r="AM55" s="72">
        <f t="shared" si="6"/>
        <v>0</v>
      </c>
      <c r="AN55" s="72"/>
      <c r="AS55" s="108"/>
    </row>
    <row r="56" spans="1:45" ht="22.5" customHeight="1">
      <c r="A56" s="69"/>
      <c r="B56" s="87" t="s">
        <v>65</v>
      </c>
      <c r="C56" s="88"/>
      <c r="D56" s="89" t="s">
        <v>15</v>
      </c>
      <c r="E56" s="80"/>
      <c r="F56" s="97">
        <f>'EJEC NO IMPRIMIR'!F56/'EJEC REGULAR'!$D$1</f>
        <v>0</v>
      </c>
      <c r="G56" s="97">
        <f>'EJEC NO IMPRIMIR'!G56/'EJEC REGULAR'!$D$1</f>
        <v>0</v>
      </c>
      <c r="H56" s="97">
        <f>'EJEC NO IMPRIMIR'!H56/'EJEC REGULAR'!$D$1</f>
        <v>0</v>
      </c>
      <c r="I56" s="97">
        <f>'EJEC NO IMPRIMIR'!I56/'EJEC REGULAR'!$D$1</f>
        <v>0</v>
      </c>
      <c r="J56" s="97">
        <f>'EJEC NO IMPRIMIR'!J56/'EJEC REGULAR'!$D$1</f>
        <v>0</v>
      </c>
      <c r="K56" s="97">
        <f>'EJEC NO IMPRIMIR'!K56/'EJEC REGULAR'!$D$1</f>
        <v>0</v>
      </c>
      <c r="L56" s="97">
        <f>'EJEC NO IMPRIMIR'!L56/'EJEC REGULAR'!$D$1</f>
        <v>0</v>
      </c>
      <c r="M56" s="97">
        <f>'EJEC NO IMPRIMIR'!M56/'EJEC REGULAR'!$D$1</f>
        <v>0</v>
      </c>
      <c r="N56" s="97">
        <f>'EJEC NO IMPRIMIR'!N56/'EJEC REGULAR'!$D$1</f>
        <v>0</v>
      </c>
      <c r="O56" s="97">
        <f>'EJEC NO IMPRIMIR'!O56/'EJEC REGULAR'!$D$1</f>
        <v>0</v>
      </c>
      <c r="P56" s="97">
        <f>'EJEC NO IMPRIMIR'!P56/'EJEC REGULAR'!$D$1</f>
        <v>0</v>
      </c>
      <c r="Q56" s="97">
        <f>'EJEC NO IMPRIMIR'!Q56/'EJEC REGULAR'!$D$1</f>
        <v>0</v>
      </c>
      <c r="R56" s="97">
        <f>'EJEC NO IMPRIMIR'!R56/'EJEC REGULAR'!$D$1</f>
        <v>0</v>
      </c>
      <c r="S56" s="97">
        <f>'EJEC NO IMPRIMIR'!S56/'EJEC REGULAR'!$D$1</f>
        <v>0</v>
      </c>
      <c r="T56" s="97">
        <f>'EJEC NO IMPRIMIR'!T56/'EJEC REGULAR'!$D$1</f>
        <v>0</v>
      </c>
      <c r="U56" s="97">
        <f>'EJEC NO IMPRIMIR'!U56/'EJEC REGULAR'!$D$1</f>
        <v>0</v>
      </c>
      <c r="V56" s="97">
        <f>'EJEC NO IMPRIMIR'!V56/'EJEC REGULAR'!$D$1</f>
        <v>1945397.9</v>
      </c>
      <c r="W56" s="97">
        <f>'EJEC NO IMPRIMIR'!W56/'EJEC REGULAR'!$D$1</f>
        <v>0</v>
      </c>
      <c r="X56" s="97">
        <f>'EJEC NO IMPRIMIR'!X56/'EJEC REGULAR'!$D$1</f>
        <v>0</v>
      </c>
      <c r="Y56" s="97">
        <f>'EJEC NO IMPRIMIR'!Y56/'EJEC REGULAR'!$D$1</f>
        <v>0</v>
      </c>
      <c r="Z56" s="97">
        <f>'EJEC NO IMPRIMIR'!Z56/'EJEC REGULAR'!$D$1</f>
        <v>0</v>
      </c>
      <c r="AA56" s="97">
        <f>'EJEC NO IMPRIMIR'!AA56/'EJEC REGULAR'!$D$1</f>
        <v>0</v>
      </c>
      <c r="AB56" s="97">
        <f>'EJEC NO IMPRIMIR'!AB56/'EJEC REGULAR'!$D$1</f>
        <v>1945397.9</v>
      </c>
      <c r="AC56" s="97">
        <f>'EJEC NO IMPRIMIR'!AC56/'EJEC REGULAR'!$D$1</f>
        <v>1945397.9</v>
      </c>
      <c r="AD56" s="72"/>
      <c r="AE56" s="71">
        <f t="shared" si="4"/>
        <v>1945397.9</v>
      </c>
      <c r="AF56" s="72"/>
      <c r="AG56" s="72" t="e">
        <f>+#REF!</f>
        <v>#REF!</v>
      </c>
      <c r="AH56" s="72" t="e">
        <f t="shared" si="1"/>
        <v>#REF!</v>
      </c>
      <c r="AI56" s="72"/>
      <c r="AJ56" s="72"/>
      <c r="AK56" s="72">
        <v>1013054537763</v>
      </c>
      <c r="AL56" s="72">
        <f t="shared" si="2"/>
        <v>1013054537.763</v>
      </c>
      <c r="AM56" s="72" t="e">
        <f t="shared" si="6"/>
        <v>#REF!</v>
      </c>
      <c r="AN56" s="72"/>
      <c r="AS56" s="108"/>
    </row>
    <row r="57" spans="1:45" ht="22.5" customHeight="1">
      <c r="A57" s="69"/>
      <c r="B57" s="91" t="s">
        <v>20</v>
      </c>
      <c r="C57" s="80"/>
      <c r="D57" s="85" t="s">
        <v>42</v>
      </c>
      <c r="E57" s="80"/>
      <c r="F57" s="96">
        <f>'EJEC NO IMPRIMIR'!F57/'EJEC REGULAR'!$D$1</f>
        <v>0</v>
      </c>
      <c r="G57" s="96">
        <f>'EJEC NO IMPRIMIR'!G57/'EJEC REGULAR'!$D$1</f>
        <v>0</v>
      </c>
      <c r="H57" s="96">
        <f>'EJEC NO IMPRIMIR'!H57/'EJEC REGULAR'!$D$1</f>
        <v>0</v>
      </c>
      <c r="I57" s="96">
        <f>'EJEC NO IMPRIMIR'!I57/'EJEC REGULAR'!$D$1</f>
        <v>0</v>
      </c>
      <c r="J57" s="96">
        <f>'EJEC NO IMPRIMIR'!J57/'EJEC REGULAR'!$D$1</f>
        <v>0</v>
      </c>
      <c r="K57" s="96">
        <f>'EJEC NO IMPRIMIR'!K57/'EJEC REGULAR'!$D$1</f>
        <v>0</v>
      </c>
      <c r="L57" s="96">
        <f>'EJEC NO IMPRIMIR'!L57/'EJEC REGULAR'!$D$1</f>
        <v>0</v>
      </c>
      <c r="M57" s="96">
        <f>'EJEC NO IMPRIMIR'!M57/'EJEC REGULAR'!$D$1</f>
        <v>0</v>
      </c>
      <c r="N57" s="96">
        <f>'EJEC NO IMPRIMIR'!N57/'EJEC REGULAR'!$D$1</f>
        <v>0</v>
      </c>
      <c r="O57" s="96">
        <f>'EJEC NO IMPRIMIR'!O57/'EJEC REGULAR'!$D$1</f>
        <v>0</v>
      </c>
      <c r="P57" s="96">
        <f>'EJEC NO IMPRIMIR'!P57/'EJEC REGULAR'!$D$1</f>
        <v>0</v>
      </c>
      <c r="Q57" s="96">
        <f>'EJEC NO IMPRIMIR'!Q57/'EJEC REGULAR'!$D$1</f>
        <v>0</v>
      </c>
      <c r="R57" s="96">
        <f>'EJEC NO IMPRIMIR'!R57/'EJEC REGULAR'!$D$1</f>
        <v>0</v>
      </c>
      <c r="S57" s="96">
        <f>'EJEC NO IMPRIMIR'!S57/'EJEC REGULAR'!$D$1</f>
        <v>0</v>
      </c>
      <c r="T57" s="96">
        <f>'EJEC NO IMPRIMIR'!T57/'EJEC REGULAR'!$D$1</f>
        <v>0</v>
      </c>
      <c r="U57" s="96">
        <f>'EJEC NO IMPRIMIR'!U57/'EJEC REGULAR'!$D$1</f>
        <v>0</v>
      </c>
      <c r="V57" s="96">
        <f>'EJEC NO IMPRIMIR'!V57/'EJEC REGULAR'!$D$1</f>
        <v>0</v>
      </c>
      <c r="W57" s="96">
        <f>'EJEC NO IMPRIMIR'!W57/'EJEC REGULAR'!$D$1</f>
        <v>0</v>
      </c>
      <c r="X57" s="96">
        <f>'EJEC NO IMPRIMIR'!X57/'EJEC REGULAR'!$D$1</f>
        <v>0</v>
      </c>
      <c r="Y57" s="96">
        <f>'EJEC NO IMPRIMIR'!Y57/'EJEC REGULAR'!$D$1</f>
        <v>0</v>
      </c>
      <c r="Z57" s="96">
        <f>'EJEC NO IMPRIMIR'!Z57/'EJEC REGULAR'!$D$1</f>
        <v>0</v>
      </c>
      <c r="AA57" s="96">
        <f>'EJEC NO IMPRIMIR'!AA57/'EJEC REGULAR'!$D$1</f>
        <v>0</v>
      </c>
      <c r="AB57" s="96">
        <f>'EJEC NO IMPRIMIR'!AB57/'EJEC REGULAR'!$D$1</f>
        <v>0</v>
      </c>
      <c r="AC57" s="96">
        <f>'EJEC NO IMPRIMIR'!AC57/'EJEC REGULAR'!$D$1</f>
        <v>0</v>
      </c>
      <c r="AD57" s="72"/>
      <c r="AE57" s="71">
        <f t="shared" si="4"/>
        <v>0</v>
      </c>
      <c r="AF57" s="72"/>
      <c r="AG57" s="72"/>
      <c r="AH57" s="72">
        <f t="shared" si="1"/>
        <v>0</v>
      </c>
      <c r="AI57" s="72"/>
      <c r="AJ57" s="72"/>
      <c r="AL57" s="72">
        <f t="shared" si="2"/>
        <v>0</v>
      </c>
      <c r="AM57" s="72"/>
      <c r="AN57" s="72"/>
      <c r="AS57" s="108"/>
    </row>
    <row r="58" spans="1:45" ht="22.5" customHeight="1">
      <c r="A58" s="69"/>
      <c r="B58" s="91" t="s">
        <v>39</v>
      </c>
      <c r="C58" s="80"/>
      <c r="D58" s="85" t="s">
        <v>43</v>
      </c>
      <c r="E58" s="80"/>
      <c r="F58" s="86">
        <f>'EJEC NO IMPRIMIR'!F58/'EJEC REGULAR'!$D$1</f>
        <v>0</v>
      </c>
      <c r="G58" s="86">
        <f>'EJEC NO IMPRIMIR'!G58/'EJEC REGULAR'!$D$1</f>
        <v>0</v>
      </c>
      <c r="H58" s="86">
        <f>'EJEC NO IMPRIMIR'!H58/'EJEC REGULAR'!$D$1</f>
        <v>0</v>
      </c>
      <c r="I58" s="86">
        <f>'EJEC NO IMPRIMIR'!I58/'EJEC REGULAR'!$D$1</f>
        <v>0</v>
      </c>
      <c r="J58" s="86">
        <f>'EJEC NO IMPRIMIR'!J58/'EJEC REGULAR'!$D$1</f>
        <v>0</v>
      </c>
      <c r="K58" s="86">
        <f>'EJEC NO IMPRIMIR'!K58/'EJEC REGULAR'!$D$1</f>
        <v>0</v>
      </c>
      <c r="L58" s="86">
        <f>'EJEC NO IMPRIMIR'!L58/'EJEC REGULAR'!$D$1</f>
        <v>0</v>
      </c>
      <c r="M58" s="86">
        <f>'EJEC NO IMPRIMIR'!M58/'EJEC REGULAR'!$D$1</f>
        <v>0</v>
      </c>
      <c r="N58" s="86">
        <f>'EJEC NO IMPRIMIR'!N58/'EJEC REGULAR'!$D$1</f>
        <v>0</v>
      </c>
      <c r="O58" s="86">
        <f>'EJEC NO IMPRIMIR'!O58/'EJEC REGULAR'!$D$1</f>
        <v>0</v>
      </c>
      <c r="P58" s="86">
        <f>'EJEC NO IMPRIMIR'!P58/'EJEC REGULAR'!$D$1</f>
        <v>0</v>
      </c>
      <c r="Q58" s="86">
        <f>'EJEC NO IMPRIMIR'!Q58/'EJEC REGULAR'!$D$1</f>
        <v>0</v>
      </c>
      <c r="R58" s="86">
        <f>'EJEC NO IMPRIMIR'!R58/'EJEC REGULAR'!$D$1</f>
        <v>0</v>
      </c>
      <c r="S58" s="86">
        <f>'EJEC NO IMPRIMIR'!S58/'EJEC REGULAR'!$D$1</f>
        <v>0</v>
      </c>
      <c r="T58" s="86">
        <f>'EJEC NO IMPRIMIR'!T58/'EJEC REGULAR'!$D$1</f>
        <v>0</v>
      </c>
      <c r="U58" s="86">
        <f>'EJEC NO IMPRIMIR'!U58/'EJEC REGULAR'!$D$1</f>
        <v>0</v>
      </c>
      <c r="V58" s="86">
        <f>'EJEC NO IMPRIMIR'!V58/'EJEC REGULAR'!$D$1</f>
        <v>1945397.9</v>
      </c>
      <c r="W58" s="86">
        <f>'EJEC NO IMPRIMIR'!W58/'EJEC REGULAR'!$D$1</f>
        <v>0</v>
      </c>
      <c r="X58" s="86">
        <f>'EJEC NO IMPRIMIR'!X58/'EJEC REGULAR'!$D$1</f>
        <v>0</v>
      </c>
      <c r="Y58" s="86">
        <f>'EJEC NO IMPRIMIR'!Y58/'EJEC REGULAR'!$D$1</f>
        <v>0</v>
      </c>
      <c r="Z58" s="86">
        <f>'EJEC NO IMPRIMIR'!Z58/'EJEC REGULAR'!$D$1</f>
        <v>0</v>
      </c>
      <c r="AA58" s="86">
        <f>'EJEC NO IMPRIMIR'!AA58/'EJEC REGULAR'!$D$1</f>
        <v>0</v>
      </c>
      <c r="AB58" s="86">
        <f>'EJEC NO IMPRIMIR'!AB58/'EJEC REGULAR'!$D$1</f>
        <v>1945397.9</v>
      </c>
      <c r="AC58" s="86">
        <f>'EJEC NO IMPRIMIR'!AC58/'EJEC REGULAR'!$D$1</f>
        <v>1945397.9</v>
      </c>
      <c r="AD58" s="72"/>
      <c r="AE58" s="71">
        <f t="shared" si="4"/>
        <v>1945397.9</v>
      </c>
      <c r="AF58" s="72"/>
      <c r="AG58" s="72"/>
      <c r="AH58" s="72">
        <f t="shared" si="1"/>
        <v>1945397.9</v>
      </c>
      <c r="AI58" s="72"/>
      <c r="AJ58" s="72"/>
      <c r="AL58" s="72">
        <f t="shared" si="2"/>
        <v>0</v>
      </c>
      <c r="AM58" s="72"/>
      <c r="AN58" s="72"/>
      <c r="AS58" s="108"/>
    </row>
    <row r="59" spans="1:45" ht="22.5" customHeight="1">
      <c r="A59" s="69"/>
      <c r="B59" s="91" t="s">
        <v>31</v>
      </c>
      <c r="C59" s="80"/>
      <c r="D59" s="85" t="s">
        <v>88</v>
      </c>
      <c r="E59" s="80"/>
      <c r="F59" s="86">
        <f>'EJEC NO IMPRIMIR'!F59/'EJEC REGULAR'!$D$1</f>
        <v>0</v>
      </c>
      <c r="G59" s="86">
        <f>'EJEC NO IMPRIMIR'!G59/'EJEC REGULAR'!$D$1</f>
        <v>0</v>
      </c>
      <c r="H59" s="86">
        <f>'EJEC NO IMPRIMIR'!H59/'EJEC REGULAR'!$D$1</f>
        <v>0</v>
      </c>
      <c r="I59" s="86">
        <f>'EJEC NO IMPRIMIR'!I59/'EJEC REGULAR'!$D$1</f>
        <v>0</v>
      </c>
      <c r="J59" s="86">
        <f>'EJEC NO IMPRIMIR'!J59/'EJEC REGULAR'!$D$1</f>
        <v>0</v>
      </c>
      <c r="K59" s="86">
        <f>'EJEC NO IMPRIMIR'!K59/'EJEC REGULAR'!$D$1</f>
        <v>0</v>
      </c>
      <c r="L59" s="86">
        <f>'EJEC NO IMPRIMIR'!L59/'EJEC REGULAR'!$D$1</f>
        <v>0</v>
      </c>
      <c r="M59" s="86">
        <f>'EJEC NO IMPRIMIR'!M59/'EJEC REGULAR'!$D$1</f>
        <v>0</v>
      </c>
      <c r="N59" s="86">
        <f>'EJEC NO IMPRIMIR'!N59/'EJEC REGULAR'!$D$1</f>
        <v>0</v>
      </c>
      <c r="O59" s="86">
        <f>'EJEC NO IMPRIMIR'!O59/'EJEC REGULAR'!$D$1</f>
        <v>0</v>
      </c>
      <c r="P59" s="86">
        <f>'EJEC NO IMPRIMIR'!P59/'EJEC REGULAR'!$D$1</f>
        <v>0</v>
      </c>
      <c r="Q59" s="86">
        <f>'EJEC NO IMPRIMIR'!Q59/'EJEC REGULAR'!$D$1</f>
        <v>0</v>
      </c>
      <c r="R59" s="86">
        <f>'EJEC NO IMPRIMIR'!R59/'EJEC REGULAR'!$D$1</f>
        <v>0</v>
      </c>
      <c r="S59" s="86">
        <f>'EJEC NO IMPRIMIR'!S59/'EJEC REGULAR'!$D$1</f>
        <v>0</v>
      </c>
      <c r="T59" s="86">
        <f>'EJEC NO IMPRIMIR'!T59/'EJEC REGULAR'!$D$1</f>
        <v>0</v>
      </c>
      <c r="U59" s="86">
        <f>'EJEC NO IMPRIMIR'!U59/'EJEC REGULAR'!$D$1</f>
        <v>0</v>
      </c>
      <c r="V59" s="86">
        <f>'EJEC NO IMPRIMIR'!V59/'EJEC REGULAR'!$D$1</f>
        <v>0</v>
      </c>
      <c r="W59" s="86">
        <f>'EJEC NO IMPRIMIR'!W59/'EJEC REGULAR'!$D$1</f>
        <v>0</v>
      </c>
      <c r="X59" s="86">
        <f>'EJEC NO IMPRIMIR'!X59/'EJEC REGULAR'!$D$1</f>
        <v>0</v>
      </c>
      <c r="Y59" s="86">
        <f>'EJEC NO IMPRIMIR'!Y59/'EJEC REGULAR'!$D$1</f>
        <v>0</v>
      </c>
      <c r="Z59" s="86">
        <f>'EJEC NO IMPRIMIR'!Z59/'EJEC REGULAR'!$D$1</f>
        <v>0</v>
      </c>
      <c r="AA59" s="86">
        <f>'EJEC NO IMPRIMIR'!AA59/'EJEC REGULAR'!$D$1</f>
        <v>0</v>
      </c>
      <c r="AB59" s="86">
        <f>'EJEC NO IMPRIMIR'!AB59/'EJEC REGULAR'!$D$1</f>
        <v>0</v>
      </c>
      <c r="AC59" s="86">
        <f>'EJEC NO IMPRIMIR'!AC59/'EJEC REGULAR'!$D$1</f>
        <v>0</v>
      </c>
      <c r="AD59" s="72"/>
      <c r="AE59" s="71">
        <f t="shared" si="4"/>
        <v>0</v>
      </c>
      <c r="AF59" s="72"/>
      <c r="AG59" s="72"/>
      <c r="AH59" s="72">
        <f t="shared" si="1"/>
        <v>0</v>
      </c>
      <c r="AI59" s="72"/>
      <c r="AJ59" s="72"/>
      <c r="AL59" s="72">
        <f t="shared" si="2"/>
        <v>0</v>
      </c>
      <c r="AM59" s="72">
        <f t="shared" si="6"/>
        <v>0</v>
      </c>
      <c r="AN59" s="72"/>
      <c r="AS59" s="108"/>
    </row>
    <row r="60" spans="1:45" ht="22.5" customHeight="1">
      <c r="A60" s="69"/>
      <c r="B60" s="84" t="s">
        <v>16</v>
      </c>
      <c r="C60" s="80"/>
      <c r="D60" s="85" t="s">
        <v>40</v>
      </c>
      <c r="E60" s="80"/>
      <c r="F60" s="86">
        <f>'EJEC NO IMPRIMIR'!F60/'EJEC REGULAR'!$D$1</f>
        <v>0</v>
      </c>
      <c r="G60" s="86">
        <f>'EJEC NO IMPRIMIR'!G60/'EJEC REGULAR'!$D$1</f>
        <v>0</v>
      </c>
      <c r="H60" s="86">
        <f>'EJEC NO IMPRIMIR'!H60/'EJEC REGULAR'!$D$1</f>
        <v>0</v>
      </c>
      <c r="I60" s="86">
        <f>'EJEC NO IMPRIMIR'!I60/'EJEC REGULAR'!$D$1</f>
        <v>0</v>
      </c>
      <c r="J60" s="86">
        <f>'EJEC NO IMPRIMIR'!J60/'EJEC REGULAR'!$D$1</f>
        <v>0</v>
      </c>
      <c r="K60" s="86">
        <f>'EJEC NO IMPRIMIR'!K60/'EJEC REGULAR'!$D$1</f>
        <v>0</v>
      </c>
      <c r="L60" s="86">
        <f>'EJEC NO IMPRIMIR'!L60/'EJEC REGULAR'!$D$1</f>
        <v>0</v>
      </c>
      <c r="M60" s="86">
        <f>'EJEC NO IMPRIMIR'!M60/'EJEC REGULAR'!$D$1</f>
        <v>0</v>
      </c>
      <c r="N60" s="86">
        <f>'EJEC NO IMPRIMIR'!N60/'EJEC REGULAR'!$D$1</f>
        <v>0</v>
      </c>
      <c r="O60" s="86">
        <f>'EJEC NO IMPRIMIR'!O60/'EJEC REGULAR'!$D$1</f>
        <v>0</v>
      </c>
      <c r="P60" s="86">
        <f>'EJEC NO IMPRIMIR'!P60/'EJEC REGULAR'!$D$1</f>
        <v>0</v>
      </c>
      <c r="Q60" s="86">
        <f>'EJEC NO IMPRIMIR'!Q60/'EJEC REGULAR'!$D$1</f>
        <v>0</v>
      </c>
      <c r="R60" s="86">
        <f>'EJEC NO IMPRIMIR'!R60/'EJEC REGULAR'!$D$1</f>
        <v>0</v>
      </c>
      <c r="S60" s="86">
        <f>'EJEC NO IMPRIMIR'!S60/'EJEC REGULAR'!$D$1</f>
        <v>0</v>
      </c>
      <c r="T60" s="86">
        <f>'EJEC NO IMPRIMIR'!T60/'EJEC REGULAR'!$D$1</f>
        <v>0</v>
      </c>
      <c r="U60" s="86">
        <f>'EJEC NO IMPRIMIR'!U60/'EJEC REGULAR'!$D$1</f>
        <v>0</v>
      </c>
      <c r="V60" s="86">
        <f>'EJEC NO IMPRIMIR'!V60/'EJEC REGULAR'!$D$1</f>
        <v>0</v>
      </c>
      <c r="W60" s="86">
        <f>'EJEC NO IMPRIMIR'!W60/'EJEC REGULAR'!$D$1</f>
        <v>0</v>
      </c>
      <c r="X60" s="86">
        <f>'EJEC NO IMPRIMIR'!X60/'EJEC REGULAR'!$D$1</f>
        <v>0</v>
      </c>
      <c r="Y60" s="86">
        <f>'EJEC NO IMPRIMIR'!Y60/'EJEC REGULAR'!$D$1</f>
        <v>0</v>
      </c>
      <c r="Z60" s="86">
        <f>'EJEC NO IMPRIMIR'!Z60/'EJEC REGULAR'!$D$1</f>
        <v>0</v>
      </c>
      <c r="AA60" s="86">
        <f>'EJEC NO IMPRIMIR'!AA60/'EJEC REGULAR'!$D$1</f>
        <v>0</v>
      </c>
      <c r="AB60" s="86">
        <f>'EJEC NO IMPRIMIR'!AB60/'EJEC REGULAR'!$D$1</f>
        <v>0</v>
      </c>
      <c r="AC60" s="86">
        <f>'EJEC NO IMPRIMIR'!AC60/'EJEC REGULAR'!$D$1</f>
        <v>0</v>
      </c>
      <c r="AD60" s="72"/>
      <c r="AE60" s="71">
        <f t="shared" si="4"/>
        <v>0</v>
      </c>
      <c r="AF60" s="72"/>
      <c r="AG60" s="72"/>
      <c r="AH60" s="72">
        <f t="shared" si="1"/>
        <v>0</v>
      </c>
      <c r="AI60" s="72"/>
      <c r="AJ60" s="72"/>
      <c r="AK60" s="72"/>
      <c r="AL60" s="72">
        <f t="shared" si="2"/>
        <v>0</v>
      </c>
      <c r="AM60" s="72">
        <f t="shared" si="6"/>
        <v>0</v>
      </c>
      <c r="AN60" s="72"/>
      <c r="AS60" s="108"/>
    </row>
    <row r="61" spans="1:45" ht="22.5" customHeight="1">
      <c r="A61" s="69"/>
      <c r="B61" s="87" t="s">
        <v>17</v>
      </c>
      <c r="C61" s="88"/>
      <c r="D61" s="89" t="s">
        <v>18</v>
      </c>
      <c r="E61" s="88"/>
      <c r="F61" s="90">
        <f>'EJEC NO IMPRIMIR'!F61/'EJEC REGULAR'!$D$1</f>
        <v>0</v>
      </c>
      <c r="G61" s="90">
        <f>'EJEC NO IMPRIMIR'!G61/'EJEC REGULAR'!$D$1</f>
        <v>0</v>
      </c>
      <c r="H61" s="90">
        <f>'EJEC NO IMPRIMIR'!H61/'EJEC REGULAR'!$D$1</f>
        <v>0</v>
      </c>
      <c r="I61" s="90">
        <f>'EJEC NO IMPRIMIR'!I61/'EJEC REGULAR'!$D$1</f>
        <v>0</v>
      </c>
      <c r="J61" s="90">
        <f>'EJEC NO IMPRIMIR'!J61/'EJEC REGULAR'!$D$1</f>
        <v>0</v>
      </c>
      <c r="K61" s="90">
        <f>'EJEC NO IMPRIMIR'!K61/'EJEC REGULAR'!$D$1</f>
        <v>0</v>
      </c>
      <c r="L61" s="90">
        <f>'EJEC NO IMPRIMIR'!L61/'EJEC REGULAR'!$D$1</f>
        <v>0</v>
      </c>
      <c r="M61" s="90">
        <f>'EJEC NO IMPRIMIR'!M61/'EJEC REGULAR'!$D$1</f>
        <v>0</v>
      </c>
      <c r="N61" s="90">
        <f>'EJEC NO IMPRIMIR'!N61/'EJEC REGULAR'!$D$1</f>
        <v>0</v>
      </c>
      <c r="O61" s="90">
        <f>'EJEC NO IMPRIMIR'!O61/'EJEC REGULAR'!$D$1</f>
        <v>0</v>
      </c>
      <c r="P61" s="90">
        <f>'EJEC NO IMPRIMIR'!P61/'EJEC REGULAR'!$D$1</f>
        <v>0</v>
      </c>
      <c r="Q61" s="90">
        <f>'EJEC NO IMPRIMIR'!Q61/'EJEC REGULAR'!$D$1</f>
        <v>0</v>
      </c>
      <c r="R61" s="90">
        <f>'EJEC NO IMPRIMIR'!R61/'EJEC REGULAR'!$D$1</f>
        <v>0</v>
      </c>
      <c r="S61" s="90">
        <f>'EJEC NO IMPRIMIR'!S61/'EJEC REGULAR'!$D$1</f>
        <v>0</v>
      </c>
      <c r="T61" s="90">
        <f>'EJEC NO IMPRIMIR'!T61/'EJEC REGULAR'!$D$1</f>
        <v>0</v>
      </c>
      <c r="U61" s="90">
        <f>'EJEC NO IMPRIMIR'!U61/'EJEC REGULAR'!$D$1</f>
        <v>0</v>
      </c>
      <c r="V61" s="90">
        <f>'EJEC NO IMPRIMIR'!V61/'EJEC REGULAR'!$D$1</f>
        <v>19475450.031</v>
      </c>
      <c r="W61" s="90">
        <f>'EJEC NO IMPRIMIR'!W61/'EJEC REGULAR'!$D$1</f>
        <v>0</v>
      </c>
      <c r="X61" s="90">
        <f>'EJEC NO IMPRIMIR'!X61/'EJEC REGULAR'!$D$1</f>
        <v>0</v>
      </c>
      <c r="Y61" s="90">
        <f>'EJEC NO IMPRIMIR'!Y61/'EJEC REGULAR'!$D$1</f>
        <v>0</v>
      </c>
      <c r="Z61" s="90">
        <f>'EJEC NO IMPRIMIR'!Z61/'EJEC REGULAR'!$D$1</f>
        <v>0</v>
      </c>
      <c r="AA61" s="90">
        <f>'EJEC NO IMPRIMIR'!AA61/'EJEC REGULAR'!$D$1</f>
        <v>0</v>
      </c>
      <c r="AB61" s="90">
        <f>'EJEC NO IMPRIMIR'!AB61/'EJEC REGULAR'!$D$1</f>
        <v>19475450.031</v>
      </c>
      <c r="AC61" s="90">
        <f>'EJEC NO IMPRIMIR'!AC61/'EJEC REGULAR'!$D$1</f>
        <v>19475450.031</v>
      </c>
      <c r="AD61" s="72"/>
      <c r="AE61" s="71">
        <f t="shared" si="4"/>
        <v>19475450.031</v>
      </c>
      <c r="AF61" s="72"/>
      <c r="AG61" s="72"/>
      <c r="AH61" s="72">
        <f t="shared" si="1"/>
        <v>19475450.031</v>
      </c>
      <c r="AI61" s="72"/>
      <c r="AJ61" s="72"/>
      <c r="AK61" s="72">
        <v>223663773070</v>
      </c>
      <c r="AL61" s="72">
        <f t="shared" si="2"/>
        <v>223663773.07</v>
      </c>
      <c r="AM61" s="72">
        <f t="shared" si="6"/>
        <v>-204188323.039</v>
      </c>
      <c r="AN61" s="72"/>
      <c r="AS61" s="108"/>
    </row>
    <row r="62" spans="1:45" ht="22.5" customHeight="1">
      <c r="A62" s="69"/>
      <c r="B62" s="91" t="s">
        <v>20</v>
      </c>
      <c r="C62" s="80"/>
      <c r="D62" s="85" t="s">
        <v>93</v>
      </c>
      <c r="E62" s="80"/>
      <c r="F62" s="86">
        <f>'EJEC NO IMPRIMIR'!F62/'EJEC REGULAR'!$D$1</f>
        <v>0</v>
      </c>
      <c r="G62" s="86">
        <f>'EJEC NO IMPRIMIR'!G62/'EJEC REGULAR'!$D$1</f>
        <v>0</v>
      </c>
      <c r="H62" s="86">
        <f>'EJEC NO IMPRIMIR'!H62/'EJEC REGULAR'!$D$1</f>
        <v>0</v>
      </c>
      <c r="I62" s="86">
        <f>'EJEC NO IMPRIMIR'!I62/'EJEC REGULAR'!$D$1</f>
        <v>0</v>
      </c>
      <c r="J62" s="86">
        <f>'EJEC NO IMPRIMIR'!J62/'EJEC REGULAR'!$D$1</f>
        <v>0</v>
      </c>
      <c r="K62" s="86">
        <f>'EJEC NO IMPRIMIR'!K62/'EJEC REGULAR'!$D$1</f>
        <v>0</v>
      </c>
      <c r="L62" s="86">
        <f>'EJEC NO IMPRIMIR'!L62/'EJEC REGULAR'!$D$1</f>
        <v>0</v>
      </c>
      <c r="M62" s="86">
        <f>'EJEC NO IMPRIMIR'!M62/'EJEC REGULAR'!$D$1</f>
        <v>0</v>
      </c>
      <c r="N62" s="86">
        <f>'EJEC NO IMPRIMIR'!N62/'EJEC REGULAR'!$D$1</f>
        <v>0</v>
      </c>
      <c r="O62" s="86">
        <f>'EJEC NO IMPRIMIR'!O62/'EJEC REGULAR'!$D$1</f>
        <v>0</v>
      </c>
      <c r="P62" s="86">
        <f>'EJEC NO IMPRIMIR'!P62/'EJEC REGULAR'!$D$1</f>
        <v>0</v>
      </c>
      <c r="Q62" s="86">
        <f>'EJEC NO IMPRIMIR'!Q62/'EJEC REGULAR'!$D$1</f>
        <v>0</v>
      </c>
      <c r="R62" s="86">
        <f>'EJEC NO IMPRIMIR'!R62/'EJEC REGULAR'!$D$1</f>
        <v>0</v>
      </c>
      <c r="S62" s="86">
        <f>'EJEC NO IMPRIMIR'!S62/'EJEC REGULAR'!$D$1</f>
        <v>0</v>
      </c>
      <c r="T62" s="86">
        <f>'EJEC NO IMPRIMIR'!T62/'EJEC REGULAR'!$D$1</f>
        <v>0</v>
      </c>
      <c r="U62" s="86">
        <f>'EJEC NO IMPRIMIR'!U62/'EJEC REGULAR'!$D$1</f>
        <v>0</v>
      </c>
      <c r="V62" s="86">
        <f>'EJEC NO IMPRIMIR'!V62/'EJEC REGULAR'!$D$1</f>
        <v>19475450.031</v>
      </c>
      <c r="W62" s="86">
        <f>'EJEC NO IMPRIMIR'!W62/'EJEC REGULAR'!$D$1</f>
        <v>0</v>
      </c>
      <c r="X62" s="86">
        <f>'EJEC NO IMPRIMIR'!X62/'EJEC REGULAR'!$D$1</f>
        <v>0</v>
      </c>
      <c r="Y62" s="86">
        <f>'EJEC NO IMPRIMIR'!Y62/'EJEC REGULAR'!$D$1</f>
        <v>0</v>
      </c>
      <c r="Z62" s="86">
        <f>'EJEC NO IMPRIMIR'!Z62/'EJEC REGULAR'!$D$1</f>
        <v>0</v>
      </c>
      <c r="AA62" s="86">
        <f>'EJEC NO IMPRIMIR'!AA62/'EJEC REGULAR'!$D$1</f>
        <v>0</v>
      </c>
      <c r="AB62" s="86">
        <f>'EJEC NO IMPRIMIR'!AB62/'EJEC REGULAR'!$D$1</f>
        <v>19475450.031</v>
      </c>
      <c r="AC62" s="86">
        <f>'EJEC NO IMPRIMIR'!AC62/'EJEC REGULAR'!$D$1</f>
        <v>19475450.031</v>
      </c>
      <c r="AD62" s="72"/>
      <c r="AE62" s="71"/>
      <c r="AF62" s="72"/>
      <c r="AG62" s="72"/>
      <c r="AH62" s="72"/>
      <c r="AI62" s="72"/>
      <c r="AJ62" s="72"/>
      <c r="AK62" s="72"/>
      <c r="AL62" s="72"/>
      <c r="AM62" s="72"/>
      <c r="AN62" s="72"/>
      <c r="AS62" s="108"/>
    </row>
    <row r="63" spans="1:45" ht="22.5" customHeight="1">
      <c r="A63" s="69"/>
      <c r="B63" s="91" t="s">
        <v>39</v>
      </c>
      <c r="C63" s="80"/>
      <c r="D63" s="85" t="s">
        <v>94</v>
      </c>
      <c r="E63" s="80"/>
      <c r="F63" s="86">
        <f>'EJEC NO IMPRIMIR'!F63/'EJEC REGULAR'!$D$1</f>
        <v>0</v>
      </c>
      <c r="G63" s="86">
        <f>'EJEC NO IMPRIMIR'!G63/'EJEC REGULAR'!$D$1</f>
        <v>0</v>
      </c>
      <c r="H63" s="86">
        <f>'EJEC NO IMPRIMIR'!H63/'EJEC REGULAR'!$D$1</f>
        <v>0</v>
      </c>
      <c r="I63" s="86">
        <f>'EJEC NO IMPRIMIR'!I63/'EJEC REGULAR'!$D$1</f>
        <v>0</v>
      </c>
      <c r="J63" s="86">
        <f>'EJEC NO IMPRIMIR'!J63/'EJEC REGULAR'!$D$1</f>
        <v>0</v>
      </c>
      <c r="K63" s="86">
        <f>'EJEC NO IMPRIMIR'!K63/'EJEC REGULAR'!$D$1</f>
        <v>0</v>
      </c>
      <c r="L63" s="86">
        <f>'EJEC NO IMPRIMIR'!L63/'EJEC REGULAR'!$D$1</f>
        <v>0</v>
      </c>
      <c r="M63" s="86">
        <f>'EJEC NO IMPRIMIR'!M63/'EJEC REGULAR'!$D$1</f>
        <v>0</v>
      </c>
      <c r="N63" s="86">
        <f>'EJEC NO IMPRIMIR'!N63/'EJEC REGULAR'!$D$1</f>
        <v>0</v>
      </c>
      <c r="O63" s="86">
        <f>'EJEC NO IMPRIMIR'!O63/'EJEC REGULAR'!$D$1</f>
        <v>0</v>
      </c>
      <c r="P63" s="86">
        <f>'EJEC NO IMPRIMIR'!P63/'EJEC REGULAR'!$D$1</f>
        <v>0</v>
      </c>
      <c r="Q63" s="86">
        <f>'EJEC NO IMPRIMIR'!Q63/'EJEC REGULAR'!$D$1</f>
        <v>0</v>
      </c>
      <c r="R63" s="86">
        <f>'EJEC NO IMPRIMIR'!R63/'EJEC REGULAR'!$D$1</f>
        <v>0</v>
      </c>
      <c r="S63" s="86">
        <f>'EJEC NO IMPRIMIR'!S63/'EJEC REGULAR'!$D$1</f>
        <v>0</v>
      </c>
      <c r="T63" s="86">
        <f>'EJEC NO IMPRIMIR'!T63/'EJEC REGULAR'!$D$1</f>
        <v>0</v>
      </c>
      <c r="U63" s="86">
        <f>'EJEC NO IMPRIMIR'!U63/'EJEC REGULAR'!$D$1</f>
        <v>0</v>
      </c>
      <c r="V63" s="86">
        <f>'EJEC NO IMPRIMIR'!V63/'EJEC REGULAR'!$D$1</f>
        <v>0</v>
      </c>
      <c r="W63" s="86">
        <f>'EJEC NO IMPRIMIR'!W63/'EJEC REGULAR'!$D$1</f>
        <v>0</v>
      </c>
      <c r="X63" s="86">
        <f>'EJEC NO IMPRIMIR'!X63/'EJEC REGULAR'!$D$1</f>
        <v>0</v>
      </c>
      <c r="Y63" s="86">
        <f>'EJEC NO IMPRIMIR'!Y63/'EJEC REGULAR'!$D$1</f>
        <v>0</v>
      </c>
      <c r="Z63" s="86">
        <f>'EJEC NO IMPRIMIR'!Z63/'EJEC REGULAR'!$D$1</f>
        <v>0</v>
      </c>
      <c r="AA63" s="86">
        <f>'EJEC NO IMPRIMIR'!AA63/'EJEC REGULAR'!$D$1</f>
        <v>0</v>
      </c>
      <c r="AB63" s="86">
        <f>'EJEC NO IMPRIMIR'!AB63/'EJEC REGULAR'!$D$1</f>
        <v>0</v>
      </c>
      <c r="AC63" s="86">
        <f>'EJEC NO IMPRIMIR'!AC63/'EJEC REGULAR'!$D$1</f>
        <v>0</v>
      </c>
      <c r="AD63" s="72"/>
      <c r="AE63" s="71"/>
      <c r="AF63" s="72"/>
      <c r="AG63" s="72"/>
      <c r="AH63" s="72"/>
      <c r="AI63" s="72"/>
      <c r="AJ63" s="72"/>
      <c r="AK63" s="72"/>
      <c r="AL63" s="72"/>
      <c r="AM63" s="72"/>
      <c r="AN63" s="72"/>
      <c r="AS63" s="108"/>
    </row>
    <row r="64" spans="1:45" ht="22.5" customHeight="1">
      <c r="A64" s="69"/>
      <c r="B64" s="91" t="s">
        <v>31</v>
      </c>
      <c r="C64" s="80"/>
      <c r="D64" s="85" t="s">
        <v>96</v>
      </c>
      <c r="E64" s="80"/>
      <c r="F64" s="86">
        <f>'EJEC NO IMPRIMIR'!F64/'EJEC REGULAR'!$D$1</f>
        <v>0</v>
      </c>
      <c r="G64" s="86">
        <f>'EJEC NO IMPRIMIR'!G64/'EJEC REGULAR'!$D$1</f>
        <v>0</v>
      </c>
      <c r="H64" s="86">
        <f>'EJEC NO IMPRIMIR'!H64/'EJEC REGULAR'!$D$1</f>
        <v>0</v>
      </c>
      <c r="I64" s="86">
        <f>'EJEC NO IMPRIMIR'!I64/'EJEC REGULAR'!$D$1</f>
        <v>0</v>
      </c>
      <c r="J64" s="86">
        <f>'EJEC NO IMPRIMIR'!J64/'EJEC REGULAR'!$D$1</f>
        <v>0</v>
      </c>
      <c r="K64" s="86">
        <f>'EJEC NO IMPRIMIR'!K64/'EJEC REGULAR'!$D$1</f>
        <v>0</v>
      </c>
      <c r="L64" s="86">
        <f>'EJEC NO IMPRIMIR'!L64/'EJEC REGULAR'!$D$1</f>
        <v>0</v>
      </c>
      <c r="M64" s="86">
        <f>'EJEC NO IMPRIMIR'!M64/'EJEC REGULAR'!$D$1</f>
        <v>0</v>
      </c>
      <c r="N64" s="86">
        <f>'EJEC NO IMPRIMIR'!N64/'EJEC REGULAR'!$D$1</f>
        <v>0</v>
      </c>
      <c r="O64" s="86">
        <f>'EJEC NO IMPRIMIR'!O64/'EJEC REGULAR'!$D$1</f>
        <v>0</v>
      </c>
      <c r="P64" s="86">
        <f>'EJEC NO IMPRIMIR'!P64/'EJEC REGULAR'!$D$1</f>
        <v>0</v>
      </c>
      <c r="Q64" s="86">
        <f>'EJEC NO IMPRIMIR'!Q64/'EJEC REGULAR'!$D$1</f>
        <v>0</v>
      </c>
      <c r="R64" s="86">
        <f>'EJEC NO IMPRIMIR'!R64/'EJEC REGULAR'!$D$1</f>
        <v>0</v>
      </c>
      <c r="S64" s="86">
        <f>'EJEC NO IMPRIMIR'!S64/'EJEC REGULAR'!$D$1</f>
        <v>0</v>
      </c>
      <c r="T64" s="86">
        <f>'EJEC NO IMPRIMIR'!T64/'EJEC REGULAR'!$D$1</f>
        <v>0</v>
      </c>
      <c r="U64" s="86">
        <f>'EJEC NO IMPRIMIR'!U64/'EJEC REGULAR'!$D$1</f>
        <v>0</v>
      </c>
      <c r="V64" s="86">
        <f>'EJEC NO IMPRIMIR'!V64/'EJEC REGULAR'!$D$1</f>
        <v>0</v>
      </c>
      <c r="W64" s="86">
        <f>'EJEC NO IMPRIMIR'!W64/'EJEC REGULAR'!$D$1</f>
        <v>0</v>
      </c>
      <c r="X64" s="86">
        <f>'EJEC NO IMPRIMIR'!X64/'EJEC REGULAR'!$D$1</f>
        <v>0</v>
      </c>
      <c r="Y64" s="86">
        <f>'EJEC NO IMPRIMIR'!Y64/'EJEC REGULAR'!$D$1</f>
        <v>0</v>
      </c>
      <c r="Z64" s="86">
        <f>'EJEC NO IMPRIMIR'!Z64/'EJEC REGULAR'!$D$1</f>
        <v>0</v>
      </c>
      <c r="AA64" s="86">
        <f>'EJEC NO IMPRIMIR'!AA64/'EJEC REGULAR'!$D$1</f>
        <v>0</v>
      </c>
      <c r="AB64" s="86">
        <f>'EJEC NO IMPRIMIR'!AB64/'EJEC REGULAR'!$D$1</f>
        <v>0</v>
      </c>
      <c r="AC64" s="86">
        <f>'EJEC NO IMPRIMIR'!AC64/'EJEC REGULAR'!$D$1</f>
        <v>0</v>
      </c>
      <c r="AD64" s="72"/>
      <c r="AE64" s="71"/>
      <c r="AF64" s="72"/>
      <c r="AG64" s="72"/>
      <c r="AH64" s="72"/>
      <c r="AI64" s="72"/>
      <c r="AJ64" s="72"/>
      <c r="AK64" s="72"/>
      <c r="AL64" s="72"/>
      <c r="AM64" s="72"/>
      <c r="AN64" s="72"/>
      <c r="AS64" s="108"/>
    </row>
    <row r="65" spans="1:45" ht="22.5" customHeight="1">
      <c r="A65" s="69"/>
      <c r="B65" s="84" t="s">
        <v>66</v>
      </c>
      <c r="C65" s="80"/>
      <c r="D65" s="85" t="s">
        <v>41</v>
      </c>
      <c r="E65" s="80"/>
      <c r="F65" s="86">
        <f>'EJEC NO IMPRIMIR'!F65/'EJEC REGULAR'!$D$1</f>
        <v>869842.063</v>
      </c>
      <c r="G65" s="86">
        <f>'EJEC NO IMPRIMIR'!G65/'EJEC REGULAR'!$D$1</f>
        <v>1804891.542</v>
      </c>
      <c r="H65" s="86">
        <f>'EJEC NO IMPRIMIR'!H65/'EJEC REGULAR'!$D$1</f>
        <v>48182912.755</v>
      </c>
      <c r="I65" s="86">
        <f>'EJEC NO IMPRIMIR'!I65/'EJEC REGULAR'!$D$1</f>
        <v>0</v>
      </c>
      <c r="J65" s="86">
        <f>'EJEC NO IMPRIMIR'!J65/'EJEC REGULAR'!$D$1</f>
        <v>209467031.265</v>
      </c>
      <c r="K65" s="86">
        <f>'EJEC NO IMPRIMIR'!K65/'EJEC REGULAR'!$D$1</f>
        <v>0</v>
      </c>
      <c r="L65" s="86">
        <f>'EJEC NO IMPRIMIR'!L65/'EJEC REGULAR'!$D$1</f>
        <v>0</v>
      </c>
      <c r="M65" s="86">
        <f>'EJEC NO IMPRIMIR'!M65/'EJEC REGULAR'!$D$1</f>
        <v>9822740.666</v>
      </c>
      <c r="N65" s="86">
        <f>'EJEC NO IMPRIMIR'!N65/'EJEC REGULAR'!$D$1</f>
        <v>15879947.902</v>
      </c>
      <c r="O65" s="86">
        <f>'EJEC NO IMPRIMIR'!O65/'EJEC REGULAR'!$D$1</f>
        <v>0</v>
      </c>
      <c r="P65" s="86">
        <f>'EJEC NO IMPRIMIR'!P65/'EJEC REGULAR'!$D$1</f>
        <v>136973.756</v>
      </c>
      <c r="Q65" s="86">
        <f>'EJEC NO IMPRIMIR'!Q65/'EJEC REGULAR'!$D$1</f>
        <v>48926.751</v>
      </c>
      <c r="R65" s="86">
        <f>'EJEC NO IMPRIMIR'!R65/'EJEC REGULAR'!$D$1</f>
        <v>541027.641</v>
      </c>
      <c r="S65" s="86">
        <f>'EJEC NO IMPRIMIR'!S65/'EJEC REGULAR'!$D$1</f>
        <v>32314666.387</v>
      </c>
      <c r="T65" s="86">
        <f>'EJEC NO IMPRIMIR'!T65/'EJEC REGULAR'!$D$1</f>
        <v>226742.927</v>
      </c>
      <c r="U65" s="86">
        <f>'EJEC NO IMPRIMIR'!U65/'EJEC REGULAR'!$D$1</f>
        <v>609502.049</v>
      </c>
      <c r="V65" s="86">
        <f>'EJEC NO IMPRIMIR'!V65/'EJEC REGULAR'!$D$1</f>
        <v>99623336.693</v>
      </c>
      <c r="W65" s="86">
        <f>'EJEC NO IMPRIMIR'!W65/'EJEC REGULAR'!$D$1</f>
        <v>2776793.43</v>
      </c>
      <c r="X65" s="86">
        <f>'EJEC NO IMPRIMIR'!X65/'EJEC REGULAR'!$D$1</f>
        <v>0</v>
      </c>
      <c r="Y65" s="86">
        <f>'EJEC NO IMPRIMIR'!Y65/'EJEC REGULAR'!$D$1</f>
        <v>79986</v>
      </c>
      <c r="Z65" s="86">
        <f>'EJEC NO IMPRIMIR'!Z65/'EJEC REGULAR'!$D$1</f>
        <v>643705</v>
      </c>
      <c r="AA65" s="86">
        <f>'EJEC NO IMPRIMIR'!AA65/'EJEC REGULAR'!$D$1</f>
        <v>0</v>
      </c>
      <c r="AB65" s="86">
        <f>'EJEC NO IMPRIMIR'!AB65/'EJEC REGULAR'!$D$1</f>
        <v>423029026.827</v>
      </c>
      <c r="AC65" s="86">
        <f>'EJEC NO IMPRIMIR'!AC65/'EJEC REGULAR'!$D$1</f>
        <v>423029026.827</v>
      </c>
      <c r="AD65" s="72"/>
      <c r="AE65" s="71">
        <f t="shared" si="4"/>
        <v>422305335.827</v>
      </c>
      <c r="AF65" s="72"/>
      <c r="AG65" s="72" t="e">
        <f>+#REF!</f>
        <v>#REF!</v>
      </c>
      <c r="AH65" s="72" t="e">
        <f t="shared" si="1"/>
        <v>#REF!</v>
      </c>
      <c r="AI65" s="72"/>
      <c r="AJ65" s="72"/>
      <c r="AK65" s="72">
        <v>166165525133</v>
      </c>
      <c r="AL65" s="72">
        <f t="shared" si="2"/>
        <v>166165525.133</v>
      </c>
      <c r="AM65" s="72" t="e">
        <f t="shared" si="6"/>
        <v>#REF!</v>
      </c>
      <c r="AN65" s="72"/>
      <c r="AS65" s="108"/>
    </row>
    <row r="66" spans="1:45" ht="22.5" customHeight="1">
      <c r="A66" s="69"/>
      <c r="B66" s="87" t="s">
        <v>67</v>
      </c>
      <c r="C66" s="88"/>
      <c r="D66" s="89" t="s">
        <v>19</v>
      </c>
      <c r="E66" s="80"/>
      <c r="F66" s="90">
        <f>'EJEC NO IMPRIMIR'!F66/'EJEC REGULAR'!$D$1</f>
        <v>0</v>
      </c>
      <c r="G66" s="90">
        <f>'EJEC NO IMPRIMIR'!G66/'EJEC REGULAR'!$D$1</f>
        <v>0</v>
      </c>
      <c r="H66" s="90">
        <f>'EJEC NO IMPRIMIR'!H66/'EJEC REGULAR'!$D$1</f>
        <v>0</v>
      </c>
      <c r="I66" s="90">
        <f>'EJEC NO IMPRIMIR'!I66/'EJEC REGULAR'!$D$1</f>
        <v>0</v>
      </c>
      <c r="J66" s="90">
        <f>'EJEC NO IMPRIMIR'!J66/'EJEC REGULAR'!$D$1</f>
        <v>0</v>
      </c>
      <c r="K66" s="90">
        <f>'EJEC NO IMPRIMIR'!K66/'EJEC REGULAR'!$D$1</f>
        <v>0</v>
      </c>
      <c r="L66" s="90">
        <f>'EJEC NO IMPRIMIR'!L66/'EJEC REGULAR'!$D$1</f>
        <v>0</v>
      </c>
      <c r="M66" s="90">
        <f>'EJEC NO IMPRIMIR'!M66/'EJEC REGULAR'!$D$1</f>
        <v>0</v>
      </c>
      <c r="N66" s="90">
        <f>'EJEC NO IMPRIMIR'!N66/'EJEC REGULAR'!$D$1</f>
        <v>0</v>
      </c>
      <c r="O66" s="90">
        <f>'EJEC NO IMPRIMIR'!O66/'EJEC REGULAR'!$D$1</f>
        <v>0</v>
      </c>
      <c r="P66" s="90">
        <f>'EJEC NO IMPRIMIR'!P66/'EJEC REGULAR'!$D$1</f>
        <v>0</v>
      </c>
      <c r="Q66" s="90">
        <f>'EJEC NO IMPRIMIR'!Q66/'EJEC REGULAR'!$D$1</f>
        <v>0</v>
      </c>
      <c r="R66" s="90">
        <f>'EJEC NO IMPRIMIR'!R66/'EJEC REGULAR'!$D$1</f>
        <v>0</v>
      </c>
      <c r="S66" s="90">
        <f>'EJEC NO IMPRIMIR'!S66/'EJEC REGULAR'!$D$1</f>
        <v>0</v>
      </c>
      <c r="T66" s="90">
        <f>'EJEC NO IMPRIMIR'!T66/'EJEC REGULAR'!$D$1</f>
        <v>0</v>
      </c>
      <c r="U66" s="90">
        <f>'EJEC NO IMPRIMIR'!U66/'EJEC REGULAR'!$D$1</f>
        <v>0</v>
      </c>
      <c r="V66" s="90">
        <f>'EJEC NO IMPRIMIR'!V66/'EJEC REGULAR'!$D$1</f>
        <v>0</v>
      </c>
      <c r="W66" s="90">
        <f>'EJEC NO IMPRIMIR'!W66/'EJEC REGULAR'!$D$1</f>
        <v>0</v>
      </c>
      <c r="X66" s="90">
        <f>'EJEC NO IMPRIMIR'!X66/'EJEC REGULAR'!$D$1</f>
        <v>0</v>
      </c>
      <c r="Y66" s="90">
        <f>'EJEC NO IMPRIMIR'!Y66/'EJEC REGULAR'!$D$1</f>
        <v>0</v>
      </c>
      <c r="Z66" s="90">
        <f>'EJEC NO IMPRIMIR'!Z66/'EJEC REGULAR'!$D$1</f>
        <v>0</v>
      </c>
      <c r="AA66" s="90">
        <f>'EJEC NO IMPRIMIR'!AA66/'EJEC REGULAR'!$D$1</f>
        <v>0</v>
      </c>
      <c r="AB66" s="90">
        <f>'EJEC NO IMPRIMIR'!AB66/'EJEC REGULAR'!$D$1</f>
        <v>0</v>
      </c>
      <c r="AC66" s="90">
        <f>'EJEC NO IMPRIMIR'!AC66/'EJEC REGULAR'!$D$1</f>
        <v>0</v>
      </c>
      <c r="AD66" s="72"/>
      <c r="AE66" s="71">
        <f t="shared" si="4"/>
        <v>0</v>
      </c>
      <c r="AF66" s="72"/>
      <c r="AG66" s="72"/>
      <c r="AH66" s="72">
        <f t="shared" si="1"/>
        <v>0</v>
      </c>
      <c r="AI66" s="72"/>
      <c r="AJ66" s="72"/>
      <c r="AK66" s="72"/>
      <c r="AL66" s="72"/>
      <c r="AM66" s="72"/>
      <c r="AN66" s="72"/>
      <c r="AS66" s="108"/>
    </row>
    <row r="67" spans="6:40" ht="18" customHeight="1"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</row>
    <row r="68" spans="6:40" ht="18" customHeight="1"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</row>
    <row r="69" spans="4:40" ht="18" customHeight="1">
      <c r="D69" s="72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</row>
    <row r="70" spans="4:40" ht="18" customHeight="1">
      <c r="D70" s="72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</row>
    <row r="71" spans="4:40" ht="18" customHeight="1">
      <c r="D71" s="72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</row>
    <row r="72" spans="4:40" ht="18" customHeight="1">
      <c r="D72" s="72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</row>
    <row r="73" spans="6:40" ht="18" customHeight="1"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</row>
    <row r="74" spans="6:40" ht="18" customHeight="1"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</row>
    <row r="75" spans="6:40" ht="18" customHeight="1"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</row>
    <row r="76" spans="6:40" ht="18" customHeight="1"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</row>
    <row r="77" spans="6:40" ht="18" customHeight="1"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</row>
    <row r="78" spans="6:40" ht="18" customHeight="1"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</row>
    <row r="79" spans="6:40" ht="18" customHeight="1"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</row>
    <row r="80" spans="6:40" ht="18" customHeight="1"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</row>
    <row r="81" spans="6:40" ht="18" customHeight="1"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</row>
    <row r="82" spans="6:40" ht="18" customHeight="1"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</row>
    <row r="83" spans="6:40" ht="18" customHeight="1"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</row>
    <row r="84" spans="6:40" ht="18" customHeight="1"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</row>
    <row r="85" spans="6:40" ht="18" customHeight="1"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</row>
    <row r="86" spans="6:40" ht="18" customHeight="1"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</row>
    <row r="87" spans="6:40" ht="18" customHeight="1"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</row>
    <row r="88" spans="6:40" ht="18" customHeight="1"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</row>
    <row r="89" spans="6:40" ht="18" customHeight="1"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</row>
    <row r="90" spans="6:40" ht="18" customHeight="1"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</row>
    <row r="91" spans="6:40" ht="18" customHeight="1"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</row>
    <row r="92" spans="30:40" ht="18" customHeight="1"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</row>
    <row r="93" spans="30:40" ht="18" customHeight="1"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</row>
    <row r="94" spans="30:40" ht="18" customHeight="1"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</row>
    <row r="95" spans="30:40" ht="18" customHeight="1"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</row>
    <row r="96" spans="30:40" ht="18" customHeight="1"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</row>
    <row r="97" spans="30:40" ht="18" customHeight="1"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</row>
    <row r="98" spans="30:40" ht="18" customHeight="1"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</row>
    <row r="99" spans="30:40" ht="18" customHeight="1"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</row>
    <row r="100" spans="30:40" ht="18" customHeight="1"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</row>
    <row r="101" spans="30:40" ht="18" customHeight="1"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</row>
    <row r="102" spans="30:40" ht="18" customHeight="1"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</row>
    <row r="103" spans="30:40" ht="18" customHeight="1"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</row>
    <row r="104" spans="30:40" ht="18" customHeight="1"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</row>
    <row r="105" spans="30:40" ht="18" customHeight="1"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</row>
    <row r="106" spans="30:40" ht="18" customHeight="1"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</row>
    <row r="107" spans="30:40" ht="18" customHeight="1"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</row>
    <row r="108" spans="30:40" ht="18" customHeight="1"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</row>
    <row r="109" spans="30:40" ht="18" customHeight="1"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</row>
    <row r="110" spans="30:40" ht="18" customHeight="1"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</row>
    <row r="111" spans="30:40" ht="18" customHeight="1"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</row>
    <row r="112" spans="30:40" ht="18" customHeight="1"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</row>
    <row r="113" spans="30:40" ht="18" customHeight="1"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</row>
    <row r="114" spans="30:40" ht="18" customHeight="1"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</row>
    <row r="115" spans="30:40" ht="18" customHeight="1"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</row>
    <row r="116" spans="30:40" ht="18" customHeight="1"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</row>
    <row r="117" spans="30:40" ht="18" customHeight="1"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</row>
    <row r="118" spans="30:40" ht="18" customHeight="1"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</row>
    <row r="119" spans="30:40" ht="18" customHeight="1"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</row>
    <row r="120" spans="30:40" ht="18" customHeight="1"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</row>
    <row r="121" spans="30:40" ht="18" customHeight="1"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</row>
    <row r="122" spans="30:40" ht="18" customHeight="1"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</row>
    <row r="123" spans="30:40" ht="18" customHeight="1"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</row>
  </sheetData>
  <sheetProtection/>
  <mergeCells count="2">
    <mergeCell ref="L2:P2"/>
    <mergeCell ref="L3:P3"/>
  </mergeCells>
  <printOptions horizontalCentered="1"/>
  <pageMargins left="0.2362204724409449" right="0.15748031496062992" top="0.7480314960629921" bottom="0.35433070866141736" header="0.31496062992125984" footer="0.31496062992125984"/>
  <pageSetup horizontalDpi="600" verticalDpi="600" orientation="landscape" paperSize="119" scale="24" r:id="rId2"/>
  <colBreaks count="1" manualBreakCount="1">
    <brk id="2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P128"/>
  <sheetViews>
    <sheetView zoomScale="50" zoomScaleNormal="50" zoomScalePageLayoutView="0" workbookViewId="0" topLeftCell="A1">
      <pane xSplit="5" ySplit="9" topLeftCell="Q2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X56" sqref="X56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0.875" style="1" customWidth="1"/>
    <col min="4" max="4" width="56.125" style="1" customWidth="1"/>
    <col min="5" max="5" width="0.875" style="1" customWidth="1"/>
    <col min="6" max="7" width="19.875" style="1" bestFit="1" customWidth="1"/>
    <col min="8" max="9" width="22.375" style="1" bestFit="1" customWidth="1"/>
    <col min="10" max="12" width="26.00390625" style="1" customWidth="1"/>
    <col min="13" max="13" width="20.75390625" style="1" bestFit="1" customWidth="1"/>
    <col min="14" max="15" width="21.375" style="1" bestFit="1" customWidth="1"/>
    <col min="16" max="16" width="19.375" style="1" bestFit="1" customWidth="1"/>
    <col min="17" max="17" width="18.875" style="1" bestFit="1" customWidth="1"/>
    <col min="18" max="18" width="22.625" style="1" bestFit="1" customWidth="1"/>
    <col min="19" max="19" width="19.875" style="1" bestFit="1" customWidth="1"/>
    <col min="20" max="20" width="21.875" style="1" bestFit="1" customWidth="1"/>
    <col min="21" max="21" width="21.625" style="1" bestFit="1" customWidth="1"/>
    <col min="22" max="22" width="23.00390625" style="1" bestFit="1" customWidth="1"/>
    <col min="23" max="24" width="20.50390625" style="1" bestFit="1" customWidth="1"/>
    <col min="25" max="25" width="18.875" style="1" customWidth="1"/>
    <col min="26" max="26" width="20.75390625" style="1" customWidth="1"/>
    <col min="27" max="27" width="28.875" style="1" bestFit="1" customWidth="1"/>
    <col min="28" max="28" width="31.125" style="1" bestFit="1" customWidth="1"/>
    <col min="29" max="29" width="23.875" style="1" bestFit="1" customWidth="1"/>
    <col min="30" max="30" width="2.50390625" style="1" customWidth="1"/>
    <col min="31" max="31" width="24.625" style="1" bestFit="1" customWidth="1"/>
    <col min="32" max="32" width="1.00390625" style="1" customWidth="1"/>
    <col min="33" max="33" width="20.625" style="1" customWidth="1"/>
    <col min="34" max="34" width="9.625" style="1" customWidth="1"/>
    <col min="35" max="35" width="16.75390625" style="1" customWidth="1"/>
    <col min="36" max="39" width="9.625" style="1" customWidth="1"/>
    <col min="40" max="40" width="10.875" style="1" bestFit="1" customWidth="1"/>
    <col min="41" max="16384" width="9.625" style="1" customWidth="1"/>
  </cols>
  <sheetData>
    <row r="1" spans="6:24" ht="18" customHeight="1">
      <c r="F1" s="13"/>
      <c r="U1" s="13"/>
      <c r="V1" s="13"/>
      <c r="W1" s="13"/>
      <c r="X1" s="13"/>
    </row>
    <row r="2" spans="2:20" ht="18" customHeight="1">
      <c r="B2" s="24"/>
      <c r="J2" s="1" t="s">
        <v>126</v>
      </c>
      <c r="K2" s="1" t="s">
        <v>126</v>
      </c>
      <c r="L2" s="1" t="s">
        <v>126</v>
      </c>
      <c r="T2" s="13"/>
    </row>
    <row r="3" spans="2:29" ht="18" customHeight="1">
      <c r="B3" s="24"/>
      <c r="F3" s="6"/>
      <c r="G3" s="6"/>
      <c r="H3" s="6"/>
      <c r="I3" s="6"/>
      <c r="J3" s="128" t="s">
        <v>89</v>
      </c>
      <c r="K3" s="128" t="s">
        <v>89</v>
      </c>
      <c r="L3" s="128" t="s">
        <v>89</v>
      </c>
      <c r="M3" s="128"/>
      <c r="N3" s="128"/>
      <c r="O3" s="12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29" ht="18" customHeight="1">
      <c r="B4" s="25"/>
      <c r="Y4" s="13"/>
      <c r="Z4" s="13"/>
      <c r="AA4" s="13"/>
      <c r="AB4" s="111"/>
      <c r="AC4" s="13">
        <f>+AC35-464120856415</f>
        <v>1830410000</v>
      </c>
    </row>
    <row r="5" spans="2:29" ht="18" customHeight="1">
      <c r="B5" s="25"/>
      <c r="Y5" s="13"/>
      <c r="Z5" s="13"/>
      <c r="AA5" s="13"/>
      <c r="AB5" s="111"/>
      <c r="AC5" s="13">
        <f>+AC9-343431876995</f>
        <v>1786430000</v>
      </c>
    </row>
    <row r="6" spans="2:29" ht="18" customHeight="1">
      <c r="B6" s="19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  <c r="Z6" s="44"/>
      <c r="AA6" s="44"/>
      <c r="AB6" s="44"/>
      <c r="AC6" s="110"/>
    </row>
    <row r="7" spans="2:31" ht="18" customHeight="1">
      <c r="B7" s="11"/>
      <c r="F7" s="99" t="s">
        <v>106</v>
      </c>
      <c r="G7" s="99" t="s">
        <v>110</v>
      </c>
      <c r="H7" s="99" t="s">
        <v>111</v>
      </c>
      <c r="I7" s="99" t="s">
        <v>135</v>
      </c>
      <c r="J7" s="99" t="s">
        <v>112</v>
      </c>
      <c r="K7" s="99" t="s">
        <v>134</v>
      </c>
      <c r="L7" s="99" t="s">
        <v>133</v>
      </c>
      <c r="M7" s="99" t="s">
        <v>113</v>
      </c>
      <c r="N7" s="99" t="s">
        <v>114</v>
      </c>
      <c r="O7" s="99" t="s">
        <v>132</v>
      </c>
      <c r="P7" s="99" t="s">
        <v>107</v>
      </c>
      <c r="Q7" s="99" t="s">
        <v>108</v>
      </c>
      <c r="R7" s="99" t="s">
        <v>115</v>
      </c>
      <c r="S7" s="99" t="s">
        <v>116</v>
      </c>
      <c r="T7" s="99" t="s">
        <v>109</v>
      </c>
      <c r="U7" s="99" t="s">
        <v>117</v>
      </c>
      <c r="V7" s="99" t="s">
        <v>118</v>
      </c>
      <c r="W7" s="99" t="s">
        <v>119</v>
      </c>
      <c r="X7" s="99" t="s">
        <v>137</v>
      </c>
      <c r="Y7" s="45" t="s">
        <v>53</v>
      </c>
      <c r="Z7" s="45" t="s">
        <v>49</v>
      </c>
      <c r="AA7" s="12" t="s">
        <v>105</v>
      </c>
      <c r="AB7" s="12" t="s">
        <v>50</v>
      </c>
      <c r="AC7" s="12" t="s">
        <v>50</v>
      </c>
      <c r="AE7" s="1" t="s">
        <v>57</v>
      </c>
    </row>
    <row r="8" spans="2:31" ht="18" customHeight="1">
      <c r="B8" s="14"/>
      <c r="F8" s="82" t="s">
        <v>78</v>
      </c>
      <c r="G8" s="82" t="s">
        <v>71</v>
      </c>
      <c r="H8" s="82" t="s">
        <v>72</v>
      </c>
      <c r="I8" s="82" t="s">
        <v>128</v>
      </c>
      <c r="J8" s="82" t="s">
        <v>73</v>
      </c>
      <c r="K8" s="82" t="s">
        <v>129</v>
      </c>
      <c r="L8" s="82" t="s">
        <v>130</v>
      </c>
      <c r="M8" s="82" t="s">
        <v>74</v>
      </c>
      <c r="N8" s="82" t="s">
        <v>75</v>
      </c>
      <c r="O8" s="82" t="s">
        <v>131</v>
      </c>
      <c r="P8" s="82" t="s">
        <v>68</v>
      </c>
      <c r="Q8" s="82" t="s">
        <v>69</v>
      </c>
      <c r="R8" s="82" t="s">
        <v>76</v>
      </c>
      <c r="S8" s="82" t="s">
        <v>77</v>
      </c>
      <c r="T8" s="82" t="s">
        <v>70</v>
      </c>
      <c r="U8" s="82" t="s">
        <v>92</v>
      </c>
      <c r="V8" s="82" t="s">
        <v>86</v>
      </c>
      <c r="W8" s="82" t="s">
        <v>79</v>
      </c>
      <c r="X8" s="82" t="s">
        <v>136</v>
      </c>
      <c r="Y8" s="46" t="s">
        <v>80</v>
      </c>
      <c r="Z8" s="46" t="s">
        <v>81</v>
      </c>
      <c r="AA8" s="15" t="s">
        <v>54</v>
      </c>
      <c r="AB8" s="15" t="s">
        <v>54</v>
      </c>
      <c r="AC8" s="15" t="s">
        <v>54</v>
      </c>
      <c r="AE8" s="1" t="s">
        <v>58</v>
      </c>
    </row>
    <row r="9" spans="1:42" s="38" customFormat="1" ht="24.75" customHeight="1">
      <c r="A9" s="30"/>
      <c r="B9" s="31" t="s">
        <v>0</v>
      </c>
      <c r="C9" s="32"/>
      <c r="D9" s="33" t="s">
        <v>1</v>
      </c>
      <c r="E9" s="34"/>
      <c r="F9" s="47">
        <f>SUM(F11,F12,F13,F14,F19,F20,F21,F22,F33,F34,F10)</f>
        <v>5312585097</v>
      </c>
      <c r="G9" s="47">
        <f aca="true" t="shared" si="0" ref="G9:W9">SUM(G11,G12,G13,G14,G19,G20,G21,G22,G33,G34,G10)</f>
        <v>3384694357</v>
      </c>
      <c r="H9" s="47">
        <f t="shared" si="0"/>
        <v>32164854540</v>
      </c>
      <c r="I9" s="47">
        <f>SUM(I11,I12,I13,I14,I19,I20,I21,I22,I33,I34,I10)</f>
        <v>0</v>
      </c>
      <c r="J9" s="47">
        <f t="shared" si="0"/>
        <v>133582824231</v>
      </c>
      <c r="K9" s="47">
        <f>SUM(K11,K12,K13,K14,K19,K20,K21,K22,K33,K34,K10)</f>
        <v>526010000</v>
      </c>
      <c r="L9" s="47">
        <f>SUM(L11,L12,L13,L14,L19,L20,L21,L22,L33,L34,L10)</f>
        <v>2207850228</v>
      </c>
      <c r="M9" s="47">
        <f t="shared" si="0"/>
        <v>6359270896</v>
      </c>
      <c r="N9" s="47">
        <f t="shared" si="0"/>
        <v>8699365695</v>
      </c>
      <c r="O9" s="47">
        <f>SUM(O11,O12,O13,O14,O19,O20,O21,O22,O33,O34,O10)</f>
        <v>46000000</v>
      </c>
      <c r="P9" s="47">
        <f>SUM(P11,P12,P13,P14,P19,P20,P21,P22,P33,P34,P10)</f>
        <v>1404300536</v>
      </c>
      <c r="Q9" s="47">
        <f>SUM(Q11,Q12,Q13,Q14,Q19,Q20,Q21,Q22,Q33,Q34,Q10)</f>
        <v>275867559</v>
      </c>
      <c r="R9" s="47">
        <f t="shared" si="0"/>
        <v>643197307</v>
      </c>
      <c r="S9" s="47">
        <f>SUM(S11,S12,S13,S14,S19,S20,S21,S22,S33,S34,S10)</f>
        <v>30223272596</v>
      </c>
      <c r="T9" s="47">
        <f t="shared" si="0"/>
        <v>1413842789</v>
      </c>
      <c r="U9" s="47">
        <f t="shared" si="0"/>
        <v>-75248080</v>
      </c>
      <c r="V9" s="47">
        <f t="shared" si="0"/>
        <v>112198719739</v>
      </c>
      <c r="W9" s="47">
        <f t="shared" si="0"/>
        <v>5064469505</v>
      </c>
      <c r="X9" s="47">
        <f>SUM(X11,X12,X13,X14,X19,X20,X21,X22,X33,X34,X10)</f>
        <v>0</v>
      </c>
      <c r="Y9" s="35">
        <f>SUM(Y11,Y12,Y13,Y14,Y19,Y20,Y21,Y22,Y33,Y34,Y10)</f>
        <v>258453000</v>
      </c>
      <c r="Z9" s="35">
        <f>SUM(Z11,Z12,Z13,Z14,Z19,Z20,Z21,Z22,Z33,Z34,Z10)</f>
        <v>1527977000</v>
      </c>
      <c r="AA9" s="7">
        <f>+SUM(AA10:AA14,AA19:AA22)+AA33+AA34</f>
        <v>0</v>
      </c>
      <c r="AB9" s="7">
        <f>+SUM(AB10:AB14,AB19:AB22)+AB33+AB34</f>
        <v>345218306995</v>
      </c>
      <c r="AC9" s="35">
        <f>SUM(AC11,AC12,AC13,AC14,AC19,AC20,AC21,AC22,AC33,AC34,AC10)</f>
        <v>345218306995</v>
      </c>
      <c r="AD9" s="36"/>
      <c r="AE9" s="42">
        <f>SUM(AE11,AE10,AE12,AE13,AE14,AE19,AE20,AE21,AE22,AE34,AE33)</f>
        <v>343431876995</v>
      </c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</row>
    <row r="10" spans="1:42" ht="22.5" customHeight="1">
      <c r="A10" s="3"/>
      <c r="B10" s="16" t="s">
        <v>37</v>
      </c>
      <c r="D10" s="17" t="s">
        <v>14</v>
      </c>
      <c r="F10" s="8">
        <v>35382390</v>
      </c>
      <c r="G10" s="8">
        <v>13306781</v>
      </c>
      <c r="H10" s="8">
        <v>6681262</v>
      </c>
      <c r="I10" s="8"/>
      <c r="J10" s="8">
        <v>111782797</v>
      </c>
      <c r="K10" s="8"/>
      <c r="L10" s="8"/>
      <c r="M10" s="8">
        <v>2617482</v>
      </c>
      <c r="N10" s="8">
        <v>36679</v>
      </c>
      <c r="O10" s="8"/>
      <c r="P10" s="8">
        <v>3155319</v>
      </c>
      <c r="Q10" s="8">
        <v>0</v>
      </c>
      <c r="R10" s="8">
        <v>436320</v>
      </c>
      <c r="S10" s="8">
        <v>3504640</v>
      </c>
      <c r="T10" s="8">
        <v>59777200</v>
      </c>
      <c r="U10" s="8"/>
      <c r="V10" s="8">
        <v>4763070</v>
      </c>
      <c r="W10" s="8">
        <v>11984466</v>
      </c>
      <c r="X10" s="8"/>
      <c r="Y10" s="8"/>
      <c r="Z10" s="8"/>
      <c r="AA10" s="8">
        <f>+U10</f>
        <v>0</v>
      </c>
      <c r="AB10" s="8">
        <f>+AC10-AA10</f>
        <v>253428406</v>
      </c>
      <c r="AC10" s="8">
        <f aca="true" t="shared" si="1" ref="AC10:AC41">SUM(F10:Z10)</f>
        <v>253428406</v>
      </c>
      <c r="AD10" s="2"/>
      <c r="AE10" s="5">
        <f>+AC10-Z10-Y10</f>
        <v>253428406</v>
      </c>
      <c r="AF10" s="2"/>
      <c r="AG10" s="2">
        <f>+AB10-2312273056</f>
        <v>-2058844650</v>
      </c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22.5" customHeight="1">
      <c r="A11" s="3"/>
      <c r="B11" s="16" t="s">
        <v>21</v>
      </c>
      <c r="D11" s="17" t="s">
        <v>22</v>
      </c>
      <c r="F11" s="8">
        <v>1629268</v>
      </c>
      <c r="G11" s="8">
        <v>2332202</v>
      </c>
      <c r="H11" s="8">
        <v>1345963</v>
      </c>
      <c r="I11" s="8"/>
      <c r="J11" s="8">
        <v>12493118</v>
      </c>
      <c r="K11" s="8"/>
      <c r="L11" s="8">
        <v>-70959</v>
      </c>
      <c r="M11" s="8">
        <v>909686</v>
      </c>
      <c r="N11" s="8">
        <v>615074</v>
      </c>
      <c r="O11" s="8"/>
      <c r="P11" s="8"/>
      <c r="Q11" s="8">
        <v>85962</v>
      </c>
      <c r="R11" s="8">
        <v>220894</v>
      </c>
      <c r="S11" s="8">
        <v>309399</v>
      </c>
      <c r="T11" s="8">
        <v>711673</v>
      </c>
      <c r="U11" s="8"/>
      <c r="V11" s="8"/>
      <c r="W11" s="8">
        <v>445515</v>
      </c>
      <c r="X11" s="8"/>
      <c r="Y11" s="8">
        <v>304000</v>
      </c>
      <c r="Z11" s="8"/>
      <c r="AA11" s="8">
        <v>0</v>
      </c>
      <c r="AB11" s="8">
        <f aca="true" t="shared" si="2" ref="AB11:AB66">+AC11-AA11</f>
        <v>21331795</v>
      </c>
      <c r="AC11" s="8">
        <f t="shared" si="1"/>
        <v>21331795</v>
      </c>
      <c r="AD11" s="2"/>
      <c r="AE11" s="41">
        <f>+AC11-Z11-Y11</f>
        <v>21027795</v>
      </c>
      <c r="AF11" s="2"/>
      <c r="AG11" s="2" t="s">
        <v>123</v>
      </c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22.5" customHeight="1">
      <c r="A12" s="3"/>
      <c r="B12" s="16" t="s">
        <v>23</v>
      </c>
      <c r="D12" s="17" t="s">
        <v>24</v>
      </c>
      <c r="F12" s="8"/>
      <c r="G12" s="8">
        <v>0</v>
      </c>
      <c r="H12" s="8">
        <v>0</v>
      </c>
      <c r="I12" s="8"/>
      <c r="J12" s="8">
        <v>341807074</v>
      </c>
      <c r="K12" s="8"/>
      <c r="L12" s="8"/>
      <c r="M12" s="8"/>
      <c r="N12" s="8">
        <v>0</v>
      </c>
      <c r="O12" s="8"/>
      <c r="P12" s="8"/>
      <c r="Q12" s="8"/>
      <c r="R12" s="8"/>
      <c r="S12" s="8"/>
      <c r="T12" s="8"/>
      <c r="U12" s="8"/>
      <c r="V12" s="8">
        <v>83039199</v>
      </c>
      <c r="W12" s="8"/>
      <c r="X12" s="8"/>
      <c r="Y12" s="8">
        <v>5243000</v>
      </c>
      <c r="Z12" s="8"/>
      <c r="AA12" s="8">
        <v>0</v>
      </c>
      <c r="AB12" s="8">
        <f t="shared" si="2"/>
        <v>430089273</v>
      </c>
      <c r="AC12" s="8">
        <f t="shared" si="1"/>
        <v>430089273</v>
      </c>
      <c r="AD12" s="2"/>
      <c r="AE12" s="41">
        <f>+AC12-Z12-Y12</f>
        <v>424846273</v>
      </c>
      <c r="AF12" s="2"/>
      <c r="AG12" s="2" t="s">
        <v>123</v>
      </c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22.5" customHeight="1">
      <c r="A13" s="3"/>
      <c r="B13" s="16" t="s">
        <v>25</v>
      </c>
      <c r="D13" s="17" t="s">
        <v>26</v>
      </c>
      <c r="F13" s="8">
        <v>43480240</v>
      </c>
      <c r="G13" s="8">
        <v>11775210</v>
      </c>
      <c r="H13" s="8">
        <v>6856013</v>
      </c>
      <c r="I13" s="8"/>
      <c r="J13" s="8">
        <v>924057073</v>
      </c>
      <c r="K13" s="8">
        <v>10000</v>
      </c>
      <c r="L13" s="8">
        <v>1921187</v>
      </c>
      <c r="M13" s="8">
        <v>181379851</v>
      </c>
      <c r="N13" s="8">
        <v>7489776</v>
      </c>
      <c r="O13" s="8"/>
      <c r="P13" s="8">
        <v>14368839</v>
      </c>
      <c r="Q13" s="8">
        <v>14123233</v>
      </c>
      <c r="R13" s="8">
        <v>5939271</v>
      </c>
      <c r="S13" s="8">
        <v>15398674</v>
      </c>
      <c r="T13" s="8">
        <v>8600601</v>
      </c>
      <c r="U13" s="8"/>
      <c r="V13" s="8">
        <v>3630993020</v>
      </c>
      <c r="W13" s="8">
        <v>34322058</v>
      </c>
      <c r="X13" s="8"/>
      <c r="Y13" s="8">
        <v>413000</v>
      </c>
      <c r="Z13" s="8">
        <v>29466000</v>
      </c>
      <c r="AA13" s="8">
        <v>0</v>
      </c>
      <c r="AB13" s="8">
        <f t="shared" si="2"/>
        <v>4930594046</v>
      </c>
      <c r="AC13" s="8">
        <f t="shared" si="1"/>
        <v>4930594046</v>
      </c>
      <c r="AD13" s="2"/>
      <c r="AE13" s="41">
        <f>+AC13-Z13-Y13</f>
        <v>4900715046</v>
      </c>
      <c r="AF13" s="2"/>
      <c r="AG13" s="2" t="s">
        <v>123</v>
      </c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22.5" customHeight="1">
      <c r="A14" s="3"/>
      <c r="B14" s="16" t="s">
        <v>44</v>
      </c>
      <c r="D14" s="17" t="s">
        <v>2</v>
      </c>
      <c r="F14" s="8">
        <f>SUM(F15,F18)</f>
        <v>2819420000</v>
      </c>
      <c r="G14" s="8">
        <f>SUM(G15,G18)</f>
        <v>2876711000</v>
      </c>
      <c r="H14" s="8">
        <f>SUM(H15,H18)</f>
        <v>31425000000</v>
      </c>
      <c r="I14" s="8">
        <f>SUM(I15,I18)</f>
        <v>0</v>
      </c>
      <c r="J14" s="8">
        <f>SUM(J15,J18)</f>
        <v>178984901000</v>
      </c>
      <c r="K14" s="8">
        <f>SUM(K15,K18)</f>
        <v>526000000</v>
      </c>
      <c r="L14" s="8">
        <f>SUM(L15,L18)</f>
        <v>2206000000</v>
      </c>
      <c r="M14" s="8">
        <f>SUM(M15,M18)</f>
        <v>5768554000</v>
      </c>
      <c r="N14" s="8">
        <f>SUM(N15,N18)</f>
        <v>8520000000</v>
      </c>
      <c r="O14" s="8">
        <f>SUM(O15,O18)</f>
        <v>46000000</v>
      </c>
      <c r="P14" s="8">
        <f>SUM(P15,P18)</f>
        <v>1475863000</v>
      </c>
      <c r="Q14" s="8">
        <f>SUM(Q15,Q18)</f>
        <v>310000000</v>
      </c>
      <c r="R14" s="8">
        <f>SUM(R15,R18)</f>
        <v>468213000</v>
      </c>
      <c r="S14" s="8">
        <f>SUM(S15,S18)</f>
        <v>30690000000</v>
      </c>
      <c r="T14" s="8">
        <f>SUM(T15,T18)</f>
        <v>723907000</v>
      </c>
      <c r="U14" s="8">
        <f>SUM(U15,U18)</f>
        <v>0</v>
      </c>
      <c r="V14" s="8">
        <f>SUM(V15,V18)</f>
        <v>81071822000</v>
      </c>
      <c r="W14" s="8">
        <f>SUM(W15,W18)</f>
        <v>4202920000</v>
      </c>
      <c r="X14" s="8">
        <f>SUM(X15,X18)</f>
        <v>0</v>
      </c>
      <c r="Y14" s="8">
        <f>SUM(Y15,Y18)</f>
        <v>130000000</v>
      </c>
      <c r="Z14" s="8">
        <f>SUM(Z15,Z18)</f>
        <v>1490607000</v>
      </c>
      <c r="AA14" s="8">
        <v>0</v>
      </c>
      <c r="AB14" s="8">
        <f t="shared" si="2"/>
        <v>353735918000</v>
      </c>
      <c r="AC14" s="8">
        <f t="shared" si="1"/>
        <v>353735918000</v>
      </c>
      <c r="AD14" s="2"/>
      <c r="AE14" s="5">
        <f>+AC14-Z14-Y14</f>
        <v>352115311000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22.5" customHeight="1">
      <c r="A15" s="3"/>
      <c r="B15" s="16" t="s">
        <v>20</v>
      </c>
      <c r="D15" s="17" t="s">
        <v>45</v>
      </c>
      <c r="F15" s="8">
        <f>SUM(F16:F17)</f>
        <v>2819420000</v>
      </c>
      <c r="G15" s="8">
        <f>SUM(G16:G17)</f>
        <v>2876711000</v>
      </c>
      <c r="H15" s="8">
        <f>SUM(H16:H17)</f>
        <v>31425000000</v>
      </c>
      <c r="I15" s="8">
        <f>SUM(I16:I17)</f>
        <v>0</v>
      </c>
      <c r="J15" s="8">
        <f>SUM(J16:J17)</f>
        <v>178984901000</v>
      </c>
      <c r="K15" s="8">
        <f>SUM(K16:K17)</f>
        <v>526000000</v>
      </c>
      <c r="L15" s="8">
        <f>SUM(L16:L17)</f>
        <v>2206000000</v>
      </c>
      <c r="M15" s="8">
        <f>SUM(M16:M17)</f>
        <v>5768554000</v>
      </c>
      <c r="N15" s="8">
        <f>SUM(N16:N17)</f>
        <v>8520000000</v>
      </c>
      <c r="O15" s="8">
        <f>SUM(O16:O17)</f>
        <v>46000000</v>
      </c>
      <c r="P15" s="8">
        <f>SUM(P16:P17)</f>
        <v>1475863000</v>
      </c>
      <c r="Q15" s="8">
        <f>SUM(Q16:Q17)</f>
        <v>310000000</v>
      </c>
      <c r="R15" s="8">
        <f>SUM(R16:R17)</f>
        <v>468213000</v>
      </c>
      <c r="S15" s="8">
        <f>SUM(S16:S17)</f>
        <v>30690000000</v>
      </c>
      <c r="T15" s="8">
        <f>SUM(T16:T17)</f>
        <v>723907000</v>
      </c>
      <c r="U15" s="8">
        <f>SUM(U16:U17)</f>
        <v>0</v>
      </c>
      <c r="V15" s="8">
        <f>SUM(V16:V17)</f>
        <v>81071822000</v>
      </c>
      <c r="W15" s="8">
        <f>SUM(W16:W17)</f>
        <v>4202920000</v>
      </c>
      <c r="X15" s="8">
        <f>SUM(X16:X17)</f>
        <v>0</v>
      </c>
      <c r="Y15" s="8">
        <f>SUM(Y16:Y17)</f>
        <v>130000000</v>
      </c>
      <c r="Z15" s="8">
        <f>SUM(Z16:Z17)</f>
        <v>1490607000</v>
      </c>
      <c r="AA15" s="8">
        <v>0</v>
      </c>
      <c r="AB15" s="8">
        <f t="shared" si="2"/>
        <v>353735918000</v>
      </c>
      <c r="AC15" s="8">
        <f t="shared" si="1"/>
        <v>353735918000</v>
      </c>
      <c r="AD15" s="2"/>
      <c r="AE15" s="5">
        <f aca="true" t="shared" si="3" ref="AE15:AE66">+AC15-Z15-Y15</f>
        <v>352115311000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22.5" customHeight="1">
      <c r="A16" s="3"/>
      <c r="B16" s="16"/>
      <c r="D16" s="17" t="s">
        <v>3</v>
      </c>
      <c r="F16" s="8">
        <v>1719420000</v>
      </c>
      <c r="G16" s="8">
        <v>876711000</v>
      </c>
      <c r="H16" s="8">
        <v>1425000000</v>
      </c>
      <c r="I16" s="8"/>
      <c r="J16" s="8">
        <v>6000000000</v>
      </c>
      <c r="K16" s="8">
        <v>526000000</v>
      </c>
      <c r="L16" s="8">
        <v>2206000000</v>
      </c>
      <c r="M16" s="8">
        <v>768554000</v>
      </c>
      <c r="N16" s="8">
        <v>520000000</v>
      </c>
      <c r="O16" s="8">
        <v>46000000</v>
      </c>
      <c r="P16" s="8">
        <v>475863000</v>
      </c>
      <c r="Q16" s="8">
        <v>260000000</v>
      </c>
      <c r="R16" s="8">
        <v>418213000</v>
      </c>
      <c r="S16" s="8">
        <v>690000000</v>
      </c>
      <c r="T16" s="8">
        <v>673907000</v>
      </c>
      <c r="U16" s="8">
        <v>0</v>
      </c>
      <c r="V16" s="8">
        <v>1071822000</v>
      </c>
      <c r="W16" s="8">
        <v>1202920000</v>
      </c>
      <c r="X16" s="8"/>
      <c r="Y16" s="8">
        <v>130000000</v>
      </c>
      <c r="Z16" s="8">
        <v>800000000</v>
      </c>
      <c r="AA16" s="8">
        <v>0</v>
      </c>
      <c r="AB16" s="8">
        <f t="shared" si="2"/>
        <v>19810410000</v>
      </c>
      <c r="AC16" s="8">
        <f t="shared" si="1"/>
        <v>19810410000</v>
      </c>
      <c r="AD16" s="2"/>
      <c r="AE16" s="41">
        <f t="shared" si="3"/>
        <v>18880410000</v>
      </c>
      <c r="AF16" s="2"/>
      <c r="AG16" s="2" t="s">
        <v>123</v>
      </c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22.5" customHeight="1">
      <c r="A17" s="3"/>
      <c r="B17" s="16"/>
      <c r="D17" s="17" t="s">
        <v>48</v>
      </c>
      <c r="F17" s="8">
        <v>1100000000</v>
      </c>
      <c r="G17" s="8">
        <v>2000000000</v>
      </c>
      <c r="H17" s="8">
        <v>30000000000</v>
      </c>
      <c r="I17" s="8">
        <v>0</v>
      </c>
      <c r="J17" s="8">
        <v>172984901000</v>
      </c>
      <c r="K17" s="8">
        <v>0</v>
      </c>
      <c r="L17" s="8">
        <v>0</v>
      </c>
      <c r="M17" s="8">
        <v>5000000000</v>
      </c>
      <c r="N17" s="8">
        <v>8000000000</v>
      </c>
      <c r="O17" s="8">
        <v>0</v>
      </c>
      <c r="P17" s="8">
        <v>1000000000</v>
      </c>
      <c r="Q17" s="8">
        <v>50000000</v>
      </c>
      <c r="R17" s="8">
        <v>50000000</v>
      </c>
      <c r="S17" s="8">
        <v>30000000000</v>
      </c>
      <c r="T17" s="8">
        <v>50000000</v>
      </c>
      <c r="U17" s="8">
        <v>0</v>
      </c>
      <c r="V17" s="8">
        <v>80000000000</v>
      </c>
      <c r="W17" s="8">
        <v>3000000000</v>
      </c>
      <c r="X17" s="8">
        <v>0</v>
      </c>
      <c r="Y17" s="8"/>
      <c r="Z17" s="8">
        <v>690607000</v>
      </c>
      <c r="AA17" s="8">
        <v>0</v>
      </c>
      <c r="AB17" s="8">
        <f t="shared" si="2"/>
        <v>333925508000</v>
      </c>
      <c r="AC17" s="8">
        <f t="shared" si="1"/>
        <v>333925508000</v>
      </c>
      <c r="AD17" s="2"/>
      <c r="AE17" s="41">
        <f>+AC17-Z17-Y17</f>
        <v>333234901000</v>
      </c>
      <c r="AF17" s="2"/>
      <c r="AG17" s="2" t="s">
        <v>123</v>
      </c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22.5" customHeight="1">
      <c r="A18" s="3"/>
      <c r="B18" s="16" t="s">
        <v>31</v>
      </c>
      <c r="D18" s="17" t="s">
        <v>46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0</v>
      </c>
      <c r="AB18" s="8">
        <f t="shared" si="2"/>
        <v>0</v>
      </c>
      <c r="AC18" s="8">
        <f t="shared" si="1"/>
        <v>0</v>
      </c>
      <c r="AD18" s="2"/>
      <c r="AE18" s="41">
        <f t="shared" si="3"/>
        <v>0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22.5" customHeight="1">
      <c r="A19" s="3"/>
      <c r="B19" s="16" t="s">
        <v>4</v>
      </c>
      <c r="D19" s="17" t="s">
        <v>27</v>
      </c>
      <c r="F19" s="8">
        <v>0</v>
      </c>
      <c r="G19" s="8">
        <v>0</v>
      </c>
      <c r="H19" s="8">
        <v>0</v>
      </c>
      <c r="I19" s="8"/>
      <c r="J19" s="8"/>
      <c r="K19" s="8"/>
      <c r="L19" s="8">
        <v>0</v>
      </c>
      <c r="M19" s="8">
        <v>0</v>
      </c>
      <c r="N19" s="8">
        <v>0</v>
      </c>
      <c r="O19" s="8"/>
      <c r="P19" s="8">
        <v>0</v>
      </c>
      <c r="Q19" s="8"/>
      <c r="R19" s="8">
        <v>0</v>
      </c>
      <c r="S19" s="8">
        <v>0</v>
      </c>
      <c r="T19" s="8"/>
      <c r="U19" s="8"/>
      <c r="V19" s="8"/>
      <c r="W19" s="8">
        <v>0</v>
      </c>
      <c r="X19" s="8"/>
      <c r="Y19" s="8"/>
      <c r="Z19" s="8">
        <v>7894000</v>
      </c>
      <c r="AA19" s="8">
        <v>0</v>
      </c>
      <c r="AB19" s="8">
        <f t="shared" si="2"/>
        <v>7894000</v>
      </c>
      <c r="AC19" s="8">
        <f t="shared" si="1"/>
        <v>7894000</v>
      </c>
      <c r="AD19" s="2"/>
      <c r="AE19" s="5">
        <f t="shared" si="3"/>
        <v>0</v>
      </c>
      <c r="AF19" s="2"/>
      <c r="AG19" s="2" t="s">
        <v>123</v>
      </c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22.5" customHeight="1">
      <c r="A20" s="3"/>
      <c r="B20" s="16" t="s">
        <v>59</v>
      </c>
      <c r="D20" s="17" t="s">
        <v>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0</v>
      </c>
      <c r="AB20" s="8">
        <f t="shared" si="2"/>
        <v>0</v>
      </c>
      <c r="AC20" s="8">
        <f t="shared" si="1"/>
        <v>0</v>
      </c>
      <c r="AD20" s="2"/>
      <c r="AE20" s="5">
        <f t="shared" si="3"/>
        <v>0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22.5" customHeight="1">
      <c r="A21" s="3"/>
      <c r="B21" s="16" t="s">
        <v>60</v>
      </c>
      <c r="D21" s="17" t="s">
        <v>29</v>
      </c>
      <c r="F21" s="8">
        <v>1098920705</v>
      </c>
      <c r="G21" s="8">
        <v>474975560</v>
      </c>
      <c r="H21" s="8">
        <v>708449299</v>
      </c>
      <c r="I21" s="8"/>
      <c r="J21" s="8">
        <v>5308591290</v>
      </c>
      <c r="K21" s="8"/>
      <c r="L21" s="8"/>
      <c r="M21" s="8">
        <v>419964790</v>
      </c>
      <c r="N21" s="8">
        <v>276332420</v>
      </c>
      <c r="O21" s="8"/>
      <c r="P21" s="8">
        <v>381951426</v>
      </c>
      <c r="Q21" s="8">
        <v>111625816</v>
      </c>
      <c r="R21" s="8">
        <v>166716027</v>
      </c>
      <c r="S21" s="8">
        <v>317341490</v>
      </c>
      <c r="T21" s="8">
        <v>618311239</v>
      </c>
      <c r="U21" s="8"/>
      <c r="V21" s="8">
        <v>159529340</v>
      </c>
      <c r="W21" s="8">
        <v>832807705</v>
      </c>
      <c r="X21" s="8"/>
      <c r="Y21" s="8">
        <v>39243000</v>
      </c>
      <c r="Z21" s="8"/>
      <c r="AA21" s="8">
        <v>0</v>
      </c>
      <c r="AB21" s="8">
        <f t="shared" si="2"/>
        <v>10914760107</v>
      </c>
      <c r="AC21" s="8">
        <f t="shared" si="1"/>
        <v>10914760107</v>
      </c>
      <c r="AD21" s="2"/>
      <c r="AE21" s="41">
        <f t="shared" si="3"/>
        <v>10875517107</v>
      </c>
      <c r="AF21" s="2"/>
      <c r="AG21" s="2" t="s">
        <v>123</v>
      </c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22.5" customHeight="1">
      <c r="A22" s="3"/>
      <c r="B22" s="21" t="s">
        <v>61</v>
      </c>
      <c r="C22" s="22"/>
      <c r="D22" s="23" t="s">
        <v>51</v>
      </c>
      <c r="E22" s="22"/>
      <c r="F22" s="10">
        <f>+F23+F24</f>
        <v>0</v>
      </c>
      <c r="G22" s="10">
        <f aca="true" t="shared" si="4" ref="G22:AA22">+G23+G24</f>
        <v>0</v>
      </c>
      <c r="H22" s="10">
        <f t="shared" si="4"/>
        <v>0</v>
      </c>
      <c r="I22" s="10">
        <f>+I23+I24</f>
        <v>0</v>
      </c>
      <c r="J22" s="10">
        <f t="shared" si="4"/>
        <v>0</v>
      </c>
      <c r="K22" s="10">
        <f>+K23+K24</f>
        <v>0</v>
      </c>
      <c r="L22" s="10">
        <f>+L23+L24</f>
        <v>0</v>
      </c>
      <c r="M22" s="10">
        <f t="shared" si="4"/>
        <v>0</v>
      </c>
      <c r="N22" s="10">
        <f t="shared" si="4"/>
        <v>0</v>
      </c>
      <c r="O22" s="10">
        <f>+O23+O24</f>
        <v>0</v>
      </c>
      <c r="P22" s="10">
        <f>+P23+P24</f>
        <v>0</v>
      </c>
      <c r="Q22" s="10">
        <f>+Q23+Q24</f>
        <v>0</v>
      </c>
      <c r="R22" s="10">
        <f t="shared" si="4"/>
        <v>0</v>
      </c>
      <c r="S22" s="10">
        <f>+S23+S24</f>
        <v>0</v>
      </c>
      <c r="T22" s="10">
        <f t="shared" si="4"/>
        <v>0</v>
      </c>
      <c r="U22" s="10">
        <f t="shared" si="4"/>
        <v>0</v>
      </c>
      <c r="V22" s="10">
        <f t="shared" si="4"/>
        <v>27613900000</v>
      </c>
      <c r="W22" s="10">
        <f t="shared" si="4"/>
        <v>0</v>
      </c>
      <c r="X22" s="10">
        <f>+X23+X24</f>
        <v>0</v>
      </c>
      <c r="Y22" s="10">
        <f t="shared" si="4"/>
        <v>0</v>
      </c>
      <c r="Z22" s="10">
        <f t="shared" si="4"/>
        <v>0</v>
      </c>
      <c r="AA22" s="10">
        <f t="shared" si="4"/>
        <v>0</v>
      </c>
      <c r="AB22" s="10">
        <f>+AC22-AA22</f>
        <v>27613900000</v>
      </c>
      <c r="AC22" s="10">
        <f t="shared" si="1"/>
        <v>27613900000</v>
      </c>
      <c r="AD22" s="48"/>
      <c r="AE22" s="49">
        <f>+AC22-Z22-Y22</f>
        <v>27613900000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22.5" customHeight="1">
      <c r="A23" s="3"/>
      <c r="B23" s="18" t="s">
        <v>20</v>
      </c>
      <c r="D23" s="17" t="s">
        <v>93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0</v>
      </c>
      <c r="W23" s="8"/>
      <c r="X23" s="8"/>
      <c r="Y23" s="8"/>
      <c r="Z23" s="8"/>
      <c r="AA23" s="8">
        <v>0</v>
      </c>
      <c r="AB23" s="8">
        <f t="shared" si="2"/>
        <v>0</v>
      </c>
      <c r="AC23" s="8">
        <f t="shared" si="1"/>
        <v>0</v>
      </c>
      <c r="AD23" s="2"/>
      <c r="AE23" s="41">
        <f t="shared" si="3"/>
        <v>0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22.5" customHeight="1">
      <c r="A24" s="3"/>
      <c r="B24" s="18" t="s">
        <v>39</v>
      </c>
      <c r="D24" s="17" t="s">
        <v>94</v>
      </c>
      <c r="F24" s="8">
        <f>+SUM(F25:F32)</f>
        <v>0</v>
      </c>
      <c r="G24" s="8">
        <f aca="true" t="shared" si="5" ref="G24:Z24">+SUM(G25:G32)</f>
        <v>0</v>
      </c>
      <c r="H24" s="8">
        <f t="shared" si="5"/>
        <v>0</v>
      </c>
      <c r="I24" s="8">
        <f>+SUM(I25:I32)</f>
        <v>0</v>
      </c>
      <c r="J24" s="8">
        <f t="shared" si="5"/>
        <v>0</v>
      </c>
      <c r="K24" s="8">
        <f>+SUM(K25:K32)</f>
        <v>0</v>
      </c>
      <c r="L24" s="8">
        <f>+SUM(L25:L32)</f>
        <v>0</v>
      </c>
      <c r="M24" s="8">
        <f t="shared" si="5"/>
        <v>0</v>
      </c>
      <c r="N24" s="8">
        <f t="shared" si="5"/>
        <v>0</v>
      </c>
      <c r="O24" s="8">
        <f>+SUM(O25:O32)</f>
        <v>0</v>
      </c>
      <c r="P24" s="8">
        <f>+SUM(P25:P32)</f>
        <v>0</v>
      </c>
      <c r="Q24" s="8">
        <f>+SUM(Q25:Q32)</f>
        <v>0</v>
      </c>
      <c r="R24" s="8">
        <f t="shared" si="5"/>
        <v>0</v>
      </c>
      <c r="S24" s="8">
        <f>+SUM(S25:S32)</f>
        <v>0</v>
      </c>
      <c r="T24" s="8">
        <f t="shared" si="5"/>
        <v>0</v>
      </c>
      <c r="U24" s="8">
        <f t="shared" si="5"/>
        <v>0</v>
      </c>
      <c r="V24" s="8">
        <f t="shared" si="5"/>
        <v>27613900000</v>
      </c>
      <c r="W24" s="8">
        <f t="shared" si="5"/>
        <v>0</v>
      </c>
      <c r="X24" s="8">
        <f>+SUM(X25:X32)</f>
        <v>0</v>
      </c>
      <c r="Y24" s="8">
        <f t="shared" si="5"/>
        <v>0</v>
      </c>
      <c r="Z24" s="8">
        <f t="shared" si="5"/>
        <v>0</v>
      </c>
      <c r="AA24" s="8">
        <f>+SUM(AA25:AA32)</f>
        <v>0</v>
      </c>
      <c r="AB24" s="8">
        <f t="shared" si="2"/>
        <v>27613900000</v>
      </c>
      <c r="AC24" s="8">
        <f t="shared" si="1"/>
        <v>27613900000</v>
      </c>
      <c r="AD24" s="2"/>
      <c r="AE24" s="41">
        <f t="shared" si="3"/>
        <v>27613900000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22.5" customHeight="1">
      <c r="A25" s="3"/>
      <c r="B25" s="18"/>
      <c r="D25" s="17" t="s">
        <v>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27613900000</v>
      </c>
      <c r="W25" s="8"/>
      <c r="X25" s="8"/>
      <c r="Y25" s="8"/>
      <c r="Z25" s="8"/>
      <c r="AA25" s="8">
        <v>0</v>
      </c>
      <c r="AB25" s="8">
        <f t="shared" si="2"/>
        <v>27613900000</v>
      </c>
      <c r="AC25" s="8">
        <f t="shared" si="1"/>
        <v>27613900000</v>
      </c>
      <c r="AD25" s="2"/>
      <c r="AE25" s="41">
        <f t="shared" si="3"/>
        <v>27613900000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22.5" customHeight="1">
      <c r="A26" s="3"/>
      <c r="B26" s="18"/>
      <c r="D26" s="17" t="s">
        <v>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0</v>
      </c>
      <c r="W26" s="8"/>
      <c r="X26" s="8"/>
      <c r="Y26" s="8"/>
      <c r="Z26" s="8"/>
      <c r="AA26" s="8">
        <v>0</v>
      </c>
      <c r="AB26" s="8">
        <f t="shared" si="2"/>
        <v>0</v>
      </c>
      <c r="AC26" s="8">
        <f t="shared" si="1"/>
        <v>0</v>
      </c>
      <c r="AD26" s="2"/>
      <c r="AE26" s="41">
        <f t="shared" si="3"/>
        <v>0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22.5" customHeight="1">
      <c r="A27" s="3"/>
      <c r="B27" s="18"/>
      <c r="D27" s="17" t="s">
        <v>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0</v>
      </c>
      <c r="AB27" s="8">
        <f t="shared" si="2"/>
        <v>0</v>
      </c>
      <c r="AC27" s="8">
        <f t="shared" si="1"/>
        <v>0</v>
      </c>
      <c r="AD27" s="2"/>
      <c r="AE27" s="41">
        <f t="shared" si="3"/>
        <v>0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22.5" customHeight="1">
      <c r="A28" s="3"/>
      <c r="B28" s="18"/>
      <c r="D28" s="17" t="s">
        <v>100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>
        <v>0</v>
      </c>
      <c r="AB28" s="8">
        <f t="shared" si="2"/>
        <v>0</v>
      </c>
      <c r="AC28" s="8">
        <f t="shared" si="1"/>
        <v>0</v>
      </c>
      <c r="AD28" s="2"/>
      <c r="AE28" s="41">
        <f t="shared" si="3"/>
        <v>0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22.5" customHeight="1">
      <c r="A29" s="3"/>
      <c r="B29" s="18"/>
      <c r="D29" s="17" t="s">
        <v>101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0</v>
      </c>
      <c r="AB29" s="8">
        <f>+AC29-AA29</f>
        <v>0</v>
      </c>
      <c r="AC29" s="8">
        <f t="shared" si="1"/>
        <v>0</v>
      </c>
      <c r="AD29" s="2"/>
      <c r="AE29" s="41">
        <f>+AC29-Z29-Y29</f>
        <v>0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22.5" customHeight="1">
      <c r="A30" s="3"/>
      <c r="B30" s="18"/>
      <c r="D30" s="17" t="s">
        <v>127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v>0</v>
      </c>
      <c r="AB30" s="8">
        <f>+AC30-AA30</f>
        <v>0</v>
      </c>
      <c r="AC30" s="8">
        <f t="shared" si="1"/>
        <v>0</v>
      </c>
      <c r="AD30" s="2"/>
      <c r="AE30" s="41">
        <f t="shared" si="3"/>
        <v>0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22.5" customHeight="1">
      <c r="A31" s="3"/>
      <c r="B31" s="18"/>
      <c r="D31" s="17" t="s">
        <v>102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>
        <f>+SUM(G31:Z31)</f>
        <v>0</v>
      </c>
      <c r="AB31" s="8">
        <f t="shared" si="2"/>
        <v>0</v>
      </c>
      <c r="AC31" s="8">
        <f t="shared" si="1"/>
        <v>0</v>
      </c>
      <c r="AD31" s="2"/>
      <c r="AE31" s="41">
        <f t="shared" si="3"/>
        <v>0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22.5" customHeight="1">
      <c r="A32" s="3"/>
      <c r="B32" s="18"/>
      <c r="D32" s="17" t="s">
        <v>103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>
        <f>+SUM(G32:Z32)</f>
        <v>0</v>
      </c>
      <c r="AB32" s="8">
        <f t="shared" si="2"/>
        <v>0</v>
      </c>
      <c r="AC32" s="8">
        <f t="shared" si="1"/>
        <v>0</v>
      </c>
      <c r="AD32" s="2"/>
      <c r="AE32" s="41">
        <f t="shared" si="3"/>
        <v>0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22.5" customHeight="1">
      <c r="A33" s="3"/>
      <c r="B33" s="16">
        <v>14</v>
      </c>
      <c r="D33" s="17" t="s">
        <v>82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>
        <v>0</v>
      </c>
      <c r="AB33" s="8">
        <f t="shared" si="2"/>
        <v>0</v>
      </c>
      <c r="AC33" s="8">
        <f t="shared" si="1"/>
        <v>0</v>
      </c>
      <c r="AD33" s="2"/>
      <c r="AE33" s="5">
        <f t="shared" si="3"/>
        <v>0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22.5" customHeight="1">
      <c r="A34" s="3"/>
      <c r="B34" s="16" t="s">
        <v>62</v>
      </c>
      <c r="D34" s="17" t="s">
        <v>5</v>
      </c>
      <c r="F34" s="8">
        <v>1313752494</v>
      </c>
      <c r="G34" s="8">
        <v>5593604</v>
      </c>
      <c r="H34" s="8">
        <v>16522003</v>
      </c>
      <c r="I34" s="8"/>
      <c r="J34" s="8">
        <v>-52100808121</v>
      </c>
      <c r="K34" s="8"/>
      <c r="L34" s="8"/>
      <c r="M34" s="8">
        <v>-14154913</v>
      </c>
      <c r="N34" s="8">
        <v>-105108254</v>
      </c>
      <c r="O34" s="8"/>
      <c r="P34" s="8">
        <v>-471038048</v>
      </c>
      <c r="Q34" s="8">
        <v>-159967452</v>
      </c>
      <c r="R34" s="8">
        <v>1671795</v>
      </c>
      <c r="S34" s="8">
        <v>-803281607</v>
      </c>
      <c r="T34" s="8">
        <v>2535076</v>
      </c>
      <c r="U34" s="8">
        <v>-75248080</v>
      </c>
      <c r="V34" s="8">
        <v>-365326890</v>
      </c>
      <c r="W34" s="8">
        <v>-18010239</v>
      </c>
      <c r="X34" s="8"/>
      <c r="Y34" s="8">
        <v>83250000</v>
      </c>
      <c r="Z34" s="8">
        <v>10000</v>
      </c>
      <c r="AA34" s="8">
        <v>0</v>
      </c>
      <c r="AB34" s="8">
        <f t="shared" si="2"/>
        <v>-52689608632</v>
      </c>
      <c r="AC34" s="8">
        <f t="shared" si="1"/>
        <v>-52689608632</v>
      </c>
      <c r="AD34" s="2"/>
      <c r="AE34" s="41">
        <f t="shared" si="3"/>
        <v>-52772868632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s="38" customFormat="1" ht="24.75" customHeight="1">
      <c r="A35" s="30"/>
      <c r="B35" s="39"/>
      <c r="C35" s="32"/>
      <c r="D35" s="33" t="s">
        <v>6</v>
      </c>
      <c r="E35" s="34"/>
      <c r="F35" s="47">
        <f>SUM(F36,F37,F38,F39,F44,F45,F46,F55,F56,F60,F61,F65,F66)</f>
        <v>2304663746</v>
      </c>
      <c r="G35" s="47">
        <f aca="true" t="shared" si="6" ref="G35:W35">SUM(G36,G37,G38,G39,G44,G45,G46,G55,G56,G60,G61,G65,G66)</f>
        <v>2944624482</v>
      </c>
      <c r="H35" s="47">
        <f t="shared" si="6"/>
        <v>49649708957</v>
      </c>
      <c r="I35" s="47">
        <f>SUM(I36,I37,I38,I39,I44,I45,I46,I55,I56,I60,I61,I65,I66)</f>
        <v>103378128</v>
      </c>
      <c r="J35" s="47">
        <f t="shared" si="6"/>
        <v>216249659915</v>
      </c>
      <c r="K35" s="47">
        <f>SUM(K36,K37,K38,K39,K44,K45,K46,K55,K56,K60,K61,K65,K66)</f>
        <v>381763876</v>
      </c>
      <c r="L35" s="47">
        <f>SUM(L36,L37,L38,L39,L44,L45,L46,L55,L56,L60,L61,L65,L66)</f>
        <v>1948826714</v>
      </c>
      <c r="M35" s="47">
        <f t="shared" si="6"/>
        <v>10614393932</v>
      </c>
      <c r="N35" s="47">
        <f t="shared" si="6"/>
        <v>16450830308</v>
      </c>
      <c r="O35" s="47">
        <f>SUM(O36,O37,O38,O39,O44,O45,O46,O55,O56,O60,O61,O65,O66)</f>
        <v>35932741</v>
      </c>
      <c r="P35" s="47">
        <f>SUM(P36,P37,P38,P39,P44,P45,P46,P55,P56,P60,P61,P65,P66)</f>
        <v>706947228</v>
      </c>
      <c r="Q35" s="47">
        <f>SUM(Q36,Q37,Q38,Q39,Q44,Q45,Q46,Q55,Q56,Q60,Q61,Q65,Q66)</f>
        <v>356890148</v>
      </c>
      <c r="R35" s="47">
        <f t="shared" si="6"/>
        <v>963918811</v>
      </c>
      <c r="S35" s="47">
        <f>SUM(S36,S37,S38,S39,S44,S45,S46,S55,S56,S60,S61,S65,S66)</f>
        <v>33130989896</v>
      </c>
      <c r="T35" s="47">
        <f t="shared" si="6"/>
        <v>916017964</v>
      </c>
      <c r="U35" s="47">
        <f t="shared" si="6"/>
        <v>609502049</v>
      </c>
      <c r="V35" s="47">
        <f t="shared" si="6"/>
        <v>122372993688</v>
      </c>
      <c r="W35" s="47">
        <f t="shared" si="6"/>
        <v>4375339241</v>
      </c>
      <c r="X35" s="47">
        <f>SUM(X36,X37,X38,X39,X44,X45,X46,X55,X56,X60,X61,X65,X66)</f>
        <v>4474591</v>
      </c>
      <c r="Y35" s="35">
        <f>SUM(Y36,Y37,Y38,Y39,Y44,Y45,Y46,Y55,Y56,Y60,Y61,Y65,Y66)</f>
        <v>209646000</v>
      </c>
      <c r="Z35" s="35">
        <f>SUM(Z36,Z37,Z38,Z39,Z44,Z45,Z46,Z55,Z56,Z60,Z61,Z65,Z66)</f>
        <v>1620764000</v>
      </c>
      <c r="AA35" s="7">
        <f>SUM(AA36,AA37,AA38,AA39,AA44,AA45,AA46,AA55,AA56,AA60,AA61,AA65,AA66)</f>
        <v>0</v>
      </c>
      <c r="AB35" s="7">
        <f>SUM(AB36,AB37,AB38,AB39,AB44,AB45,AB46,AB55,AB56,AB60,AB61,AB65,AB66)</f>
        <v>465951266415</v>
      </c>
      <c r="AC35" s="35">
        <f t="shared" si="1"/>
        <v>465951266415</v>
      </c>
      <c r="AD35" s="37"/>
      <c r="AE35" s="42">
        <f>SUM(AE36,AE37,AE38,AE39,AE44,AE45,AE46,AE55,AE56,AE60,AE61,AE65,AE66)</f>
        <v>464120856415</v>
      </c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</row>
    <row r="36" spans="1:42" ht="22.5" customHeight="1">
      <c r="A36" s="3"/>
      <c r="B36" s="16" t="s">
        <v>7</v>
      </c>
      <c r="D36" s="17" t="s">
        <v>8</v>
      </c>
      <c r="F36" s="8">
        <v>1153535156</v>
      </c>
      <c r="G36" s="8">
        <v>870261821</v>
      </c>
      <c r="H36" s="8">
        <v>1278422065</v>
      </c>
      <c r="I36" s="8"/>
      <c r="J36" s="8">
        <v>5860790709</v>
      </c>
      <c r="K36" s="8">
        <v>358632264</v>
      </c>
      <c r="L36" s="8">
        <v>1808502303</v>
      </c>
      <c r="M36" s="8">
        <v>705449540</v>
      </c>
      <c r="N36" s="8">
        <v>491756346</v>
      </c>
      <c r="O36" s="8">
        <v>35932741</v>
      </c>
      <c r="P36" s="8">
        <v>454394532</v>
      </c>
      <c r="Q36" s="8">
        <v>260696738</v>
      </c>
      <c r="R36" s="8">
        <v>402829085</v>
      </c>
      <c r="S36" s="8">
        <v>742778772</v>
      </c>
      <c r="T36" s="8">
        <v>620111890</v>
      </c>
      <c r="U36" s="8">
        <v>0</v>
      </c>
      <c r="V36" s="8">
        <v>977950860</v>
      </c>
      <c r="W36" s="8">
        <v>1419798866</v>
      </c>
      <c r="X36" s="8"/>
      <c r="Y36" s="8">
        <v>115672000</v>
      </c>
      <c r="Z36" s="8">
        <v>882720000</v>
      </c>
      <c r="AA36" s="8">
        <v>0</v>
      </c>
      <c r="AB36" s="8">
        <f t="shared" si="2"/>
        <v>18440235688</v>
      </c>
      <c r="AC36" s="8">
        <f t="shared" si="1"/>
        <v>18440235688</v>
      </c>
      <c r="AD36" s="2"/>
      <c r="AE36" s="41">
        <f>+AC36-Z36-Y36</f>
        <v>17441843688</v>
      </c>
      <c r="AF36" s="2"/>
      <c r="AG36" s="2" t="s">
        <v>123</v>
      </c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22.5" customHeight="1">
      <c r="A37" s="3"/>
      <c r="B37" s="16" t="s">
        <v>9</v>
      </c>
      <c r="D37" s="17" t="s">
        <v>10</v>
      </c>
      <c r="F37" s="8">
        <v>265131087</v>
      </c>
      <c r="G37" s="8">
        <v>136625685</v>
      </c>
      <c r="H37" s="8">
        <v>71513818</v>
      </c>
      <c r="I37" s="8">
        <v>103378128</v>
      </c>
      <c r="J37" s="8">
        <v>288613928</v>
      </c>
      <c r="K37" s="8">
        <v>23131612</v>
      </c>
      <c r="L37" s="8">
        <v>140324411</v>
      </c>
      <c r="M37" s="8">
        <v>25288354</v>
      </c>
      <c r="N37" s="8">
        <v>39794378</v>
      </c>
      <c r="O37" s="8">
        <v>0</v>
      </c>
      <c r="P37" s="8">
        <v>12261984</v>
      </c>
      <c r="Q37" s="8">
        <v>11895543</v>
      </c>
      <c r="R37" s="8">
        <v>7408829</v>
      </c>
      <c r="S37" s="8">
        <v>63468579</v>
      </c>
      <c r="T37" s="8">
        <v>13918101</v>
      </c>
      <c r="U37" s="8">
        <v>0</v>
      </c>
      <c r="V37" s="8">
        <v>31813047</v>
      </c>
      <c r="W37" s="8">
        <v>64677073</v>
      </c>
      <c r="X37" s="8">
        <v>4474591</v>
      </c>
      <c r="Y37" s="8">
        <v>5414000</v>
      </c>
      <c r="Z37" s="8">
        <v>94339000</v>
      </c>
      <c r="AA37" s="8">
        <v>0</v>
      </c>
      <c r="AB37" s="8">
        <f t="shared" si="2"/>
        <v>1403472148</v>
      </c>
      <c r="AC37" s="8">
        <f t="shared" si="1"/>
        <v>1403472148</v>
      </c>
      <c r="AD37" s="2"/>
      <c r="AE37" s="41">
        <f t="shared" si="3"/>
        <v>1303719148</v>
      </c>
      <c r="AF37" s="2"/>
      <c r="AG37" s="2" t="s">
        <v>123</v>
      </c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22.5" customHeight="1">
      <c r="A38" s="3"/>
      <c r="B38" s="16" t="s">
        <v>11</v>
      </c>
      <c r="D38" s="17" t="s">
        <v>52</v>
      </c>
      <c r="F38" s="8"/>
      <c r="G38" s="8">
        <v>132845434</v>
      </c>
      <c r="H38" s="8">
        <v>116860319</v>
      </c>
      <c r="I38" s="8"/>
      <c r="J38" s="8">
        <v>633062685</v>
      </c>
      <c r="K38" s="8"/>
      <c r="L38" s="8"/>
      <c r="M38" s="8">
        <v>60915372</v>
      </c>
      <c r="N38" s="8">
        <v>29088162</v>
      </c>
      <c r="O38" s="8"/>
      <c r="P38" s="8">
        <v>14077876</v>
      </c>
      <c r="Q38" s="8">
        <v>35371116</v>
      </c>
      <c r="R38" s="8">
        <v>12653256</v>
      </c>
      <c r="S38" s="8"/>
      <c r="T38" s="8">
        <v>55245046</v>
      </c>
      <c r="U38" s="8"/>
      <c r="V38" s="8"/>
      <c r="W38" s="8">
        <v>106318938</v>
      </c>
      <c r="X38" s="8"/>
      <c r="Y38" s="8"/>
      <c r="Z38" s="8"/>
      <c r="AA38" s="8">
        <v>0</v>
      </c>
      <c r="AB38" s="8">
        <f t="shared" si="2"/>
        <v>1196438204</v>
      </c>
      <c r="AC38" s="8">
        <f t="shared" si="1"/>
        <v>1196438204</v>
      </c>
      <c r="AD38" s="2"/>
      <c r="AE38" s="41">
        <f t="shared" si="3"/>
        <v>1196438204</v>
      </c>
      <c r="AF38" s="2"/>
      <c r="AG38" s="2" t="s">
        <v>123</v>
      </c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22.5" customHeight="1">
      <c r="A39" s="3"/>
      <c r="B39" s="21" t="s">
        <v>12</v>
      </c>
      <c r="C39" s="22"/>
      <c r="D39" s="23" t="s">
        <v>14</v>
      </c>
      <c r="E39" s="22"/>
      <c r="F39" s="10">
        <f>+SUM(F40:F43)</f>
        <v>0</v>
      </c>
      <c r="G39" s="10">
        <f aca="true" t="shared" si="7" ref="G39:Z39">+SUM(G40:G43)</f>
        <v>0</v>
      </c>
      <c r="H39" s="10">
        <f t="shared" si="7"/>
        <v>0</v>
      </c>
      <c r="I39" s="10">
        <f>+SUM(I40:I43)</f>
        <v>0</v>
      </c>
      <c r="J39" s="10">
        <f t="shared" si="7"/>
        <v>0</v>
      </c>
      <c r="K39" s="10">
        <f>+SUM(K40:K43)</f>
        <v>0</v>
      </c>
      <c r="L39" s="10">
        <f>+SUM(L40:L43)</f>
        <v>0</v>
      </c>
      <c r="M39" s="10">
        <f t="shared" si="7"/>
        <v>0</v>
      </c>
      <c r="N39" s="10">
        <f t="shared" si="7"/>
        <v>0</v>
      </c>
      <c r="O39" s="10">
        <f>+SUM(O40:O43)</f>
        <v>0</v>
      </c>
      <c r="P39" s="10">
        <f>+SUM(P40:P43)</f>
        <v>89239080</v>
      </c>
      <c r="Q39" s="10">
        <f>+SUM(Q40:Q43)</f>
        <v>0</v>
      </c>
      <c r="R39" s="10">
        <f t="shared" si="7"/>
        <v>0</v>
      </c>
      <c r="S39" s="10">
        <f>+SUM(S40:S43)</f>
        <v>0</v>
      </c>
      <c r="T39" s="10">
        <f t="shared" si="7"/>
        <v>0</v>
      </c>
      <c r="U39" s="10">
        <f t="shared" si="7"/>
        <v>0</v>
      </c>
      <c r="V39" s="10">
        <f t="shared" si="7"/>
        <v>0</v>
      </c>
      <c r="W39" s="10">
        <f t="shared" si="7"/>
        <v>0</v>
      </c>
      <c r="X39" s="10">
        <f>+SUM(X40:X43)</f>
        <v>0</v>
      </c>
      <c r="Y39" s="10">
        <f t="shared" si="7"/>
        <v>0</v>
      </c>
      <c r="Z39" s="10">
        <f t="shared" si="7"/>
        <v>0</v>
      </c>
      <c r="AA39" s="10">
        <f>+SUM(AA40:AA42)</f>
        <v>0</v>
      </c>
      <c r="AB39" s="10">
        <f t="shared" si="2"/>
        <v>89239080</v>
      </c>
      <c r="AC39" s="10">
        <f t="shared" si="1"/>
        <v>89239080</v>
      </c>
      <c r="AD39" s="10">
        <f>+SUM(AD40:AD42)</f>
        <v>0</v>
      </c>
      <c r="AE39" s="41">
        <f t="shared" si="3"/>
        <v>89239080</v>
      </c>
      <c r="AF39" s="2"/>
      <c r="AG39" s="2" t="s">
        <v>123</v>
      </c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22.5" customHeight="1">
      <c r="A40" s="3"/>
      <c r="B40" s="18" t="s">
        <v>20</v>
      </c>
      <c r="D40" s="17" t="s">
        <v>93</v>
      </c>
      <c r="F40" s="8"/>
      <c r="G40" s="8"/>
      <c r="H40" s="8"/>
      <c r="I40" s="8"/>
      <c r="J40" s="8">
        <v>0</v>
      </c>
      <c r="K40" s="8"/>
      <c r="L40" s="8"/>
      <c r="M40" s="8"/>
      <c r="N40" s="8"/>
      <c r="O40" s="8"/>
      <c r="P40" s="8">
        <v>89239080</v>
      </c>
      <c r="Q40" s="8"/>
      <c r="R40" s="8"/>
      <c r="S40" s="8">
        <v>0</v>
      </c>
      <c r="T40" s="8"/>
      <c r="U40" s="8"/>
      <c r="V40" s="8"/>
      <c r="W40" s="8">
        <v>0</v>
      </c>
      <c r="X40" s="8"/>
      <c r="Y40" s="8"/>
      <c r="Z40" s="8"/>
      <c r="AA40" s="8">
        <v>0</v>
      </c>
      <c r="AB40" s="8">
        <f t="shared" si="2"/>
        <v>89239080</v>
      </c>
      <c r="AC40" s="8">
        <f t="shared" si="1"/>
        <v>89239080</v>
      </c>
      <c r="AD40" s="2"/>
      <c r="AE40" s="41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22.5" customHeight="1">
      <c r="A41" s="3"/>
      <c r="B41" s="18" t="s">
        <v>39</v>
      </c>
      <c r="D41" s="17" t="s">
        <v>94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>
        <v>0</v>
      </c>
      <c r="AB41" s="8">
        <f t="shared" si="2"/>
        <v>0</v>
      </c>
      <c r="AC41" s="8">
        <f t="shared" si="1"/>
        <v>0</v>
      </c>
      <c r="AD41" s="2"/>
      <c r="AE41" s="41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22.5" customHeight="1">
      <c r="A42" s="3"/>
      <c r="B42" s="18" t="s">
        <v>31</v>
      </c>
      <c r="D42" s="17" t="s">
        <v>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>
        <v>0</v>
      </c>
      <c r="AB42" s="8">
        <f t="shared" si="2"/>
        <v>0</v>
      </c>
      <c r="AC42" s="8">
        <f aca="true" t="shared" si="8" ref="AC42:AC66">SUM(F42:Z42)</f>
        <v>0</v>
      </c>
      <c r="AD42" s="2"/>
      <c r="AE42" s="41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22.5" customHeight="1">
      <c r="A43" s="3"/>
      <c r="B43" s="18" t="s">
        <v>23</v>
      </c>
      <c r="D43" s="17" t="s">
        <v>122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0</v>
      </c>
      <c r="AB43" s="8">
        <f>+AC43-AA43</f>
        <v>0</v>
      </c>
      <c r="AC43" s="8">
        <f t="shared" si="8"/>
        <v>0</v>
      </c>
      <c r="AD43" s="2"/>
      <c r="AE43" s="41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22.5" customHeight="1">
      <c r="A44" s="3"/>
      <c r="B44" s="16" t="s">
        <v>13</v>
      </c>
      <c r="D44" s="17" t="s">
        <v>30</v>
      </c>
      <c r="F44" s="8">
        <v>0</v>
      </c>
      <c r="G44" s="8">
        <v>0</v>
      </c>
      <c r="H44" s="8">
        <v>0</v>
      </c>
      <c r="I44" s="8"/>
      <c r="J44" s="8">
        <v>0</v>
      </c>
      <c r="K44" s="8"/>
      <c r="L44" s="8"/>
      <c r="M44" s="8">
        <v>0</v>
      </c>
      <c r="N44" s="8">
        <v>0</v>
      </c>
      <c r="O44" s="8"/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/>
      <c r="V44" s="8">
        <v>0</v>
      </c>
      <c r="W44" s="8">
        <v>0</v>
      </c>
      <c r="X44" s="8"/>
      <c r="Y44" s="8">
        <v>2380000</v>
      </c>
      <c r="Z44" s="8"/>
      <c r="AA44" s="8">
        <v>0</v>
      </c>
      <c r="AB44" s="8">
        <f t="shared" si="2"/>
        <v>2380000</v>
      </c>
      <c r="AC44" s="8">
        <f t="shared" si="8"/>
        <v>2380000</v>
      </c>
      <c r="AD44" s="2"/>
      <c r="AE44" s="5">
        <f t="shared" si="3"/>
        <v>0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22.5" customHeight="1">
      <c r="A45" s="3"/>
      <c r="B45" s="16" t="s">
        <v>63</v>
      </c>
      <c r="D45" s="17" t="s">
        <v>55</v>
      </c>
      <c r="F45" s="8"/>
      <c r="G45" s="8"/>
      <c r="H45" s="8"/>
      <c r="I45" s="8"/>
      <c r="J45" s="8">
        <v>161328</v>
      </c>
      <c r="K45" s="8"/>
      <c r="L45" s="8"/>
      <c r="M45" s="8"/>
      <c r="N45" s="8">
        <v>10243520</v>
      </c>
      <c r="O45" s="8"/>
      <c r="P45" s="8"/>
      <c r="Q45" s="8"/>
      <c r="R45" s="8"/>
      <c r="S45" s="8"/>
      <c r="T45" s="8"/>
      <c r="U45" s="8"/>
      <c r="V45" s="8">
        <v>319045157</v>
      </c>
      <c r="W45" s="8"/>
      <c r="X45" s="8"/>
      <c r="Y45" s="8"/>
      <c r="Z45" s="8"/>
      <c r="AA45" s="8">
        <v>0</v>
      </c>
      <c r="AB45" s="8">
        <f t="shared" si="2"/>
        <v>329450005</v>
      </c>
      <c r="AC45" s="8">
        <f t="shared" si="8"/>
        <v>329450005</v>
      </c>
      <c r="AD45" s="2"/>
      <c r="AE45" s="41">
        <f t="shared" si="3"/>
        <v>329450005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22.5" customHeight="1">
      <c r="A46" s="3"/>
      <c r="B46" s="16" t="s">
        <v>64</v>
      </c>
      <c r="D46" s="20" t="s">
        <v>56</v>
      </c>
      <c r="F46" s="8">
        <f>SUM(F47:F53)</f>
        <v>16155440</v>
      </c>
      <c r="G46" s="8">
        <f aca="true" t="shared" si="9" ref="G46:Z46">SUM(G47:G53)</f>
        <v>0</v>
      </c>
      <c r="H46" s="8">
        <f t="shared" si="9"/>
        <v>0</v>
      </c>
      <c r="I46" s="8">
        <f>SUM(I47:I53)</f>
        <v>0</v>
      </c>
      <c r="J46" s="8">
        <f>SUM(J47:J54)</f>
        <v>0</v>
      </c>
      <c r="K46" s="8">
        <f>SUM(K47:K54)</f>
        <v>0</v>
      </c>
      <c r="L46" s="8">
        <f>SUM(L47:L54)</f>
        <v>0</v>
      </c>
      <c r="M46" s="8">
        <f t="shared" si="9"/>
        <v>0</v>
      </c>
      <c r="N46" s="8">
        <f t="shared" si="9"/>
        <v>0</v>
      </c>
      <c r="O46" s="8">
        <f>SUM(O47:O53)</f>
        <v>0</v>
      </c>
      <c r="P46" s="8">
        <f>SUM(P47:P53)</f>
        <v>0</v>
      </c>
      <c r="Q46" s="8">
        <f>SUM(Q47:Q53)</f>
        <v>0</v>
      </c>
      <c r="R46" s="8">
        <f t="shared" si="9"/>
        <v>0</v>
      </c>
      <c r="S46" s="8">
        <f>SUM(S47:S53)</f>
        <v>10076158</v>
      </c>
      <c r="T46" s="8">
        <f t="shared" si="9"/>
        <v>0</v>
      </c>
      <c r="U46" s="8">
        <f>SUM(U47:U53)</f>
        <v>0</v>
      </c>
      <c r="V46" s="8">
        <f t="shared" si="9"/>
        <v>0</v>
      </c>
      <c r="W46" s="8">
        <f t="shared" si="9"/>
        <v>7750934</v>
      </c>
      <c r="X46" s="8">
        <f>SUM(X47:X53)</f>
        <v>0</v>
      </c>
      <c r="Y46" s="8">
        <f t="shared" si="9"/>
        <v>6194000</v>
      </c>
      <c r="Z46" s="8">
        <f t="shared" si="9"/>
        <v>0</v>
      </c>
      <c r="AA46" s="8">
        <v>0</v>
      </c>
      <c r="AB46" s="8">
        <f t="shared" si="2"/>
        <v>40176532</v>
      </c>
      <c r="AC46" s="8">
        <f t="shared" si="8"/>
        <v>40176532</v>
      </c>
      <c r="AD46" s="2"/>
      <c r="AE46" s="5">
        <f t="shared" si="3"/>
        <v>33982532</v>
      </c>
      <c r="AF46" s="2"/>
      <c r="AG46" s="2" t="s">
        <v>123</v>
      </c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22.5" customHeight="1">
      <c r="A47" s="3"/>
      <c r="B47" s="28" t="s">
        <v>20</v>
      </c>
      <c r="C47" s="26"/>
      <c r="D47" s="29" t="s">
        <v>38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>
        <v>0</v>
      </c>
      <c r="AB47" s="9">
        <f t="shared" si="2"/>
        <v>0</v>
      </c>
      <c r="AC47" s="9">
        <f t="shared" si="8"/>
        <v>0</v>
      </c>
      <c r="AD47" s="2"/>
      <c r="AE47" s="5">
        <f t="shared" si="3"/>
        <v>0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22.5" customHeight="1">
      <c r="A48" s="3"/>
      <c r="B48" s="18" t="s">
        <v>39</v>
      </c>
      <c r="D48" s="17" t="s">
        <v>85</v>
      </c>
      <c r="F48" s="8"/>
      <c r="G48" s="8"/>
      <c r="H48" s="8">
        <v>0</v>
      </c>
      <c r="I48" s="8"/>
      <c r="J48" s="8"/>
      <c r="K48" s="8"/>
      <c r="L48" s="8">
        <v>0</v>
      </c>
      <c r="M48" s="8"/>
      <c r="N48" s="8"/>
      <c r="O48" s="8">
        <v>0</v>
      </c>
      <c r="P48" s="8"/>
      <c r="Q48" s="8"/>
      <c r="R48" s="8"/>
      <c r="S48" s="8">
        <v>0</v>
      </c>
      <c r="T48" s="8"/>
      <c r="U48" s="8"/>
      <c r="V48" s="8"/>
      <c r="W48" s="8">
        <v>0</v>
      </c>
      <c r="X48" s="8"/>
      <c r="Y48" s="8"/>
      <c r="Z48" s="8"/>
      <c r="AA48" s="8">
        <v>0</v>
      </c>
      <c r="AB48" s="8">
        <f t="shared" si="2"/>
        <v>0</v>
      </c>
      <c r="AC48" s="8">
        <f t="shared" si="8"/>
        <v>0</v>
      </c>
      <c r="AD48" s="2"/>
      <c r="AE48" s="5">
        <f t="shared" si="3"/>
        <v>0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22.5" customHeight="1">
      <c r="A49" s="3"/>
      <c r="B49" s="18" t="s">
        <v>31</v>
      </c>
      <c r="D49" s="17" t="s">
        <v>33</v>
      </c>
      <c r="F49" s="8">
        <v>0</v>
      </c>
      <c r="G49" s="8">
        <v>0</v>
      </c>
      <c r="H49" s="8">
        <v>0</v>
      </c>
      <c r="I49" s="8"/>
      <c r="J49" s="8"/>
      <c r="K49" s="8"/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/>
      <c r="U49" s="8"/>
      <c r="V49" s="8">
        <v>0</v>
      </c>
      <c r="W49" s="8">
        <v>0</v>
      </c>
      <c r="X49" s="8"/>
      <c r="Y49" s="8"/>
      <c r="Z49" s="8"/>
      <c r="AA49" s="8">
        <v>0</v>
      </c>
      <c r="AB49" s="8">
        <f t="shared" si="2"/>
        <v>0</v>
      </c>
      <c r="AC49" s="8">
        <f t="shared" si="8"/>
        <v>0</v>
      </c>
      <c r="AD49" s="2"/>
      <c r="AE49" s="41">
        <f t="shared" si="3"/>
        <v>0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22.5" customHeight="1">
      <c r="A50" s="3"/>
      <c r="B50" s="18" t="s">
        <v>32</v>
      </c>
      <c r="D50" s="17" t="s">
        <v>34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>
        <v>0</v>
      </c>
      <c r="AB50" s="8">
        <f t="shared" si="2"/>
        <v>0</v>
      </c>
      <c r="AC50" s="8">
        <f t="shared" si="8"/>
        <v>0</v>
      </c>
      <c r="AD50" s="2"/>
      <c r="AE50" s="41">
        <f t="shared" si="3"/>
        <v>0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22.5" customHeight="1">
      <c r="A51" s="3"/>
      <c r="B51" s="18" t="s">
        <v>37</v>
      </c>
      <c r="D51" s="17" t="s">
        <v>47</v>
      </c>
      <c r="F51" s="8">
        <v>0</v>
      </c>
      <c r="G51" s="8">
        <v>0</v>
      </c>
      <c r="H51" s="8">
        <v>0</v>
      </c>
      <c r="I51" s="8"/>
      <c r="J51" s="8"/>
      <c r="K51" s="8">
        <v>0</v>
      </c>
      <c r="L51" s="8">
        <v>0</v>
      </c>
      <c r="M51" s="8">
        <v>0</v>
      </c>
      <c r="N51" s="8"/>
      <c r="O51" s="8">
        <v>0</v>
      </c>
      <c r="P51" s="8">
        <v>0</v>
      </c>
      <c r="Q51" s="8">
        <v>0</v>
      </c>
      <c r="R51" s="8">
        <v>0</v>
      </c>
      <c r="S51" s="8">
        <v>10076158</v>
      </c>
      <c r="T51" s="8">
        <v>0</v>
      </c>
      <c r="U51" s="8"/>
      <c r="V51" s="8">
        <v>0</v>
      </c>
      <c r="W51" s="8">
        <v>5997600</v>
      </c>
      <c r="X51" s="8">
        <v>0</v>
      </c>
      <c r="Y51" s="8">
        <v>6194000</v>
      </c>
      <c r="Z51" s="8"/>
      <c r="AA51" s="8">
        <v>0</v>
      </c>
      <c r="AB51" s="8">
        <f t="shared" si="2"/>
        <v>22267758</v>
      </c>
      <c r="AC51" s="8">
        <f t="shared" si="8"/>
        <v>22267758</v>
      </c>
      <c r="AD51" s="2"/>
      <c r="AE51" s="41">
        <f t="shared" si="3"/>
        <v>16073758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22.5" customHeight="1">
      <c r="A52" s="3"/>
      <c r="B52" s="18" t="s">
        <v>21</v>
      </c>
      <c r="D52" s="17" t="s">
        <v>36</v>
      </c>
      <c r="F52" s="8">
        <v>16155440</v>
      </c>
      <c r="G52" s="8">
        <v>0</v>
      </c>
      <c r="H52" s="8">
        <v>0</v>
      </c>
      <c r="I52" s="8"/>
      <c r="J52" s="8">
        <v>0</v>
      </c>
      <c r="K52" s="8"/>
      <c r="L52" s="8"/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/>
      <c r="V52" s="8">
        <v>0</v>
      </c>
      <c r="W52" s="8">
        <v>1753334</v>
      </c>
      <c r="X52" s="8"/>
      <c r="Y52" s="8"/>
      <c r="Z52" s="8"/>
      <c r="AA52" s="8">
        <v>0</v>
      </c>
      <c r="AB52" s="8">
        <f t="shared" si="2"/>
        <v>17908774</v>
      </c>
      <c r="AC52" s="8">
        <f t="shared" si="8"/>
        <v>17908774</v>
      </c>
      <c r="AD52" s="2"/>
      <c r="AE52" s="41">
        <f t="shared" si="3"/>
        <v>17908774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22.5" customHeight="1">
      <c r="A53" s="3"/>
      <c r="B53" s="18" t="s">
        <v>23</v>
      </c>
      <c r="D53" s="17" t="s">
        <v>35</v>
      </c>
      <c r="F53" s="8">
        <v>0</v>
      </c>
      <c r="G53" s="8">
        <v>0</v>
      </c>
      <c r="H53" s="8">
        <v>0</v>
      </c>
      <c r="I53" s="8"/>
      <c r="J53" s="8">
        <v>0</v>
      </c>
      <c r="K53" s="8">
        <v>0</v>
      </c>
      <c r="L53" s="8"/>
      <c r="M53" s="8">
        <v>0</v>
      </c>
      <c r="N53" s="8">
        <v>0</v>
      </c>
      <c r="O53" s="8"/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/>
      <c r="V53" s="8">
        <v>0</v>
      </c>
      <c r="W53" s="8">
        <v>0</v>
      </c>
      <c r="X53" s="8">
        <v>0</v>
      </c>
      <c r="Y53" s="8"/>
      <c r="Z53" s="8"/>
      <c r="AA53" s="8">
        <v>0</v>
      </c>
      <c r="AB53" s="8">
        <f t="shared" si="2"/>
        <v>0</v>
      </c>
      <c r="AC53" s="8">
        <f t="shared" si="8"/>
        <v>0</v>
      </c>
      <c r="AD53" s="2"/>
      <c r="AE53" s="41">
        <f t="shared" si="3"/>
        <v>0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22.5" customHeight="1">
      <c r="A54" s="3"/>
      <c r="B54" s="18" t="s">
        <v>83</v>
      </c>
      <c r="D54" s="17" t="s">
        <v>84</v>
      </c>
      <c r="F54" s="8"/>
      <c r="G54" s="8"/>
      <c r="H54" s="8"/>
      <c r="I54" s="8"/>
      <c r="J54" s="8"/>
      <c r="K54" s="8"/>
      <c r="L54" s="8"/>
      <c r="M54" s="8">
        <v>0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>
        <v>0</v>
      </c>
      <c r="AB54" s="8">
        <f t="shared" si="2"/>
        <v>0</v>
      </c>
      <c r="AC54" s="8">
        <f t="shared" si="8"/>
        <v>0</v>
      </c>
      <c r="AD54" s="2"/>
      <c r="AE54" s="5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22.5" customHeight="1">
      <c r="A55" s="3"/>
      <c r="B55" s="21">
        <v>30</v>
      </c>
      <c r="C55" s="22"/>
      <c r="D55" s="23" t="s">
        <v>87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8">
        <v>0</v>
      </c>
      <c r="AB55" s="8">
        <f t="shared" si="2"/>
        <v>0</v>
      </c>
      <c r="AC55" s="8">
        <f t="shared" si="8"/>
        <v>0</v>
      </c>
      <c r="AD55" s="2"/>
      <c r="AE55" s="5">
        <f t="shared" si="3"/>
        <v>0</v>
      </c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22.5" customHeight="1">
      <c r="A56" s="3"/>
      <c r="B56" s="21" t="s">
        <v>65</v>
      </c>
      <c r="C56" s="22"/>
      <c r="D56" s="23" t="s">
        <v>15</v>
      </c>
      <c r="F56" s="10">
        <f>SUM(F57:F59)</f>
        <v>0</v>
      </c>
      <c r="G56" s="10">
        <f>SUM(G57:G59)</f>
        <v>0</v>
      </c>
      <c r="H56" s="10">
        <f aca="true" t="shared" si="10" ref="H56:M56">SUM(H57:H59)</f>
        <v>0</v>
      </c>
      <c r="I56" s="10">
        <f t="shared" si="10"/>
        <v>0</v>
      </c>
      <c r="J56" s="10">
        <f t="shared" si="10"/>
        <v>0</v>
      </c>
      <c r="K56" s="10">
        <f t="shared" si="10"/>
        <v>0</v>
      </c>
      <c r="L56" s="10">
        <f t="shared" si="10"/>
        <v>0</v>
      </c>
      <c r="M56" s="10">
        <f t="shared" si="10"/>
        <v>0</v>
      </c>
      <c r="N56" s="10">
        <f>SUM(N57:N59)</f>
        <v>0</v>
      </c>
      <c r="O56" s="10">
        <f>SUM(O57:O59)</f>
        <v>0</v>
      </c>
      <c r="P56" s="10">
        <f>SUM(P57:P59)</f>
        <v>0</v>
      </c>
      <c r="Q56" s="10">
        <f>SUM(Q57:Q59)</f>
        <v>0</v>
      </c>
      <c r="R56" s="10">
        <f>SUM(R57:R59)</f>
        <v>0</v>
      </c>
      <c r="S56" s="10">
        <f>SUM(S57:S59)</f>
        <v>0</v>
      </c>
      <c r="T56" s="10">
        <f>SUM(T57:T59)</f>
        <v>0</v>
      </c>
      <c r="U56" s="10">
        <f>SUM(U57:U59)</f>
        <v>0</v>
      </c>
      <c r="V56" s="10">
        <f>SUM(V57:V59)</f>
        <v>1945397900</v>
      </c>
      <c r="W56" s="10">
        <f>SUM(W57:W59)</f>
        <v>0</v>
      </c>
      <c r="X56" s="10">
        <f>SUM(X57:X59)</f>
        <v>0</v>
      </c>
      <c r="Y56" s="10">
        <f>SUM(Y57:Y59)</f>
        <v>0</v>
      </c>
      <c r="Z56" s="10">
        <f>SUM(Z57:Z59)</f>
        <v>0</v>
      </c>
      <c r="AA56" s="40">
        <v>0</v>
      </c>
      <c r="AB56" s="40">
        <f t="shared" si="2"/>
        <v>1945397900</v>
      </c>
      <c r="AC56" s="40">
        <f t="shared" si="8"/>
        <v>1945397900</v>
      </c>
      <c r="AD56" s="2"/>
      <c r="AE56" s="5">
        <f t="shared" si="3"/>
        <v>1945397900</v>
      </c>
      <c r="AF56" s="2"/>
      <c r="AG56" s="2" t="s">
        <v>123</v>
      </c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22.5" customHeight="1">
      <c r="A57" s="3"/>
      <c r="B57" s="18" t="s">
        <v>20</v>
      </c>
      <c r="D57" s="17" t="s">
        <v>42</v>
      </c>
      <c r="F57" s="8"/>
      <c r="G57" s="8">
        <v>0</v>
      </c>
      <c r="H57" s="8">
        <v>0</v>
      </c>
      <c r="I57" s="8"/>
      <c r="J57" s="8">
        <v>0</v>
      </c>
      <c r="K57" s="8"/>
      <c r="L57" s="8"/>
      <c r="M57" s="8">
        <v>0</v>
      </c>
      <c r="N57" s="8">
        <v>0</v>
      </c>
      <c r="O57" s="8"/>
      <c r="P57" s="8"/>
      <c r="Q57" s="8"/>
      <c r="R57" s="8">
        <v>0</v>
      </c>
      <c r="S57" s="8">
        <v>0</v>
      </c>
      <c r="T57" s="8"/>
      <c r="U57" s="8"/>
      <c r="V57" s="8"/>
      <c r="W57" s="8">
        <v>0</v>
      </c>
      <c r="X57" s="8"/>
      <c r="Y57" s="8"/>
      <c r="Z57" s="8"/>
      <c r="AA57" s="8">
        <v>0</v>
      </c>
      <c r="AB57" s="8">
        <f t="shared" si="2"/>
        <v>0</v>
      </c>
      <c r="AC57" s="8">
        <f t="shared" si="8"/>
        <v>0</v>
      </c>
      <c r="AD57" s="2"/>
      <c r="AE57" s="41">
        <f t="shared" si="3"/>
        <v>0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22.5" customHeight="1">
      <c r="A58" s="3"/>
      <c r="B58" s="18" t="s">
        <v>39</v>
      </c>
      <c r="D58" s="17" t="s">
        <v>43</v>
      </c>
      <c r="F58" s="8"/>
      <c r="G58" s="8">
        <v>0</v>
      </c>
      <c r="H58" s="8">
        <v>0</v>
      </c>
      <c r="I58" s="8"/>
      <c r="J58" s="8">
        <v>0</v>
      </c>
      <c r="K58" s="8"/>
      <c r="L58" s="8">
        <v>0</v>
      </c>
      <c r="M58" s="8">
        <v>0</v>
      </c>
      <c r="N58" s="8">
        <v>0</v>
      </c>
      <c r="O58" s="8">
        <v>0</v>
      </c>
      <c r="P58" s="8"/>
      <c r="Q58" s="8"/>
      <c r="R58" s="8"/>
      <c r="S58" s="8">
        <v>0</v>
      </c>
      <c r="T58" s="8"/>
      <c r="U58" s="8"/>
      <c r="V58" s="8">
        <v>1945397900</v>
      </c>
      <c r="W58" s="8">
        <v>0</v>
      </c>
      <c r="X58" s="8"/>
      <c r="Y58" s="8"/>
      <c r="Z58" s="8"/>
      <c r="AA58" s="8">
        <v>0</v>
      </c>
      <c r="AB58" s="8">
        <f t="shared" si="2"/>
        <v>1945397900</v>
      </c>
      <c r="AC58" s="8">
        <f t="shared" si="8"/>
        <v>1945397900</v>
      </c>
      <c r="AD58" s="2"/>
      <c r="AE58" s="41">
        <f t="shared" si="3"/>
        <v>1945397900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22.5" customHeight="1">
      <c r="A59" s="3"/>
      <c r="B59" s="18" t="s">
        <v>31</v>
      </c>
      <c r="D59" s="17" t="s">
        <v>88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>
        <v>0</v>
      </c>
      <c r="AB59" s="8">
        <f t="shared" si="2"/>
        <v>0</v>
      </c>
      <c r="AC59" s="8">
        <f t="shared" si="8"/>
        <v>0</v>
      </c>
      <c r="AD59" s="2"/>
      <c r="AE59" s="5">
        <f t="shared" si="3"/>
        <v>0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22.5" customHeight="1">
      <c r="A60" s="3"/>
      <c r="B60" s="16" t="s">
        <v>16</v>
      </c>
      <c r="D60" s="17" t="s">
        <v>40</v>
      </c>
      <c r="F60" s="8"/>
      <c r="G60" s="8">
        <v>0</v>
      </c>
      <c r="H60" s="8">
        <v>0</v>
      </c>
      <c r="I60" s="8"/>
      <c r="J60" s="8">
        <v>0</v>
      </c>
      <c r="K60" s="8"/>
      <c r="L60" s="8"/>
      <c r="M60" s="8">
        <v>0</v>
      </c>
      <c r="N60" s="8">
        <v>0</v>
      </c>
      <c r="O60" s="8"/>
      <c r="P60" s="8"/>
      <c r="Q60" s="8"/>
      <c r="R60" s="8"/>
      <c r="S60" s="8">
        <v>0</v>
      </c>
      <c r="T60" s="8"/>
      <c r="U60" s="8"/>
      <c r="V60" s="8"/>
      <c r="W60" s="8">
        <v>0</v>
      </c>
      <c r="X60" s="8"/>
      <c r="Y60" s="8"/>
      <c r="Z60" s="8"/>
      <c r="AA60" s="8">
        <v>0</v>
      </c>
      <c r="AB60" s="8">
        <f t="shared" si="2"/>
        <v>0</v>
      </c>
      <c r="AC60" s="8">
        <f t="shared" si="8"/>
        <v>0</v>
      </c>
      <c r="AD60" s="2"/>
      <c r="AE60" s="5">
        <f t="shared" si="3"/>
        <v>0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22.5" customHeight="1">
      <c r="A61" s="3"/>
      <c r="B61" s="21" t="s">
        <v>17</v>
      </c>
      <c r="C61" s="22"/>
      <c r="D61" s="23" t="s">
        <v>18</v>
      </c>
      <c r="E61" s="22"/>
      <c r="F61" s="10">
        <f>+SUM(F62:F64)</f>
        <v>0</v>
      </c>
      <c r="G61" s="10">
        <f aca="true" t="shared" si="11" ref="G61:Z61">+SUM(G62:G64)</f>
        <v>0</v>
      </c>
      <c r="H61" s="10">
        <f t="shared" si="11"/>
        <v>0</v>
      </c>
      <c r="I61" s="10">
        <f>+SUM(I62:I64)</f>
        <v>0</v>
      </c>
      <c r="J61" s="10">
        <f t="shared" si="11"/>
        <v>0</v>
      </c>
      <c r="K61" s="10">
        <f>+SUM(K62:K64)</f>
        <v>0</v>
      </c>
      <c r="L61" s="10">
        <f>+SUM(L62:L64)</f>
        <v>0</v>
      </c>
      <c r="M61" s="10">
        <f t="shared" si="11"/>
        <v>0</v>
      </c>
      <c r="N61" s="10">
        <f t="shared" si="11"/>
        <v>0</v>
      </c>
      <c r="O61" s="10">
        <f>+SUM(O62:O64)</f>
        <v>0</v>
      </c>
      <c r="P61" s="10">
        <f>+SUM(P62:P64)</f>
        <v>0</v>
      </c>
      <c r="Q61" s="10">
        <f>+SUM(Q62:Q64)</f>
        <v>0</v>
      </c>
      <c r="R61" s="10">
        <f t="shared" si="11"/>
        <v>0</v>
      </c>
      <c r="S61" s="10">
        <f>+SUM(S62:S64)</f>
        <v>0</v>
      </c>
      <c r="T61" s="10">
        <f t="shared" si="11"/>
        <v>0</v>
      </c>
      <c r="U61" s="10">
        <f t="shared" si="11"/>
        <v>0</v>
      </c>
      <c r="V61" s="10">
        <f t="shared" si="11"/>
        <v>19475450031</v>
      </c>
      <c r="W61" s="10">
        <f t="shared" si="11"/>
        <v>0</v>
      </c>
      <c r="X61" s="10">
        <f>+SUM(X62:X64)</f>
        <v>0</v>
      </c>
      <c r="Y61" s="10">
        <f t="shared" si="11"/>
        <v>0</v>
      </c>
      <c r="Z61" s="10">
        <f t="shared" si="11"/>
        <v>0</v>
      </c>
      <c r="AA61" s="10">
        <f>+SUM(AA62:AA64)</f>
        <v>0</v>
      </c>
      <c r="AB61" s="10">
        <f t="shared" si="2"/>
        <v>19475450031</v>
      </c>
      <c r="AC61" s="10">
        <f t="shared" si="8"/>
        <v>19475450031</v>
      </c>
      <c r="AD61" s="2"/>
      <c r="AE61" s="41">
        <f t="shared" si="3"/>
        <v>19475450031</v>
      </c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22.5" customHeight="1">
      <c r="A62" s="3"/>
      <c r="B62" s="18" t="s">
        <v>20</v>
      </c>
      <c r="D62" s="17" t="s">
        <v>93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19475450031</v>
      </c>
      <c r="W62" s="8"/>
      <c r="X62" s="8"/>
      <c r="Y62" s="8"/>
      <c r="Z62" s="8"/>
      <c r="AA62" s="8">
        <v>0</v>
      </c>
      <c r="AB62" s="8">
        <f t="shared" si="2"/>
        <v>19475450031</v>
      </c>
      <c r="AC62" s="8">
        <f t="shared" si="8"/>
        <v>19475450031</v>
      </c>
      <c r="AD62" s="2"/>
      <c r="AE62" s="41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22.5" customHeight="1">
      <c r="A63" s="3"/>
      <c r="B63" s="18" t="s">
        <v>39</v>
      </c>
      <c r="D63" s="17" t="s">
        <v>94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0</v>
      </c>
      <c r="V63" s="8"/>
      <c r="W63" s="8"/>
      <c r="X63" s="8"/>
      <c r="Y63" s="8"/>
      <c r="Z63" s="8"/>
      <c r="AA63" s="8">
        <f>+SUM(G63:Z63)</f>
        <v>0</v>
      </c>
      <c r="AB63" s="8">
        <f t="shared" si="2"/>
        <v>0</v>
      </c>
      <c r="AC63" s="8">
        <f t="shared" si="8"/>
        <v>0</v>
      </c>
      <c r="AD63" s="2"/>
      <c r="AE63" s="41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22.5" customHeight="1">
      <c r="A64" s="3"/>
      <c r="B64" s="18" t="s">
        <v>31</v>
      </c>
      <c r="D64" s="17" t="s">
        <v>96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>
        <v>0</v>
      </c>
      <c r="Q64" s="8"/>
      <c r="R64" s="8"/>
      <c r="S64" s="8"/>
      <c r="T64" s="8"/>
      <c r="U64" s="8">
        <v>0</v>
      </c>
      <c r="V64" s="8"/>
      <c r="W64" s="8"/>
      <c r="X64" s="8"/>
      <c r="Y64" s="8"/>
      <c r="Z64" s="8"/>
      <c r="AA64" s="8">
        <v>0</v>
      </c>
      <c r="AB64" s="8">
        <f t="shared" si="2"/>
        <v>0</v>
      </c>
      <c r="AC64" s="8">
        <f t="shared" si="8"/>
        <v>0</v>
      </c>
      <c r="AD64" s="2"/>
      <c r="AE64" s="41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22.5" customHeight="1">
      <c r="A65" s="3"/>
      <c r="B65" s="16" t="s">
        <v>66</v>
      </c>
      <c r="D65" s="17" t="s">
        <v>41</v>
      </c>
      <c r="F65" s="8">
        <v>869842063</v>
      </c>
      <c r="G65" s="8">
        <v>1804891542</v>
      </c>
      <c r="H65" s="8">
        <v>48182912755</v>
      </c>
      <c r="I65" s="8"/>
      <c r="J65" s="8">
        <v>209467031265</v>
      </c>
      <c r="K65" s="8"/>
      <c r="L65" s="8"/>
      <c r="M65" s="8">
        <v>9822740666</v>
      </c>
      <c r="N65" s="8">
        <v>15879947902</v>
      </c>
      <c r="O65" s="8"/>
      <c r="P65" s="8">
        <v>136973756</v>
      </c>
      <c r="Q65" s="8">
        <v>48926751</v>
      </c>
      <c r="R65" s="8">
        <v>541027641</v>
      </c>
      <c r="S65" s="8">
        <v>32314666387</v>
      </c>
      <c r="T65" s="8">
        <v>226742927</v>
      </c>
      <c r="U65" s="8">
        <v>609502049</v>
      </c>
      <c r="V65" s="8">
        <v>99623336693</v>
      </c>
      <c r="W65" s="8">
        <v>2776793430</v>
      </c>
      <c r="X65" s="8"/>
      <c r="Y65" s="8">
        <v>79986000</v>
      </c>
      <c r="Z65" s="8">
        <v>643705000</v>
      </c>
      <c r="AA65" s="8">
        <v>0</v>
      </c>
      <c r="AB65" s="8">
        <f t="shared" si="2"/>
        <v>423029026827</v>
      </c>
      <c r="AC65" s="8">
        <f t="shared" si="8"/>
        <v>423029026827</v>
      </c>
      <c r="AD65" s="2"/>
      <c r="AE65" s="41">
        <f t="shared" si="3"/>
        <v>422305335827</v>
      </c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22.5" customHeight="1">
      <c r="A66" s="3"/>
      <c r="B66" s="21" t="s">
        <v>67</v>
      </c>
      <c r="C66" s="22"/>
      <c r="D66" s="23" t="s">
        <v>19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/>
      <c r="Z66" s="10"/>
      <c r="AA66" s="10">
        <v>0</v>
      </c>
      <c r="AB66" s="10">
        <f t="shared" si="2"/>
        <v>0</v>
      </c>
      <c r="AC66" s="10">
        <f t="shared" si="8"/>
        <v>0</v>
      </c>
      <c r="AD66" s="2"/>
      <c r="AE66" s="5">
        <f t="shared" si="3"/>
        <v>0</v>
      </c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6:42" ht="25.5" customHeight="1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6:42" ht="18" customHeight="1" hidden="1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>
        <f aca="true" t="shared" si="12" ref="Y68:AD68">+Y9-Y35</f>
        <v>48807000</v>
      </c>
      <c r="Z68" s="4">
        <f t="shared" si="12"/>
        <v>-92787000</v>
      </c>
      <c r="AA68" s="4"/>
      <c r="AB68" s="4"/>
      <c r="AC68" s="4">
        <f t="shared" si="12"/>
        <v>-120732959420</v>
      </c>
      <c r="AD68" s="4">
        <f t="shared" si="12"/>
        <v>0</v>
      </c>
      <c r="AE68" s="4">
        <f>+AE9-AE35</f>
        <v>-120688979420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6:42" ht="18" customHeight="1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6:42" ht="18" customHeight="1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6:42" ht="18" customHeight="1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6:42" ht="18" customHeight="1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6:42" ht="18" customHeight="1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6:42" ht="18" customHeight="1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6:42" ht="18" customHeight="1">
      <c r="F75" s="2"/>
      <c r="G75" s="2"/>
      <c r="H75" s="2"/>
      <c r="I75" s="2"/>
      <c r="J75" s="2"/>
      <c r="K75" s="2"/>
      <c r="L75" s="2"/>
      <c r="M75" s="2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6:42" ht="18" customHeight="1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6:42" ht="18" customHeight="1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6:42" ht="18" customHeight="1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6:42" ht="18" customHeight="1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6:42" ht="18" customHeight="1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6:42" ht="18" customHeight="1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6:42" ht="18" customHeight="1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6:42" ht="18" customHeight="1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6:42" ht="18" customHeight="1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6:42" ht="18" customHeight="1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6:42" ht="18" customHeight="1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6:42" ht="18" customHeight="1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6:42" ht="18" customHeight="1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6:42" ht="18" customHeight="1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6:42" ht="18" customHeight="1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6:42" ht="18" customHeight="1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6:42" ht="18" customHeight="1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6:42" ht="18" customHeight="1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6:42" ht="18" customHeight="1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6:42" ht="18" customHeight="1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6:42" ht="18" customHeight="1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30:42" ht="18" customHeight="1"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30:42" ht="18" customHeight="1"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30:42" ht="18" customHeight="1"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30:42" ht="18" customHeight="1"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30:42" ht="18" customHeight="1"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30:42" ht="18" customHeight="1"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30:42" ht="18" customHeight="1"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30:42" ht="18" customHeight="1"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30:42" ht="18" customHeight="1"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30:42" ht="18" customHeight="1"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30:42" ht="18" customHeight="1"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30:42" ht="18" customHeight="1"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30:42" ht="18" customHeight="1"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30:42" ht="18" customHeight="1"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30:42" ht="18" customHeight="1"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30:42" ht="18" customHeight="1"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30:42" ht="18" customHeight="1"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30:42" ht="18" customHeight="1"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30:42" ht="18" customHeight="1"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30:42" ht="18" customHeight="1"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30:42" ht="18" customHeight="1"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30:42" ht="18" customHeight="1"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30:42" ht="18" customHeight="1"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30:42" ht="18" customHeight="1"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30:42" ht="18" customHeight="1"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30:42" ht="18" customHeight="1"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30:42" ht="18" customHeight="1"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30:42" ht="18" customHeight="1"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30:42" ht="18" customHeight="1"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30:42" ht="18" customHeight="1"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30:42" ht="18" customHeight="1"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30:42" ht="18" customHeight="1"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</sheetData>
  <sheetProtection/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Roberto Peñailillo Guzman (DIRPLAN)</cp:lastModifiedBy>
  <cp:lastPrinted>2024-02-21T12:50:49Z</cp:lastPrinted>
  <dcterms:created xsi:type="dcterms:W3CDTF">1998-06-30T14:14:38Z</dcterms:created>
  <dcterms:modified xsi:type="dcterms:W3CDTF">2024-02-23T18:49:40Z</dcterms:modified>
  <cp:category/>
  <cp:version/>
  <cp:contentType/>
  <cp:contentStatus/>
</cp:coreProperties>
</file>