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nunciado Art." sheetId="1" r:id="rId1"/>
    <sheet name="DOH" sheetId="2" r:id="rId2"/>
    <sheet name="DV" sheetId="3" r:id="rId3"/>
    <sheet name="DOP" sheetId="4" r:id="rId4"/>
    <sheet name="APR" sheetId="5" r:id="rId5"/>
    <sheet name="DIRPLAN" sheetId="6" r:id="rId6"/>
    <sheet name="DGC" sheetId="7" r:id="rId7"/>
    <sheet name="DGA" sheetId="8" r:id="rId8"/>
    <sheet name="SISS" sheetId="9" r:id="rId9"/>
    <sheet name="SOP" sheetId="10" r:id="rId10"/>
  </sheets>
  <definedNames>
    <definedName name="_xlnm.Print_Area" localSheetId="7">'DGA'!$B$2:$R$10</definedName>
    <definedName name="_xlnm.Print_Area" localSheetId="6">'DGC'!$B$2:$R$22</definedName>
    <definedName name="_xlnm.Print_Area" localSheetId="5">'DIRPLAN'!$B$2:$R$10</definedName>
    <definedName name="_xlnm.Print_Area" localSheetId="3">'DOP'!$B$2:$R$16</definedName>
    <definedName name="_xlnm.Print_Area" localSheetId="2">'DV'!$B$2:$R$84</definedName>
    <definedName name="_xlnm.Print_Area" localSheetId="0">'Enunciado Art.'!$B$4:$H$6</definedName>
    <definedName name="_xlnm.Print_Area" localSheetId="8">'SISS'!$B$2:$R$16</definedName>
    <definedName name="_xlnm.Print_Area" localSheetId="9">'SOP'!$B$2:$R$7</definedName>
  </definedNames>
  <calcPr fullCalcOnLoad="1"/>
</workbook>
</file>

<file path=xl/sharedStrings.xml><?xml version="1.0" encoding="utf-8"?>
<sst xmlns="http://schemas.openxmlformats.org/spreadsheetml/2006/main" count="349" uniqueCount="160">
  <si>
    <t>Los ministerios y los demás órganos de la Administración del Estado deberán informar trimestralmente a la Dirección de Presupuestos y a la Comisión Especial Mixta de Presupuestos, de los proyectos adjudicados con cargo a sus respectivos subtítulos 29, junto con un detalle de gastos y el estado de avance respectivo.</t>
  </si>
  <si>
    <t>Fecha inicio (mes/año)</t>
  </si>
  <si>
    <t>Fecha término (Mes/año)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</si>
  <si>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</si>
  <si>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</si>
  <si>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</si>
  <si>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</si>
  <si>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</si>
  <si>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</si>
  <si>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</si>
  <si>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</si>
  <si>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</si>
  <si>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</si>
  <si>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</si>
  <si>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</si>
  <si>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</si>
  <si>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Estado de avance</t>
  </si>
  <si>
    <t xml:space="preserve">Nombre </t>
  </si>
  <si>
    <t>ST 29 Adquisición activos no financieros</t>
  </si>
  <si>
    <t>ART. 14.12</t>
  </si>
  <si>
    <t>GASTO 2021 (M$)</t>
  </si>
  <si>
    <t>SERVICIO: Superintendencia de Servicios Sanitarios</t>
  </si>
  <si>
    <t>Compra de UPS Tripp Lite SMX1500 LCD</t>
  </si>
  <si>
    <t>Compra de memoria RAM, Rack Dell Poweredge e instalación</t>
  </si>
  <si>
    <t>Compra de Rack para servidor de oficina de Ñuble</t>
  </si>
  <si>
    <t>Servicios de desarrollador Sharepoint</t>
  </si>
  <si>
    <t xml:space="preserve"> </t>
  </si>
  <si>
    <t>Compra de UPS para rack de Comunicaciones</t>
  </si>
  <si>
    <t>Compra de switch para oficina de Ñuble</t>
  </si>
  <si>
    <t>Compra de controladora LT4000 LTO5</t>
  </si>
  <si>
    <t>SERVICIO: DIRECCIÓN DE OBRAS PORTUARIAS</t>
  </si>
  <si>
    <t>Observaciones</t>
  </si>
  <si>
    <t>Diseño y construcción Transbordador Lago O'Higgins</t>
  </si>
  <si>
    <t>57,14% de avance</t>
  </si>
  <si>
    <t>Total proyecto M$ 1.846.482</t>
  </si>
  <si>
    <t xml:space="preserve"> Diseño y Construcción de Barcaza Lago Ranco</t>
  </si>
  <si>
    <t>50,00% de avance</t>
  </si>
  <si>
    <t>Total proyecto M$ 2.895.500</t>
  </si>
  <si>
    <t>SERVICIO: DIRECCIÓN GENERAL DE AGUAS</t>
  </si>
  <si>
    <t xml:space="preserve">MANTENCIÓN  EVOLUTIVA SISTEMA  NACIONAL DE INFORMACIÓN   DEL AGUA
(SNIA)    Y OFICINA  VIRTUAL"
</t>
  </si>
  <si>
    <t>SERVICIO: DIRECCIÓN GENERAL DE CONCESIONES DE OBRAS PUBLICAS</t>
  </si>
  <si>
    <t>RENOVACIÓN DE FIRMA ELECTRÓNICA.</t>
  </si>
  <si>
    <t>Ejecutada</t>
  </si>
  <si>
    <t>ADQUISICIÓN DE FIRMA ELECTRÓNICA, CON E-TOKEN.</t>
  </si>
  <si>
    <t xml:space="preserve">ADQUISICIÓN DE FIRMAS ELECTRÓNICAS, CON E-TOKEN. </t>
  </si>
  <si>
    <t xml:space="preserve">RENOVACIÓN DE FIRMAS ELECTRÓNICAS. </t>
  </si>
  <si>
    <t xml:space="preserve">ADQUISICIÓN DE  E-TOKEN, PARA FIRMA ELECTRÓNICA. </t>
  </si>
  <si>
    <t xml:space="preserve">ADQUISICIÓN DE FIRMA ELECTRÓNICA, CON E-TOKEN </t>
  </si>
  <si>
    <t>RENOVACIÓN DE LICENCIAS SOFTWARE AIMSUM.</t>
  </si>
  <si>
    <r>
      <t xml:space="preserve">RENOVACIÓN DE LICENCIAS SOFTWARE EMME </t>
    </r>
    <r>
      <rPr>
        <b/>
        <sz val="11"/>
        <color indexed="8"/>
        <rFont val="Calibri"/>
        <family val="2"/>
      </rPr>
      <t>(**)</t>
    </r>
  </si>
  <si>
    <t>ADQUISICOIÓN DE UN PLOTTER DESINGJET T830MFP 36.</t>
  </si>
  <si>
    <t xml:space="preserve">ADQUISICIÓN DE FIRMA ELECTRÓNICA, CON E-TOKEN. </t>
  </si>
  <si>
    <t>Notas:</t>
  </si>
  <si>
    <t xml:space="preserve">Fecha de Inicio: Fecha emisión de Orden de Compra  </t>
  </si>
  <si>
    <t xml:space="preserve">Fecha Término : Fecha Emisión OP </t>
  </si>
  <si>
    <r>
      <t>Fecha Término :</t>
    </r>
    <r>
      <rPr>
        <b/>
        <sz val="11"/>
        <color indexed="8"/>
        <rFont val="Calibri"/>
        <family val="2"/>
      </rPr>
      <t>(**)</t>
    </r>
    <r>
      <rPr>
        <sz val="11"/>
        <color theme="1"/>
        <rFont val="Calibri"/>
        <family val="2"/>
      </rPr>
      <t xml:space="preserve"> Fecha  Resolución Trato Directo Fuera de Portal. </t>
    </r>
  </si>
  <si>
    <t>SERVICIO: DIRECCIÓN DE OBRAS HIDRÁULICAS</t>
  </si>
  <si>
    <t>Equipos Computacionales y Periféricosm (Compra)</t>
  </si>
  <si>
    <t>Terminado y Pagado</t>
  </si>
  <si>
    <t>SERVICIO: AGUA POTABLE RURAL</t>
  </si>
  <si>
    <t>Compra Mobiliario Oficina Calama</t>
  </si>
  <si>
    <t>Compra Mobiliario Oficina Agustinas</t>
  </si>
  <si>
    <t>Compra Mobiliario APR Sillas</t>
  </si>
  <si>
    <t>Compra Mobiliario APR Escritorios, Cajoneras y Otros</t>
  </si>
  <si>
    <t>Sep.21</t>
  </si>
  <si>
    <t>Equipo Informático</t>
  </si>
  <si>
    <t>SERVICIO: Subsecretaría de Obras Públicas</t>
  </si>
  <si>
    <t>No tiene</t>
  </si>
  <si>
    <t>SERVICIO: DIRECCIÓN DE PLANEAMIENTO</t>
  </si>
  <si>
    <t>Contrato de servicio de Migración Sistema Exploratorio - Seguimiento de Planes de la Dirección de Planeamiento</t>
  </si>
  <si>
    <t>Julio 2021.</t>
  </si>
  <si>
    <t>Diciembre 2021.</t>
  </si>
  <si>
    <t xml:space="preserve">Conforme a modificación en plazo de finalización del proyecto y reordenamiento de hitos de pago, productos y avances se entregarán en octubre (50%), noviembre (40%) y diciembre 2021 (10%). </t>
  </si>
  <si>
    <t>ADQUISICION DE MOBILIARIO DV REGIÓN DE TARAPACÁ AÑO 2021</t>
  </si>
  <si>
    <t>COMPRA DE MAQUINARIAS Y EQUIPOS DV REGIÓN DE TARAPACA AÑO 2021.</t>
  </si>
  <si>
    <t>ADQUISICION  DE ACTIVOS NO FINANCIEROS 2021</t>
  </si>
  <si>
    <t>ADQUISICION DE MOBILIARIO Y OTROS REGION DE ATACAMA</t>
  </si>
  <si>
    <t>ADQUISICION DE MAQUINAS, EQUIPOS PRODUCTIVOS Y ACCESORIOS REGION DE ATACAMA</t>
  </si>
  <si>
    <t>ADQUISICION DE EQUIPOS MENORES DIRECCION DE VIALIDAD REGION DE ATACAMA</t>
  </si>
  <si>
    <t>ADQUISICIÓN MAQUINARIAS Y EQUIPOS MENORES VIALIDAD REGION DE COQUIMBO 2021</t>
  </si>
  <si>
    <t>2021 EQUIPAMIENTO CAMPAMENTO PORTILLO</t>
  </si>
  <si>
    <t>2021 EQUIPOS MENORES PROVINCIA DE SAN ANTONIO</t>
  </si>
  <si>
    <t>2021 ADMINISTRACION DIRECTA EQUIPOS MENORES VIALIDAD REGION DE VALPARAISO</t>
  </si>
  <si>
    <t>2021 EQUIPOS MENORES PROVINCIA DE VALPARAISO</t>
  </si>
  <si>
    <t>ADQUISICIÓN DE CINCO (5) TERMÓMETROS K9, PARA SER UTILIZADOS EN LAS DEPENDENCIAS DE VIALIDAD REGIÓN DE O´HIGGINS.</t>
  </si>
  <si>
    <t>ADQUISICIÓN DE TORRE DE ILUMINACIÓN, VIALIDAD REGIÓN DE O HIGGINS</t>
  </si>
  <si>
    <t>ADQUISICIÓN DE MAQUINARIAS Y EQUIPOS PARA LA PRODUCCIÓN DIRECCIÓN DE VIALIDAD, REGIÓN DEL MAULE - AÑO 2021.-</t>
  </si>
  <si>
    <t>BIENES MUEBLES PARA HABILITACIÓN DE PLAZAS</t>
  </si>
  <si>
    <t>MAQUINARIAS Y EQUIPOS MENORES ADMINISTRACIÓN DIRECTA Y LABORATORIO REGIÓN DEL BIOBIO 2021</t>
  </si>
  <si>
    <t>REGION ADQUISICIÓN DE EQUIPOS PRODUCTIVOS VIALIDAD REGIÓN DE LA ARAUCANÍA 2021</t>
  </si>
  <si>
    <t>GLOBAL DE GASTOS GENERALES 2021 - REGIONAL - LOS LAGOS</t>
  </si>
  <si>
    <t>GLOBAL DE GASTOS ADM. DIRECTA - REGION DE LOS LAGOS</t>
  </si>
  <si>
    <t>EQUIPOS Y ACCESORIOS PARA FUNCIONAMIENTO, PRODUCCIÓN Y MANTENIMIENTO EN FAENAS DRV</t>
  </si>
  <si>
    <t>GLOBAL DE GASTO MAQUINARIAS, EQUIPOS Y OTROS(2021)</t>
  </si>
  <si>
    <t>ADQUISICIÓN DE MÁQUINAS Y EQUIPOS PARA LA PRODUCCIÓN DV RM AÑO 2021</t>
  </si>
  <si>
    <t>ADQUISICIÓN DE EQUIPOS MENORES AÑO 2021 - REGIÓN DE ÑUBLE</t>
  </si>
  <si>
    <t>EXPROPIACION(ES) SENTENCIA CAUSA ROL C-2578-2011 LOTE(S) Nº 73-A CAMINO MEJORAMIENTO RUTA K-175, SECTOR TRES ESQUINAS - LAS TRANCAS, KM 8,306.62 AL KM 25,735.24</t>
  </si>
  <si>
    <t>DPTO. MAQUINARIA, ADQUISICIÓN DE TOLVA SALERA, PARA LA DIRECCIÓN DE VIALIDAD.</t>
  </si>
  <si>
    <t>ADQUISICIÓN DE 5 SILLAS PARA LA SUBDIRECCIÓN DE PRESUPUESTO Y FINANZAS</t>
  </si>
  <si>
    <t>ADQUISICIÓN DE SILLAS OPERATIVAS DE OFICINA</t>
  </si>
  <si>
    <t xml:space="preserve"> DPTO. MAQUINARIA, ADQUISICION DE 5 ESTACIONES DE TRABAJO Y 2 CAJONERAS PARA EL SUBDEPARTAMENTO DE MAESTRANZA DIRECCION DE VIALIDAD.</t>
  </si>
  <si>
    <t xml:space="preserve"> DPTO. MAQUINARIA, ADQUISICION DE 6 SILLAS PARA SALA DE REUNIONES DEL SUBDEPARTAMENTO DE MAESTRANZA, DIRECCION DE VIALIDAD.</t>
  </si>
  <si>
    <t>ADQUISICIÓN DE PANELERÍA DE ALUMINIO PARA FUNCIONARIOS DE LA OFICINA 317</t>
  </si>
  <si>
    <t>ADQUISICIÓN DE UN TERMO ELÉCTRICO PARA LA UNIDAD DE PEAJE</t>
  </si>
  <si>
    <t>ADQUISICIÓN DE TRES (3) REFRIGERADOR MODELO FRIGOBAR CARROMATOS UTILIZADOS EN LOS TRABAJOS DE SONDAJES Y MECANOS DEL DEPARTAMENTO PUENTES.</t>
  </si>
  <si>
    <t>ADQUISICIÓN DE TERMOVENTILADORES Y HORNO ELÉCTRICO PARA LA COCINA DE LA DIRECCIÓN</t>
  </si>
  <si>
    <t>DPTO. MAQUINARIA, ADQUISICION DE GENERADOR PARA LA DIRECCION DE VIALIDAD.</t>
  </si>
  <si>
    <t>SP Nº 177 ADQUISICIÓN DE EQUIPOS DE LABORATORIOS A NIVEL NACIONAL</t>
  </si>
  <si>
    <t>ADQUISICIÓN DE EQUIPOS DE LABORATORIOS</t>
  </si>
  <si>
    <t>DPTO. MAQUINARIA. ADQUISICIÓN DE 3 MOTONIVELADORAS 6X4 PARA LA DIRECCIÓN DE VIALIDAD ID 56.404</t>
  </si>
  <si>
    <t>ADQUISICIÓN DE EQUIPOS TOPOGRÁFICOS REGIONES DE ANTOFAGASTA, COQUIMBO, VALPARAÍSO, METROPOLITANA, BÍO BÍO, ÑUBLE Y LOS RÍOS.</t>
  </si>
  <si>
    <t>DPTO. MAQUINARIA, ADQUISICIÓN DE 3 RETROEXCAVADORAS PARA LA DIRECCIÓN DE VIALIDAD ID 56.069</t>
  </si>
  <si>
    <t>ADQUISICIÓN DE UN EQUIPO DENOMINADO REÓMETRO PARA LA SALA DE QUÍMICA DEL LNV</t>
  </si>
  <si>
    <t>ADQUISICIÓN DE UN EQUIPO ESPECTÓMETRO PARA MEDIR LA CALIDAD DE ACERO EN LOS PUENTES</t>
  </si>
  <si>
    <t>ADQUISICIÓN DE GENERADORES PARA LAS SALAS DEL LNV</t>
  </si>
  <si>
    <t>DPTO. MAQUINARIA, ADQUISICIÓN DE MINICARGADOR PARA LA DIRECCIÓN DE VIALIDAD.</t>
  </si>
  <si>
    <t>DPTO. MAQUINARIA, ADQUISICION DE GRUA HORQUILLA MARCA KOMATSU PARA LA DIRECCION DE VIALIDAD.</t>
  </si>
  <si>
    <t>DPTO. MAQUINARIA, ADQUISICIÓN DE 2 GRUAS HORQUILLAS PARA LA DIRECCIÓN DE VIALIDAD</t>
  </si>
  <si>
    <t>DPTO. MAQUINARIA, ADQUISICIÓN DE 1 MINICARGADOR, MARCA BOBCAT S650 PARA LA DIRECCIÓN DE VIALIDAD.</t>
  </si>
  <si>
    <t>DPTO. MAQUINARIA, ADQUISICIÓN DE 5 GENERADORES PARA LA DIRECCIÓN DE VIALIDAD.</t>
  </si>
  <si>
    <t>DPTO. MAQUINARIA, ADQUISICION DE 2 GRUAS PARA LA DIRECCION DE VIALIDAD.</t>
  </si>
  <si>
    <t>DPTO. MAQUINARIA, ADQUISICIÓN DE BALDE PARA TRASVASIJE DE NIEVE PARA LA DIRECCIÓN DE VIALIDAD.</t>
  </si>
  <si>
    <t>DPTO. MAQUINARIAS, ADQUISICIÓN DE BRAZO DESBROZADOR PARA LA DIRECCIÓN DE VIALIDAD.</t>
  </si>
  <si>
    <t>DPTO. MAQUINARIA, ADQUISICION DE 2 MOTONIVELADORAS 6X4 PARA LA DIRECCION DE VIALIDAD. ID 58559</t>
  </si>
  <si>
    <t>DPTO. MAQUINARIA, ADQUISICION DE 2 RETROEXCAVADORAS PARA LA DIRECCION DE VIALIDAD. ID 58846</t>
  </si>
  <si>
    <t>DPTO. MAQUINARIA, ADQUISICIÓN DE 1 CARGADOR FRONTAL PARA LA DIRECCIÓN DE VIALIDAD.</t>
  </si>
  <si>
    <t>DPTO, MAQUINARIAS, ADQUISICION DE 2 GRUAS HORQUILLAS PARA LA DIRECCION DE VIALIDAD.</t>
  </si>
  <si>
    <t>SP 193 1 SERVIDOR TOWER HPE PROLIANT ML350 GEN10</t>
  </si>
  <si>
    <t>SP 196 40 TARJETA DE RED USB D-LINK WIRELESS DWA</t>
  </si>
  <si>
    <t>4 HDD PC HP 900GB 6G SAS 10K RPM SFF-DISCO SERVIDOR</t>
  </si>
  <si>
    <t>ADQUISICIÓN DE LAPTOP-CON S.O HP PROBOOK 430 G7INTEL CORE I7-10510U 16GB 512GB</t>
  </si>
  <si>
    <t>3 UNIDADES VIDEOPROYECTOR EPSON POWERLITE 1785W</t>
  </si>
  <si>
    <t>1 WORKSTATION-LENOVO TS P330-I7-9700-16GB-SSD 1TB</t>
  </si>
  <si>
    <t>10 VIDEOPROYECTOR EPSON POWERLITE</t>
  </si>
  <si>
    <t>COMPRA DE 7 UNIDADES TABLET - IPAD PRO</t>
  </si>
  <si>
    <t>SP Nº 241 ADQUISICION 6 UNIDADES TECLADO APPLE SMART KEYBOARD FOLIO PARA IPAD PRO</t>
  </si>
  <si>
    <t>COMPRA SOP IMAC RETINA 5K 27 Y SISTEMA AUDIO INALÁMBRICO</t>
  </si>
  <si>
    <t>LICENCIA DE SOFTWARE BIM</t>
  </si>
  <si>
    <t>1 LICENCIA CISCO 5AP ADDER LICENSE FOR THE 5508 CONTROLLER</t>
  </si>
  <si>
    <t>2 UNIDADES ACCESS POINT CISCO AIRONET AIR-AP3802I-A-K9</t>
  </si>
  <si>
    <t>PAGO DE MANTENCIÓN ANUAL LICENCIAS SAP2000</t>
  </si>
  <si>
    <t>ADQUISICIÓN DE 10 LICENCIAS SUM SAP PLUS V16</t>
  </si>
  <si>
    <t>SERVICIO: 0254</t>
  </si>
  <si>
    <t>ADQUISICION DE MOBILIARIO AÑO 2021 FET-COVID-19.</t>
  </si>
  <si>
    <t>ADQUISICION DE TERMOMETROS DIGITALES AÑO 2021 FET-COVID-19.</t>
  </si>
  <si>
    <t>ADQUISICIÓN DE ACTIVOS NO FINANCIEROS 2021 MAQUINAS Y  EQUIPOS DE OFICINA</t>
  </si>
  <si>
    <t>ELEMENTOS DE PROTECCIÓN PERSONAL Y OTROS FET COVID-19 (2021)</t>
  </si>
  <si>
    <t>2021 MOBILIARIO OF. REGIONAL VALPARAISO</t>
  </si>
  <si>
    <t>2021 FET-COVID-19 TERMOMETROS</t>
  </si>
  <si>
    <t>MOBILIARIO FET- COVID 19 REGIÓN DEL BIOBIO</t>
  </si>
  <si>
    <t>GASTOS INSUMOS DE PREVENCIÓN E HIGIENE 2021 REGIÓN BIOBIO FET COVID</t>
  </si>
  <si>
    <t>MAQUINARIAS Y EQUIPOS DE OFICINA VIALIDAD REGIÓN DE LA ARAUCANÍA</t>
  </si>
  <si>
    <t>GLOBAL GASTOS GENERALES FET COVID - REGIONAL</t>
  </si>
  <si>
    <t>TERMOMETRO DIGITAL PREVENCION COVID-19</t>
  </si>
  <si>
    <t>GLOBAL DE GASTO MOBILIARIOS Y OTROS FET COVD-19 (2021)</t>
  </si>
  <si>
    <t>GLOBAL DE GASTOS EQUIPOS Y OTROS FET-COVID-19(2021)</t>
  </si>
  <si>
    <t>ARTÍCULOS ASOCIADOS A COVID-19</t>
  </si>
  <si>
    <t>ADQUISICIÓN DE ACTIVOS NO FINANCIEROS</t>
  </si>
  <si>
    <t>DPTO. MAQUINARIA, ADQUISICIÓN DE BULLDOZER PARA LA DIRECCIÓN DE VIALIDAD (PROGRAMA FET - COVID19)</t>
  </si>
  <si>
    <t>SERVICIO:Dirección de Vialidad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</si>
</sst>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3" fillId="23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0" fillId="0" borderId="10" xfId="0" applyNumberFormat="1" applyBorder="1" applyAlignment="1">
      <alignment/>
    </xf>
    <xf numFmtId="14" fontId="0" fillId="0" borderId="10" xfId="0" applyNumberFormat="1" applyFill="1" applyBorder="1" applyAlignment="1">
      <alignment/>
    </xf>
    <xf numFmtId="9" fontId="0" fillId="0" borderId="10" xfId="0" applyNumberFormat="1" applyFill="1" applyBorder="1" applyAlignment="1">
      <alignment/>
    </xf>
    <xf numFmtId="0" fontId="23" fillId="23" borderId="11" xfId="0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16" fontId="0" fillId="0" borderId="10" xfId="0" applyNumberFormat="1" applyBorder="1" applyAlignment="1">
      <alignment vertical="center"/>
    </xf>
    <xf numFmtId="0" fontId="23" fillId="23" borderId="11" xfId="0" applyFont="1" applyFill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1" fontId="0" fillId="0" borderId="10" xfId="48" applyFont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justify" vertical="top"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justify" vertical="top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justify" vertical="center" wrapText="1"/>
    </xf>
    <xf numFmtId="1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2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vertical="center" wrapText="1"/>
    </xf>
    <xf numFmtId="17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23" fillId="2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3" fillId="2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justify" vertical="center"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3" fontId="23" fillId="23" borderId="11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justify" vertical="center" wrapText="1"/>
    </xf>
    <xf numFmtId="0" fontId="38" fillId="0" borderId="14" xfId="0" applyFont="1" applyBorder="1" applyAlignment="1">
      <alignment horizontal="justify" vertical="center" wrapText="1"/>
    </xf>
    <xf numFmtId="0" fontId="38" fillId="0" borderId="15" xfId="0" applyFont="1" applyBorder="1" applyAlignment="1">
      <alignment horizontal="justify" vertical="center" wrapText="1"/>
    </xf>
    <xf numFmtId="0" fontId="38" fillId="0" borderId="16" xfId="0" applyFont="1" applyBorder="1" applyAlignment="1">
      <alignment horizontal="justify" vertical="center" wrapText="1"/>
    </xf>
    <xf numFmtId="0" fontId="38" fillId="0" borderId="17" xfId="0" applyFont="1" applyBorder="1" applyAlignment="1">
      <alignment horizontal="justify" vertical="center" wrapText="1"/>
    </xf>
    <xf numFmtId="0" fontId="23" fillId="23" borderId="11" xfId="0" applyFont="1" applyFill="1" applyBorder="1" applyAlignment="1">
      <alignment horizontal="center" vertical="center" wrapText="1"/>
    </xf>
    <xf numFmtId="0" fontId="23" fillId="23" borderId="18" xfId="0" applyFont="1" applyFill="1" applyBorder="1" applyAlignment="1">
      <alignment horizontal="center" vertical="center" wrapText="1"/>
    </xf>
    <xf numFmtId="0" fontId="23" fillId="23" borderId="19" xfId="0" applyFont="1" applyFill="1" applyBorder="1" applyAlignment="1">
      <alignment horizontal="center" vertical="center" wrapText="1"/>
    </xf>
    <xf numFmtId="0" fontId="23" fillId="23" borderId="20" xfId="0" applyFont="1" applyFill="1" applyBorder="1" applyAlignment="1">
      <alignment horizontal="center" vertical="center"/>
    </xf>
    <xf numFmtId="0" fontId="23" fillId="23" borderId="21" xfId="0" applyFont="1" applyFill="1" applyBorder="1" applyAlignment="1">
      <alignment horizontal="center" vertical="center"/>
    </xf>
    <xf numFmtId="0" fontId="23" fillId="23" borderId="22" xfId="0" applyFont="1" applyFill="1" applyBorder="1" applyAlignment="1">
      <alignment horizontal="center" vertical="center"/>
    </xf>
    <xf numFmtId="3" fontId="23" fillId="23" borderId="20" xfId="0" applyNumberFormat="1" applyFont="1" applyFill="1" applyBorder="1" applyAlignment="1">
      <alignment horizontal="center" vertical="center"/>
    </xf>
    <xf numFmtId="3" fontId="23" fillId="23" borderId="21" xfId="0" applyNumberFormat="1" applyFont="1" applyFill="1" applyBorder="1" applyAlignment="1">
      <alignment horizontal="center" vertical="center"/>
    </xf>
    <xf numFmtId="3" fontId="23" fillId="23" borderId="22" xfId="0" applyNumberFormat="1" applyFont="1" applyFill="1" applyBorder="1" applyAlignment="1">
      <alignment horizontal="center" vertical="center"/>
    </xf>
    <xf numFmtId="0" fontId="43" fillId="23" borderId="11" xfId="0" applyFont="1" applyFill="1" applyBorder="1" applyAlignment="1">
      <alignment horizontal="center" vertical="center" wrapText="1"/>
    </xf>
    <xf numFmtId="0" fontId="43" fillId="23" borderId="18" xfId="0" applyFont="1" applyFill="1" applyBorder="1" applyAlignment="1">
      <alignment horizontal="center" vertical="center" wrapText="1"/>
    </xf>
    <xf numFmtId="0" fontId="43" fillId="23" borderId="19" xfId="0" applyFont="1" applyFill="1" applyBorder="1" applyAlignment="1">
      <alignment horizontal="center" vertical="center" wrapText="1"/>
    </xf>
    <xf numFmtId="0" fontId="43" fillId="23" borderId="20" xfId="0" applyFont="1" applyFill="1" applyBorder="1" applyAlignment="1">
      <alignment horizontal="center" vertical="center"/>
    </xf>
    <xf numFmtId="0" fontId="43" fillId="23" borderId="21" xfId="0" applyFont="1" applyFill="1" applyBorder="1" applyAlignment="1">
      <alignment horizontal="center" vertical="center"/>
    </xf>
    <xf numFmtId="0" fontId="43" fillId="23" borderId="22" xfId="0" applyFont="1" applyFill="1" applyBorder="1" applyAlignment="1">
      <alignment horizontal="center" vertical="center"/>
    </xf>
    <xf numFmtId="0" fontId="0" fillId="0" borderId="0" xfId="0" applyAlignment="1">
      <alignment horizontal="justify" vertical="top"/>
    </xf>
    <xf numFmtId="0" fontId="0" fillId="0" borderId="0" xfId="0" applyAlignment="1">
      <alignment/>
    </xf>
    <xf numFmtId="0" fontId="23" fillId="23" borderId="20" xfId="0" applyFont="1" applyFill="1" applyBorder="1" applyAlignment="1">
      <alignment horizontal="center" vertical="center" wrapText="1"/>
    </xf>
    <xf numFmtId="0" fontId="23" fillId="23" borderId="21" xfId="0" applyFont="1" applyFill="1" applyBorder="1" applyAlignment="1">
      <alignment horizontal="center" vertical="center" wrapText="1"/>
    </xf>
    <xf numFmtId="0" fontId="23" fillId="23" borderId="2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6"/>
  <sheetViews>
    <sheetView tabSelected="1" zoomScalePageLayoutView="0" workbookViewId="0" topLeftCell="A1">
      <selection activeCell="H10" sqref="H10"/>
    </sheetView>
  </sheetViews>
  <sheetFormatPr defaultColWidth="11.421875" defaultRowHeight="15"/>
  <sheetData>
    <row r="4" ht="15">
      <c r="B4" t="s">
        <v>19</v>
      </c>
    </row>
    <row r="5" spans="2:8" ht="15">
      <c r="B5" s="56" t="s">
        <v>0</v>
      </c>
      <c r="C5" s="57"/>
      <c r="D5" s="57"/>
      <c r="E5" s="57"/>
      <c r="F5" s="57"/>
      <c r="G5" s="57"/>
      <c r="H5" s="58"/>
    </row>
    <row r="6" spans="2:8" ht="61.5" customHeight="1">
      <c r="B6" s="59"/>
      <c r="C6" s="60"/>
      <c r="D6" s="60"/>
      <c r="E6" s="60"/>
      <c r="F6" s="60"/>
      <c r="G6" s="60"/>
      <c r="H6" s="61"/>
    </row>
  </sheetData>
  <sheetProtection/>
  <mergeCells count="1">
    <mergeCell ref="B5:H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6"/>
  <sheetViews>
    <sheetView zoomScale="70" zoomScaleNormal="70" zoomScalePageLayoutView="0" workbookViewId="0" topLeftCell="A1">
      <selection activeCell="E26" sqref="E26"/>
    </sheetView>
  </sheetViews>
  <sheetFormatPr defaultColWidth="11.421875" defaultRowHeight="15"/>
  <cols>
    <col min="1" max="1" width="2.7109375" style="31" customWidth="1"/>
    <col min="2" max="2" width="23.140625" style="31" customWidth="1"/>
    <col min="3" max="4" width="11.421875" style="31" customWidth="1"/>
    <col min="5" max="5" width="38.421875" style="31" customWidth="1"/>
    <col min="6" max="13" width="8.8515625" style="31" customWidth="1"/>
    <col min="14" max="14" width="12.00390625" style="31" customWidth="1"/>
    <col min="15" max="15" width="8.8515625" style="31" customWidth="1"/>
    <col min="16" max="16" width="11.421875" style="31" customWidth="1"/>
    <col min="17" max="17" width="11.8515625" style="31" customWidth="1"/>
    <col min="18" max="18" width="8.8515625" style="31" customWidth="1"/>
    <col min="19" max="16384" width="11.421875" style="31" customWidth="1"/>
  </cols>
  <sheetData>
    <row r="2" ht="18.75">
      <c r="B2" s="5" t="s">
        <v>18</v>
      </c>
    </row>
    <row r="3" ht="18.75">
      <c r="B3" s="4" t="s">
        <v>66</v>
      </c>
    </row>
    <row r="6" ht="15">
      <c r="B6" s="31" t="s">
        <v>67</v>
      </c>
    </row>
  </sheetData>
  <sheetProtection/>
  <printOptions/>
  <pageMargins left="0.25" right="0.25" top="0.75" bottom="0.75" header="0.3" footer="0.3"/>
  <pageSetup fitToHeight="0" fitToWidth="1" horizontalDpi="1200" verticalDpi="12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4"/>
  <sheetViews>
    <sheetView zoomScale="90" zoomScaleNormal="90" zoomScalePageLayoutView="0" workbookViewId="0" topLeftCell="A1">
      <selection activeCell="E13" sqref="E13"/>
    </sheetView>
  </sheetViews>
  <sheetFormatPr defaultColWidth="11.421875" defaultRowHeight="15"/>
  <cols>
    <col min="1" max="1" width="2.7109375" style="30" customWidth="1"/>
    <col min="2" max="2" width="23.140625" style="30" customWidth="1"/>
    <col min="3" max="4" width="11.421875" style="32" customWidth="1"/>
    <col min="5" max="5" width="38.421875" style="30" customWidth="1"/>
    <col min="6" max="13" width="8.8515625" style="30" customWidth="1"/>
    <col min="14" max="14" width="12.00390625" style="30" customWidth="1"/>
    <col min="15" max="15" width="8.8515625" style="30" customWidth="1"/>
    <col min="16" max="16" width="11.421875" style="30" customWidth="1"/>
    <col min="17" max="17" width="11.8515625" style="30" customWidth="1"/>
    <col min="18" max="18" width="8.8515625" style="30" customWidth="1"/>
    <col min="19" max="16384" width="11.421875" style="30" customWidth="1"/>
  </cols>
  <sheetData>
    <row r="2" ht="18.75">
      <c r="B2" s="5" t="s">
        <v>18</v>
      </c>
    </row>
    <row r="3" ht="18.75">
      <c r="B3" s="4" t="s">
        <v>56</v>
      </c>
    </row>
    <row r="6" spans="2:18" ht="15">
      <c r="B6" s="62" t="s">
        <v>17</v>
      </c>
      <c r="C6" s="62" t="s">
        <v>1</v>
      </c>
      <c r="D6" s="62" t="s">
        <v>2</v>
      </c>
      <c r="E6" s="62" t="s">
        <v>16</v>
      </c>
      <c r="F6" s="65" t="s">
        <v>20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</row>
    <row r="7" spans="2:18" s="1" customFormat="1" ht="15">
      <c r="B7" s="63"/>
      <c r="C7" s="63"/>
      <c r="D7" s="63"/>
      <c r="E7" s="64"/>
      <c r="F7" s="25" t="s">
        <v>3</v>
      </c>
      <c r="G7" s="25" t="s">
        <v>4</v>
      </c>
      <c r="H7" s="25" t="s">
        <v>5</v>
      </c>
      <c r="I7" s="25" t="s">
        <v>6</v>
      </c>
      <c r="J7" s="25" t="s">
        <v>7</v>
      </c>
      <c r="K7" s="25" t="s">
        <v>8</v>
      </c>
      <c r="L7" s="25" t="s">
        <v>9</v>
      </c>
      <c r="M7" s="25" t="s">
        <v>10</v>
      </c>
      <c r="N7" s="25" t="s">
        <v>11</v>
      </c>
      <c r="O7" s="25" t="s">
        <v>12</v>
      </c>
      <c r="P7" s="25" t="s">
        <v>13</v>
      </c>
      <c r="Q7" s="25" t="s">
        <v>14</v>
      </c>
      <c r="R7" s="25" t="s">
        <v>15</v>
      </c>
    </row>
    <row r="8" spans="2:18" s="12" customFormat="1" ht="45" customHeight="1">
      <c r="B8" s="33" t="s">
        <v>57</v>
      </c>
      <c r="C8" s="34">
        <v>44287</v>
      </c>
      <c r="D8" s="34">
        <v>44287</v>
      </c>
      <c r="E8" s="17" t="s">
        <v>58</v>
      </c>
      <c r="F8" s="17"/>
      <c r="G8" s="17"/>
      <c r="H8" s="17"/>
      <c r="I8" s="17">
        <v>690</v>
      </c>
      <c r="J8" s="17"/>
      <c r="K8" s="17"/>
      <c r="L8" s="17"/>
      <c r="M8" s="17"/>
      <c r="N8" s="17"/>
      <c r="O8" s="17"/>
      <c r="P8" s="17"/>
      <c r="Q8" s="17"/>
      <c r="R8" s="18">
        <f>SUM(F8:Q8)</f>
        <v>690</v>
      </c>
    </row>
    <row r="9" spans="2:18" s="12" customFormat="1" ht="51" customHeight="1">
      <c r="B9" s="33" t="s">
        <v>57</v>
      </c>
      <c r="C9" s="34">
        <v>44348</v>
      </c>
      <c r="D9" s="34">
        <v>44348</v>
      </c>
      <c r="E9" s="17" t="s">
        <v>58</v>
      </c>
      <c r="F9" s="17"/>
      <c r="G9" s="17"/>
      <c r="H9" s="17"/>
      <c r="I9" s="17"/>
      <c r="J9" s="17"/>
      <c r="K9" s="18">
        <v>200</v>
      </c>
      <c r="L9" s="17"/>
      <c r="M9" s="17"/>
      <c r="N9" s="17"/>
      <c r="O9" s="17"/>
      <c r="P9" s="17"/>
      <c r="Q9" s="17"/>
      <c r="R9" s="18">
        <f aca="true" t="shared" si="0" ref="R9:R14">SUM(F9:Q9)</f>
        <v>200</v>
      </c>
    </row>
    <row r="10" spans="2:18" s="12" customFormat="1" ht="45" customHeight="1">
      <c r="B10" s="33" t="s">
        <v>57</v>
      </c>
      <c r="C10" s="34">
        <v>44440</v>
      </c>
      <c r="D10" s="34">
        <v>44440</v>
      </c>
      <c r="E10" s="17" t="s">
        <v>58</v>
      </c>
      <c r="F10" s="17"/>
      <c r="G10" s="17"/>
      <c r="H10" s="17"/>
      <c r="I10" s="17"/>
      <c r="J10" s="17"/>
      <c r="K10" s="17"/>
      <c r="L10" s="17"/>
      <c r="M10" s="17"/>
      <c r="N10" s="18">
        <v>25693</v>
      </c>
      <c r="O10" s="17"/>
      <c r="P10" s="17"/>
      <c r="Q10" s="17"/>
      <c r="R10" s="18">
        <f t="shared" si="0"/>
        <v>25693</v>
      </c>
    </row>
    <row r="11" spans="2:18" s="12" customFormat="1" ht="30.75" customHeight="1">
      <c r="B11" s="17"/>
      <c r="C11" s="35"/>
      <c r="D11" s="35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>
        <f t="shared" si="0"/>
        <v>0</v>
      </c>
    </row>
    <row r="12" spans="2:18" s="12" customFormat="1" ht="30.75" customHeight="1">
      <c r="B12" s="17"/>
      <c r="C12" s="35"/>
      <c r="D12" s="35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>
        <f t="shared" si="0"/>
        <v>0</v>
      </c>
    </row>
    <row r="13" spans="2:18" s="12" customFormat="1" ht="30.75" customHeight="1">
      <c r="B13" s="17"/>
      <c r="C13" s="35"/>
      <c r="D13" s="35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>
        <f t="shared" si="0"/>
        <v>0</v>
      </c>
    </row>
    <row r="14" spans="2:18" s="12" customFormat="1" ht="30.75" customHeight="1">
      <c r="B14" s="17"/>
      <c r="C14" s="35"/>
      <c r="D14" s="3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>
        <f t="shared" si="0"/>
        <v>0</v>
      </c>
    </row>
  </sheetData>
  <sheetProtection/>
  <mergeCells count="5">
    <mergeCell ref="B6:B7"/>
    <mergeCell ref="C6:C7"/>
    <mergeCell ref="D6:D7"/>
    <mergeCell ref="E6:E7"/>
    <mergeCell ref="F6:R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08"/>
  <sheetViews>
    <sheetView zoomScale="70" zoomScaleNormal="70" zoomScalePageLayoutView="0" workbookViewId="0" topLeftCell="A1">
      <selection activeCell="W32" sqref="W32"/>
    </sheetView>
  </sheetViews>
  <sheetFormatPr defaultColWidth="11.421875" defaultRowHeight="15"/>
  <cols>
    <col min="1" max="1" width="2.7109375" style="50" customWidth="1"/>
    <col min="2" max="2" width="138.421875" style="50" customWidth="1"/>
    <col min="3" max="4" width="11.421875" style="50" customWidth="1"/>
    <col min="5" max="5" width="5.140625" style="50" customWidth="1"/>
    <col min="6" max="11" width="8.8515625" style="50" customWidth="1"/>
    <col min="12" max="12" width="9.28125" style="50" bestFit="1" customWidth="1"/>
    <col min="13" max="13" width="8.8515625" style="50" customWidth="1"/>
    <col min="14" max="14" width="12.00390625" style="50" customWidth="1"/>
    <col min="15" max="15" width="8.8515625" style="50" customWidth="1"/>
    <col min="16" max="16" width="11.421875" style="50" customWidth="1"/>
    <col min="17" max="17" width="11.8515625" style="50" customWidth="1"/>
    <col min="18" max="18" width="9.28125" style="50" bestFit="1" customWidth="1"/>
    <col min="19" max="19" width="11.421875" style="50" customWidth="1"/>
    <col min="20" max="20" width="13.57421875" style="50" bestFit="1" customWidth="1"/>
    <col min="21" max="16384" width="11.421875" style="50" customWidth="1"/>
  </cols>
  <sheetData>
    <row r="2" ht="18.75">
      <c r="B2" s="5" t="s">
        <v>18</v>
      </c>
    </row>
    <row r="3" ht="18.75">
      <c r="B3" s="4" t="s">
        <v>159</v>
      </c>
    </row>
    <row r="6" spans="2:18" ht="15">
      <c r="B6" s="62" t="s">
        <v>17</v>
      </c>
      <c r="C6" s="62" t="s">
        <v>1</v>
      </c>
      <c r="D6" s="62" t="s">
        <v>2</v>
      </c>
      <c r="E6" s="62" t="s">
        <v>16</v>
      </c>
      <c r="F6" s="65" t="s">
        <v>20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</row>
    <row r="7" spans="2:18" s="1" customFormat="1" ht="15">
      <c r="B7" s="63"/>
      <c r="C7" s="63"/>
      <c r="D7" s="63"/>
      <c r="E7" s="64"/>
      <c r="F7" s="49" t="s">
        <v>3</v>
      </c>
      <c r="G7" s="49" t="s">
        <v>4</v>
      </c>
      <c r="H7" s="49" t="s">
        <v>5</v>
      </c>
      <c r="I7" s="49" t="s">
        <v>6</v>
      </c>
      <c r="J7" s="49" t="s">
        <v>7</v>
      </c>
      <c r="K7" s="49" t="s">
        <v>8</v>
      </c>
      <c r="L7" s="49" t="s">
        <v>9</v>
      </c>
      <c r="M7" s="49" t="s">
        <v>10</v>
      </c>
      <c r="N7" s="49" t="s">
        <v>11</v>
      </c>
      <c r="O7" s="49" t="s">
        <v>12</v>
      </c>
      <c r="P7" s="49" t="s">
        <v>13</v>
      </c>
      <c r="Q7" s="49" t="s">
        <v>14</v>
      </c>
      <c r="R7" s="49" t="s">
        <v>15</v>
      </c>
    </row>
    <row r="8" spans="2:18" ht="15">
      <c r="B8" s="2" t="s">
        <v>73</v>
      </c>
      <c r="C8" s="54">
        <v>44197</v>
      </c>
      <c r="D8" s="54">
        <v>44561</v>
      </c>
      <c r="E8" s="2"/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404.6</v>
      </c>
      <c r="N8" s="6">
        <v>0</v>
      </c>
      <c r="O8" s="6">
        <v>95.4</v>
      </c>
      <c r="P8" s="6">
        <v>0</v>
      </c>
      <c r="Q8" s="6">
        <v>0</v>
      </c>
      <c r="R8" s="6">
        <v>500</v>
      </c>
    </row>
    <row r="9" spans="2:18" ht="15">
      <c r="B9" s="2" t="s">
        <v>74</v>
      </c>
      <c r="C9" s="54">
        <v>44197</v>
      </c>
      <c r="D9" s="54">
        <v>44561</v>
      </c>
      <c r="E9" s="2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1059.1</v>
      </c>
      <c r="O9" s="6">
        <v>0</v>
      </c>
      <c r="P9" s="6">
        <v>0</v>
      </c>
      <c r="Q9" s="6">
        <v>5940.9</v>
      </c>
      <c r="R9" s="6">
        <v>7000</v>
      </c>
    </row>
    <row r="10" spans="2:18" ht="15">
      <c r="B10" s="2" t="s">
        <v>75</v>
      </c>
      <c r="C10" s="54">
        <v>44197</v>
      </c>
      <c r="D10" s="54">
        <v>44561</v>
      </c>
      <c r="E10" s="2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2506.119</v>
      </c>
      <c r="N10" s="6">
        <v>988.343</v>
      </c>
      <c r="O10" s="6">
        <v>0</v>
      </c>
      <c r="P10" s="6">
        <v>0</v>
      </c>
      <c r="Q10" s="6">
        <v>10000</v>
      </c>
      <c r="R10" s="6">
        <v>13494.462</v>
      </c>
    </row>
    <row r="11" spans="2:18" ht="15">
      <c r="B11" s="2" t="s">
        <v>76</v>
      </c>
      <c r="C11" s="54">
        <v>44197</v>
      </c>
      <c r="D11" s="54">
        <v>44561</v>
      </c>
      <c r="E11" s="2"/>
      <c r="F11" s="6">
        <v>0</v>
      </c>
      <c r="G11" s="6">
        <v>0</v>
      </c>
      <c r="H11" s="6">
        <v>100.626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100.626</v>
      </c>
    </row>
    <row r="12" spans="2:18" ht="15">
      <c r="B12" s="2" t="s">
        <v>77</v>
      </c>
      <c r="C12" s="54">
        <v>44197</v>
      </c>
      <c r="D12" s="54">
        <v>44561</v>
      </c>
      <c r="E12" s="2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403.886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403.886</v>
      </c>
    </row>
    <row r="13" spans="2:18" ht="15">
      <c r="B13" s="2" t="s">
        <v>78</v>
      </c>
      <c r="C13" s="54">
        <v>44197</v>
      </c>
      <c r="D13" s="54">
        <v>44561</v>
      </c>
      <c r="E13" s="2"/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7639.241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7639.241</v>
      </c>
    </row>
    <row r="14" spans="2:18" ht="15">
      <c r="B14" s="2" t="s">
        <v>79</v>
      </c>
      <c r="C14" s="54">
        <v>44197</v>
      </c>
      <c r="D14" s="54">
        <v>44561</v>
      </c>
      <c r="E14" s="2"/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7403.030999999999</v>
      </c>
      <c r="L14" s="6">
        <v>571.2</v>
      </c>
      <c r="M14" s="6">
        <v>0</v>
      </c>
      <c r="N14" s="6">
        <v>0</v>
      </c>
      <c r="O14" s="6">
        <v>5000</v>
      </c>
      <c r="P14" s="6">
        <v>0</v>
      </c>
      <c r="Q14" s="6">
        <v>0</v>
      </c>
      <c r="R14" s="6">
        <v>12974.231</v>
      </c>
    </row>
    <row r="15" spans="2:18" ht="15">
      <c r="B15" s="2" t="s">
        <v>80</v>
      </c>
      <c r="C15" s="54">
        <v>44197</v>
      </c>
      <c r="D15" s="54">
        <v>44561</v>
      </c>
      <c r="E15" s="2"/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1168.161</v>
      </c>
      <c r="N15" s="6">
        <v>0</v>
      </c>
      <c r="O15" s="6">
        <v>0</v>
      </c>
      <c r="P15" s="6">
        <v>0</v>
      </c>
      <c r="Q15" s="6">
        <v>0</v>
      </c>
      <c r="R15" s="6">
        <v>1168.161</v>
      </c>
    </row>
    <row r="16" spans="2:18" ht="15">
      <c r="B16" s="2" t="s">
        <v>81</v>
      </c>
      <c r="C16" s="54">
        <v>44197</v>
      </c>
      <c r="D16" s="54">
        <v>44561</v>
      </c>
      <c r="E16" s="2"/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425.92199999999997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425.92199999999997</v>
      </c>
    </row>
    <row r="17" spans="2:18" ht="15">
      <c r="B17" s="2" t="s">
        <v>82</v>
      </c>
      <c r="C17" s="54">
        <v>44197</v>
      </c>
      <c r="D17" s="54">
        <v>44561</v>
      </c>
      <c r="E17" s="2"/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1192.053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1192.053</v>
      </c>
    </row>
    <row r="18" spans="2:18" ht="15">
      <c r="B18" s="2" t="s">
        <v>83</v>
      </c>
      <c r="C18" s="54">
        <v>44197</v>
      </c>
      <c r="D18" s="54">
        <v>44561</v>
      </c>
      <c r="E18" s="2"/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551.558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551.558</v>
      </c>
    </row>
    <row r="19" spans="2:18" ht="15">
      <c r="B19" s="2" t="s">
        <v>80</v>
      </c>
      <c r="C19" s="54">
        <v>44197</v>
      </c>
      <c r="D19" s="54">
        <v>44561</v>
      </c>
      <c r="E19" s="2"/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743.975</v>
      </c>
      <c r="N19" s="6">
        <v>368.538</v>
      </c>
      <c r="O19" s="6">
        <v>0</v>
      </c>
      <c r="P19" s="6">
        <v>0</v>
      </c>
      <c r="Q19" s="6">
        <v>0</v>
      </c>
      <c r="R19" s="6">
        <v>1112.513</v>
      </c>
    </row>
    <row r="20" spans="2:18" ht="15">
      <c r="B20" s="2" t="s">
        <v>84</v>
      </c>
      <c r="C20" s="54">
        <v>44197</v>
      </c>
      <c r="D20" s="54">
        <v>44561</v>
      </c>
      <c r="E20" s="2"/>
      <c r="F20" s="6">
        <v>0</v>
      </c>
      <c r="G20" s="6">
        <v>0</v>
      </c>
      <c r="H20" s="6">
        <v>630.641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630.641</v>
      </c>
    </row>
    <row r="21" spans="2:18" ht="15">
      <c r="B21" s="2" t="s">
        <v>85</v>
      </c>
      <c r="C21" s="54">
        <v>44197</v>
      </c>
      <c r="D21" s="54">
        <v>44561</v>
      </c>
      <c r="E21" s="2"/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9348.134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9348.134</v>
      </c>
    </row>
    <row r="22" spans="2:18" ht="15">
      <c r="B22" s="2" t="s">
        <v>86</v>
      </c>
      <c r="C22" s="54">
        <v>44197</v>
      </c>
      <c r="D22" s="54">
        <v>44561</v>
      </c>
      <c r="E22" s="2"/>
      <c r="F22" s="6">
        <v>0</v>
      </c>
      <c r="G22" s="6">
        <v>0</v>
      </c>
      <c r="H22" s="6">
        <v>0</v>
      </c>
      <c r="I22" s="6">
        <v>0</v>
      </c>
      <c r="J22" s="6">
        <v>3556.828</v>
      </c>
      <c r="K22" s="6">
        <v>0</v>
      </c>
      <c r="L22" s="6">
        <v>4507.366</v>
      </c>
      <c r="M22" s="6">
        <v>97.58</v>
      </c>
      <c r="N22" s="6">
        <v>0</v>
      </c>
      <c r="O22" s="6">
        <v>0</v>
      </c>
      <c r="P22" s="6">
        <v>0</v>
      </c>
      <c r="Q22" s="6">
        <v>0</v>
      </c>
      <c r="R22" s="6">
        <v>8161.773999999999</v>
      </c>
    </row>
    <row r="23" spans="2:18" ht="15">
      <c r="B23" s="2" t="s">
        <v>87</v>
      </c>
      <c r="C23" s="54">
        <v>44197</v>
      </c>
      <c r="D23" s="54">
        <v>44561</v>
      </c>
      <c r="E23" s="2"/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340.328</v>
      </c>
      <c r="N23" s="6">
        <v>0</v>
      </c>
      <c r="O23" s="6">
        <v>0</v>
      </c>
      <c r="P23" s="6">
        <v>1119.8</v>
      </c>
      <c r="Q23" s="6">
        <v>0</v>
      </c>
      <c r="R23" s="6">
        <v>1460.128</v>
      </c>
    </row>
    <row r="24" spans="2:18" ht="15">
      <c r="B24" s="2" t="s">
        <v>88</v>
      </c>
      <c r="C24" s="54">
        <v>44197</v>
      </c>
      <c r="D24" s="54">
        <v>44561</v>
      </c>
      <c r="E24" s="2"/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7913.5</v>
      </c>
      <c r="M24" s="6">
        <v>0</v>
      </c>
      <c r="N24" s="6">
        <v>0</v>
      </c>
      <c r="O24" s="6">
        <v>0</v>
      </c>
      <c r="P24" s="6">
        <v>2086.5</v>
      </c>
      <c r="Q24" s="6">
        <v>0</v>
      </c>
      <c r="R24" s="6">
        <v>10000</v>
      </c>
    </row>
    <row r="25" spans="2:18" ht="15">
      <c r="B25" s="2" t="s">
        <v>88</v>
      </c>
      <c r="C25" s="54">
        <v>44197</v>
      </c>
      <c r="D25" s="54">
        <v>44561</v>
      </c>
      <c r="E25" s="2"/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1499.519</v>
      </c>
      <c r="M25" s="6">
        <v>0</v>
      </c>
      <c r="N25" s="6">
        <v>0</v>
      </c>
      <c r="O25" s="6">
        <v>0</v>
      </c>
      <c r="P25" s="6">
        <v>6500</v>
      </c>
      <c r="Q25" s="6">
        <v>0.481</v>
      </c>
      <c r="R25" s="6">
        <v>8000</v>
      </c>
    </row>
    <row r="26" spans="2:18" ht="15">
      <c r="B26" s="2" t="s">
        <v>87</v>
      </c>
      <c r="C26" s="54">
        <v>44197</v>
      </c>
      <c r="D26" s="54">
        <v>44561</v>
      </c>
      <c r="E26" s="2"/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401.03</v>
      </c>
      <c r="N26" s="6">
        <v>0</v>
      </c>
      <c r="O26" s="6">
        <v>0</v>
      </c>
      <c r="P26" s="6">
        <v>0</v>
      </c>
      <c r="Q26" s="6">
        <v>0</v>
      </c>
      <c r="R26" s="6">
        <v>401.03</v>
      </c>
    </row>
    <row r="27" spans="2:18" ht="15">
      <c r="B27" s="2" t="s">
        <v>89</v>
      </c>
      <c r="C27" s="54">
        <v>44197</v>
      </c>
      <c r="D27" s="54">
        <v>44561</v>
      </c>
      <c r="E27" s="2"/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2044.556</v>
      </c>
      <c r="N27" s="6">
        <v>4117.162</v>
      </c>
      <c r="O27" s="6">
        <v>1100</v>
      </c>
      <c r="P27" s="6">
        <v>2738.282</v>
      </c>
      <c r="Q27" s="6">
        <v>0</v>
      </c>
      <c r="R27" s="6">
        <v>10000</v>
      </c>
    </row>
    <row r="28" spans="2:18" ht="15">
      <c r="B28" s="2" t="s">
        <v>90</v>
      </c>
      <c r="C28" s="54">
        <v>44197</v>
      </c>
      <c r="D28" s="54">
        <v>44561</v>
      </c>
      <c r="E28" s="2"/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1748.074</v>
      </c>
      <c r="O28" s="6">
        <v>0</v>
      </c>
      <c r="P28" s="6">
        <v>0</v>
      </c>
      <c r="Q28" s="6">
        <v>0</v>
      </c>
      <c r="R28" s="6">
        <v>1748.074</v>
      </c>
    </row>
    <row r="29" spans="2:18" ht="15">
      <c r="B29" s="2" t="s">
        <v>91</v>
      </c>
      <c r="C29" s="54">
        <v>44197</v>
      </c>
      <c r="D29" s="54">
        <v>44561</v>
      </c>
      <c r="E29" s="2"/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5581.1</v>
      </c>
      <c r="L29" s="6">
        <v>0</v>
      </c>
      <c r="M29" s="6">
        <v>4058.02</v>
      </c>
      <c r="N29" s="6">
        <v>20341.659</v>
      </c>
      <c r="O29" s="6">
        <v>0</v>
      </c>
      <c r="P29" s="6">
        <v>0</v>
      </c>
      <c r="Q29" s="6">
        <v>0</v>
      </c>
      <c r="R29" s="6">
        <v>29980.779000000002</v>
      </c>
    </row>
    <row r="30" spans="2:18" ht="15">
      <c r="B30" s="2" t="s">
        <v>92</v>
      </c>
      <c r="C30" s="54">
        <v>44197</v>
      </c>
      <c r="D30" s="54">
        <v>44561</v>
      </c>
      <c r="E30" s="2"/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598.8</v>
      </c>
      <c r="L30" s="6">
        <v>0</v>
      </c>
      <c r="M30" s="6">
        <v>5413.33</v>
      </c>
      <c r="N30" s="6">
        <v>3900.463</v>
      </c>
      <c r="O30" s="6">
        <v>2000</v>
      </c>
      <c r="P30" s="6">
        <v>0</v>
      </c>
      <c r="Q30" s="6">
        <v>0</v>
      </c>
      <c r="R30" s="6">
        <v>11912.593</v>
      </c>
    </row>
    <row r="31" spans="2:18" ht="15">
      <c r="B31" s="2" t="s">
        <v>93</v>
      </c>
      <c r="C31" s="54">
        <v>44197</v>
      </c>
      <c r="D31" s="54">
        <v>44561</v>
      </c>
      <c r="E31" s="2"/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362.498</v>
      </c>
      <c r="M31" s="6">
        <v>187.828</v>
      </c>
      <c r="N31" s="6">
        <v>0</v>
      </c>
      <c r="O31" s="6">
        <v>49.674</v>
      </c>
      <c r="P31" s="6">
        <v>0</v>
      </c>
      <c r="Q31" s="6">
        <v>0</v>
      </c>
      <c r="R31" s="6">
        <v>600</v>
      </c>
    </row>
    <row r="32" spans="2:18" ht="15">
      <c r="B32" s="2" t="s">
        <v>93</v>
      </c>
      <c r="C32" s="54">
        <v>44197</v>
      </c>
      <c r="D32" s="54">
        <v>44561</v>
      </c>
      <c r="E32" s="2"/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1428</v>
      </c>
      <c r="M32" s="6">
        <v>0</v>
      </c>
      <c r="N32" s="6">
        <v>0</v>
      </c>
      <c r="O32" s="6">
        <v>8572</v>
      </c>
      <c r="P32" s="6">
        <v>0</v>
      </c>
      <c r="Q32" s="6">
        <v>0</v>
      </c>
      <c r="R32" s="6">
        <v>10000</v>
      </c>
    </row>
    <row r="33" spans="2:18" ht="15">
      <c r="B33" s="2" t="s">
        <v>94</v>
      </c>
      <c r="C33" s="54">
        <v>44197</v>
      </c>
      <c r="D33" s="54">
        <v>44561</v>
      </c>
      <c r="E33" s="2"/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1498.21</v>
      </c>
      <c r="M33" s="6">
        <v>1998.95</v>
      </c>
      <c r="N33" s="6">
        <v>0</v>
      </c>
      <c r="O33" s="6">
        <v>0</v>
      </c>
      <c r="P33" s="6">
        <v>4301.05</v>
      </c>
      <c r="Q33" s="6">
        <v>0</v>
      </c>
      <c r="R33" s="6">
        <v>7798.21</v>
      </c>
    </row>
    <row r="34" spans="2:18" ht="15">
      <c r="B34" s="2" t="s">
        <v>94</v>
      </c>
      <c r="C34" s="54">
        <v>44197</v>
      </c>
      <c r="D34" s="54">
        <v>44561</v>
      </c>
      <c r="E34" s="2"/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1648.2</v>
      </c>
      <c r="O34" s="6">
        <v>0</v>
      </c>
      <c r="P34" s="6">
        <v>0</v>
      </c>
      <c r="Q34" s="6">
        <v>0</v>
      </c>
      <c r="R34" s="6">
        <v>1648.2</v>
      </c>
    </row>
    <row r="35" spans="2:18" ht="15">
      <c r="B35" s="2" t="s">
        <v>95</v>
      </c>
      <c r="C35" s="54">
        <v>44197</v>
      </c>
      <c r="D35" s="54">
        <v>44561</v>
      </c>
      <c r="E35" s="2"/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269.742</v>
      </c>
      <c r="N35" s="6">
        <v>1133.212</v>
      </c>
      <c r="O35" s="6">
        <v>2540.281</v>
      </c>
      <c r="P35" s="6">
        <v>4730.258</v>
      </c>
      <c r="Q35" s="6">
        <v>1326.507</v>
      </c>
      <c r="R35" s="6">
        <v>9999.999999999998</v>
      </c>
    </row>
    <row r="36" spans="2:18" ht="15">
      <c r="B36" s="2" t="s">
        <v>96</v>
      </c>
      <c r="C36" s="54">
        <v>44197</v>
      </c>
      <c r="D36" s="54">
        <v>44558</v>
      </c>
      <c r="E36" s="2"/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1521.771</v>
      </c>
      <c r="O36" s="6">
        <v>0</v>
      </c>
      <c r="P36" s="6">
        <v>0</v>
      </c>
      <c r="Q36" s="6">
        <v>0</v>
      </c>
      <c r="R36" s="6">
        <v>1521.771</v>
      </c>
    </row>
    <row r="37" spans="2:18" ht="15">
      <c r="B37" s="2" t="s">
        <v>97</v>
      </c>
      <c r="C37" s="54">
        <v>43831</v>
      </c>
      <c r="D37" s="54">
        <v>44561</v>
      </c>
      <c r="E37" s="2"/>
      <c r="F37" s="6">
        <v>0</v>
      </c>
      <c r="G37" s="6">
        <v>0</v>
      </c>
      <c r="H37" s="6">
        <v>36556.8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36556.8</v>
      </c>
    </row>
    <row r="38" spans="2:18" ht="15">
      <c r="B38" s="2" t="s">
        <v>98</v>
      </c>
      <c r="C38" s="54">
        <v>43831</v>
      </c>
      <c r="D38" s="54">
        <v>44561</v>
      </c>
      <c r="E38" s="2"/>
      <c r="F38" s="6">
        <v>0</v>
      </c>
      <c r="G38" s="6">
        <v>0</v>
      </c>
      <c r="H38" s="6">
        <v>358.19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359.38</v>
      </c>
      <c r="R38" s="6">
        <v>717.5699999999999</v>
      </c>
    </row>
    <row r="39" spans="2:18" ht="15">
      <c r="B39" s="2" t="s">
        <v>99</v>
      </c>
      <c r="C39" s="54">
        <v>43831</v>
      </c>
      <c r="D39" s="54">
        <v>44561</v>
      </c>
      <c r="E39" s="2"/>
      <c r="F39" s="6">
        <v>0</v>
      </c>
      <c r="G39" s="6">
        <v>0</v>
      </c>
      <c r="H39" s="6">
        <v>282.387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282.387</v>
      </c>
      <c r="R39" s="6">
        <v>564.774</v>
      </c>
    </row>
    <row r="40" spans="2:18" ht="15">
      <c r="B40" s="2" t="s">
        <v>100</v>
      </c>
      <c r="C40" s="54">
        <v>44197</v>
      </c>
      <c r="D40" s="54">
        <v>44561</v>
      </c>
      <c r="E40" s="2"/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764.796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764.796</v>
      </c>
    </row>
    <row r="41" spans="2:18" ht="15">
      <c r="B41" s="2" t="s">
        <v>101</v>
      </c>
      <c r="C41" s="54">
        <v>44197</v>
      </c>
      <c r="D41" s="54">
        <v>44561</v>
      </c>
      <c r="E41" s="2"/>
      <c r="F41" s="6">
        <v>0</v>
      </c>
      <c r="G41" s="6">
        <v>0</v>
      </c>
      <c r="H41" s="6">
        <v>0</v>
      </c>
      <c r="I41" s="6">
        <v>0</v>
      </c>
      <c r="J41" s="6">
        <v>117.81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117.81</v>
      </c>
    </row>
    <row r="42" spans="2:18" ht="15">
      <c r="B42" s="2" t="s">
        <v>102</v>
      </c>
      <c r="C42" s="54">
        <v>44197</v>
      </c>
      <c r="D42" s="54">
        <v>44561</v>
      </c>
      <c r="E42" s="2"/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1229.318</v>
      </c>
      <c r="N42" s="6">
        <v>0</v>
      </c>
      <c r="O42" s="6">
        <v>0</v>
      </c>
      <c r="P42" s="6">
        <v>0</v>
      </c>
      <c r="Q42" s="6">
        <v>0</v>
      </c>
      <c r="R42" s="6">
        <v>1229.318</v>
      </c>
    </row>
    <row r="43" spans="2:18" ht="15">
      <c r="B43" s="2" t="s">
        <v>103</v>
      </c>
      <c r="C43" s="54">
        <v>44197</v>
      </c>
      <c r="D43" s="54">
        <v>44561</v>
      </c>
      <c r="E43" s="2"/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271.915</v>
      </c>
      <c r="N43" s="6">
        <v>0</v>
      </c>
      <c r="O43" s="6">
        <v>0</v>
      </c>
      <c r="P43" s="6">
        <v>0</v>
      </c>
      <c r="Q43" s="6">
        <v>600</v>
      </c>
      <c r="R43" s="6">
        <v>871.915</v>
      </c>
    </row>
    <row r="44" spans="2:18" ht="15">
      <c r="B44" s="2" t="s">
        <v>104</v>
      </c>
      <c r="C44" s="54">
        <v>44197</v>
      </c>
      <c r="D44" s="54">
        <v>44561</v>
      </c>
      <c r="E44" s="2"/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499.8</v>
      </c>
      <c r="N44" s="6">
        <v>0</v>
      </c>
      <c r="O44" s="6">
        <v>0</v>
      </c>
      <c r="P44" s="6">
        <v>0</v>
      </c>
      <c r="Q44" s="6">
        <v>0</v>
      </c>
      <c r="R44" s="6">
        <v>499.8</v>
      </c>
    </row>
    <row r="45" spans="2:18" ht="15">
      <c r="B45" s="2" t="s">
        <v>105</v>
      </c>
      <c r="C45" s="54">
        <v>44197</v>
      </c>
      <c r="D45" s="54">
        <v>44561</v>
      </c>
      <c r="E45" s="2"/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127.77</v>
      </c>
      <c r="N45" s="6">
        <v>0</v>
      </c>
      <c r="O45" s="6">
        <v>0</v>
      </c>
      <c r="P45" s="6">
        <v>0</v>
      </c>
      <c r="Q45" s="6">
        <v>127.77</v>
      </c>
      <c r="R45" s="6">
        <v>255.54</v>
      </c>
    </row>
    <row r="46" spans="2:18" ht="15">
      <c r="B46" s="2" t="s">
        <v>106</v>
      </c>
      <c r="C46" s="54">
        <v>43831</v>
      </c>
      <c r="D46" s="54">
        <v>44561</v>
      </c>
      <c r="E46" s="2"/>
      <c r="F46" s="6">
        <v>0</v>
      </c>
      <c r="G46" s="6">
        <v>9817.5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9817.5</v>
      </c>
    </row>
    <row r="47" spans="2:18" ht="15">
      <c r="B47" s="2" t="s">
        <v>107</v>
      </c>
      <c r="C47" s="54">
        <v>43831</v>
      </c>
      <c r="D47" s="54">
        <v>44196</v>
      </c>
      <c r="E47" s="2"/>
      <c r="F47" s="6">
        <v>0</v>
      </c>
      <c r="G47" s="6">
        <v>10601.948</v>
      </c>
      <c r="H47" s="6">
        <v>9997.19</v>
      </c>
      <c r="I47" s="6">
        <v>3213</v>
      </c>
      <c r="J47" s="6">
        <v>11450.298999999999</v>
      </c>
      <c r="K47" s="6">
        <v>0</v>
      </c>
      <c r="L47" s="6">
        <v>2963.1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38225.537</v>
      </c>
    </row>
    <row r="48" spans="2:18" ht="15">
      <c r="B48" s="2" t="s">
        <v>108</v>
      </c>
      <c r="C48" s="54">
        <v>43831</v>
      </c>
      <c r="D48" s="54">
        <v>44196</v>
      </c>
      <c r="E48" s="2"/>
      <c r="F48" s="6">
        <v>0</v>
      </c>
      <c r="G48" s="6">
        <v>22368.269</v>
      </c>
      <c r="H48" s="6">
        <v>31880.1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54248.369</v>
      </c>
    </row>
    <row r="49" spans="2:18" ht="15">
      <c r="B49" s="2" t="s">
        <v>109</v>
      </c>
      <c r="C49" s="54">
        <v>43831</v>
      </c>
      <c r="D49" s="54">
        <v>44561</v>
      </c>
      <c r="E49" s="2"/>
      <c r="F49" s="6">
        <v>0</v>
      </c>
      <c r="G49" s="6">
        <v>0</v>
      </c>
      <c r="H49" s="6">
        <v>516009.942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516009.942</v>
      </c>
    </row>
    <row r="50" spans="2:18" ht="15">
      <c r="B50" s="2" t="s">
        <v>110</v>
      </c>
      <c r="C50" s="54">
        <v>43831</v>
      </c>
      <c r="D50" s="54">
        <v>44196</v>
      </c>
      <c r="E50" s="2"/>
      <c r="F50" s="6">
        <v>0</v>
      </c>
      <c r="G50" s="6">
        <v>17483.006999999998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17483.006999999998</v>
      </c>
    </row>
    <row r="51" spans="2:18" ht="15">
      <c r="B51" s="2" t="s">
        <v>111</v>
      </c>
      <c r="C51" s="54">
        <v>43831</v>
      </c>
      <c r="D51" s="54">
        <v>44561</v>
      </c>
      <c r="E51" s="2"/>
      <c r="F51" s="6">
        <v>0</v>
      </c>
      <c r="G51" s="6">
        <v>0</v>
      </c>
      <c r="H51" s="6">
        <v>183474.261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183474.261</v>
      </c>
    </row>
    <row r="52" spans="2:18" ht="15">
      <c r="B52" s="2" t="s">
        <v>112</v>
      </c>
      <c r="C52" s="54">
        <v>43831</v>
      </c>
      <c r="D52" s="54">
        <v>44561</v>
      </c>
      <c r="E52" s="2"/>
      <c r="F52" s="6">
        <v>0</v>
      </c>
      <c r="G52" s="6">
        <v>0</v>
      </c>
      <c r="H52" s="6">
        <v>65961.088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65961.088</v>
      </c>
    </row>
    <row r="53" spans="2:18" ht="15">
      <c r="B53" s="2" t="s">
        <v>113</v>
      </c>
      <c r="C53" s="54">
        <v>43831</v>
      </c>
      <c r="D53" s="54">
        <v>44561</v>
      </c>
      <c r="E53" s="2"/>
      <c r="F53" s="6">
        <v>0</v>
      </c>
      <c r="G53" s="6">
        <v>89369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89369</v>
      </c>
    </row>
    <row r="54" spans="2:18" ht="15">
      <c r="B54" s="2" t="s">
        <v>114</v>
      </c>
      <c r="C54" s="54">
        <v>43831</v>
      </c>
      <c r="D54" s="54">
        <v>44561</v>
      </c>
      <c r="E54" s="2"/>
      <c r="F54" s="6">
        <v>0</v>
      </c>
      <c r="G54" s="6">
        <v>13304.121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13304.121</v>
      </c>
    </row>
    <row r="55" spans="2:18" ht="15">
      <c r="B55" s="2" t="s">
        <v>115</v>
      </c>
      <c r="C55" s="54">
        <v>43831</v>
      </c>
      <c r="D55" s="54">
        <v>44561</v>
      </c>
      <c r="E55" s="2"/>
      <c r="F55" s="6">
        <v>0</v>
      </c>
      <c r="G55" s="6">
        <v>0</v>
      </c>
      <c r="H55" s="6">
        <v>35079.761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35079.761</v>
      </c>
    </row>
    <row r="56" spans="2:18" ht="15">
      <c r="B56" s="2" t="s">
        <v>116</v>
      </c>
      <c r="C56" s="54">
        <v>43831</v>
      </c>
      <c r="D56" s="54">
        <v>44561</v>
      </c>
      <c r="E56" s="2"/>
      <c r="F56" s="6">
        <v>0</v>
      </c>
      <c r="G56" s="6">
        <v>49999.998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49999.998</v>
      </c>
    </row>
    <row r="57" spans="2:18" ht="15">
      <c r="B57" s="2" t="s">
        <v>117</v>
      </c>
      <c r="C57" s="54">
        <v>43831</v>
      </c>
      <c r="D57" s="54">
        <v>44561</v>
      </c>
      <c r="E57" s="2"/>
      <c r="F57" s="6">
        <v>0</v>
      </c>
      <c r="G57" s="6">
        <v>49999.998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49999.998</v>
      </c>
    </row>
    <row r="58" spans="2:18" ht="15">
      <c r="B58" s="2" t="s">
        <v>118</v>
      </c>
      <c r="C58" s="54">
        <v>43831</v>
      </c>
      <c r="D58" s="54">
        <v>44561</v>
      </c>
      <c r="E58" s="2"/>
      <c r="F58" s="6">
        <v>0</v>
      </c>
      <c r="G58" s="6">
        <v>42981.894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42981.894</v>
      </c>
    </row>
    <row r="59" spans="2:18" ht="15">
      <c r="B59" s="2" t="s">
        <v>119</v>
      </c>
      <c r="C59" s="54">
        <v>43831</v>
      </c>
      <c r="D59" s="54">
        <v>44561</v>
      </c>
      <c r="E59" s="2"/>
      <c r="F59" s="6">
        <v>0</v>
      </c>
      <c r="G59" s="6">
        <v>48398.133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48398.133</v>
      </c>
    </row>
    <row r="60" spans="2:18" ht="15">
      <c r="B60" s="2" t="s">
        <v>120</v>
      </c>
      <c r="C60" s="54">
        <v>43831</v>
      </c>
      <c r="D60" s="54">
        <v>44561</v>
      </c>
      <c r="E60" s="2"/>
      <c r="F60" s="6">
        <v>0</v>
      </c>
      <c r="G60" s="6">
        <v>0</v>
      </c>
      <c r="H60" s="6">
        <v>99860.04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99860.04</v>
      </c>
    </row>
    <row r="61" spans="2:18" ht="15">
      <c r="B61" s="2" t="s">
        <v>121</v>
      </c>
      <c r="C61" s="54">
        <v>43831</v>
      </c>
      <c r="D61" s="54">
        <v>44561</v>
      </c>
      <c r="E61" s="2"/>
      <c r="F61" s="6">
        <v>0</v>
      </c>
      <c r="G61" s="6">
        <v>14622.72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14622.72</v>
      </c>
    </row>
    <row r="62" spans="2:18" ht="15">
      <c r="B62" s="2" t="s">
        <v>122</v>
      </c>
      <c r="C62" s="54">
        <v>43831</v>
      </c>
      <c r="D62" s="54">
        <v>44561</v>
      </c>
      <c r="E62" s="2"/>
      <c r="F62" s="6">
        <v>0</v>
      </c>
      <c r="G62" s="6">
        <v>42500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42500</v>
      </c>
    </row>
    <row r="63" spans="2:18" ht="15">
      <c r="B63" s="2" t="s">
        <v>123</v>
      </c>
      <c r="C63" s="54">
        <v>44197</v>
      </c>
      <c r="D63" s="54">
        <v>44561</v>
      </c>
      <c r="E63" s="2"/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336224.79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336224.79</v>
      </c>
    </row>
    <row r="64" spans="2:18" ht="15">
      <c r="B64" s="2" t="s">
        <v>124</v>
      </c>
      <c r="C64" s="54">
        <v>44197</v>
      </c>
      <c r="D64" s="54">
        <v>44561</v>
      </c>
      <c r="E64" s="2"/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138092.324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138092.324</v>
      </c>
    </row>
    <row r="65" spans="2:18" ht="15">
      <c r="B65" s="2" t="s">
        <v>125</v>
      </c>
      <c r="C65" s="54">
        <v>44197</v>
      </c>
      <c r="D65" s="54">
        <v>44561</v>
      </c>
      <c r="E65" s="2"/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115111.176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115111.176</v>
      </c>
    </row>
    <row r="66" spans="2:18" ht="15">
      <c r="B66" s="2" t="s">
        <v>126</v>
      </c>
      <c r="C66" s="54">
        <v>44197</v>
      </c>
      <c r="D66" s="54">
        <v>44561</v>
      </c>
      <c r="E66" s="2"/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48926.159</v>
      </c>
      <c r="N66" s="6">
        <v>0</v>
      </c>
      <c r="O66" s="6">
        <v>0</v>
      </c>
      <c r="P66" s="6">
        <v>0</v>
      </c>
      <c r="Q66" s="6">
        <v>48926.159</v>
      </c>
      <c r="R66" s="6">
        <v>97852.318</v>
      </c>
    </row>
    <row r="67" spans="2:18" ht="15">
      <c r="B67" s="2" t="s">
        <v>127</v>
      </c>
      <c r="C67" s="54">
        <v>43831</v>
      </c>
      <c r="D67" s="54">
        <v>44561</v>
      </c>
      <c r="E67" s="2"/>
      <c r="F67" s="6">
        <v>0</v>
      </c>
      <c r="G67" s="6">
        <v>3553.373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3553.373</v>
      </c>
    </row>
    <row r="68" spans="2:18" ht="15">
      <c r="B68" s="2" t="s">
        <v>128</v>
      </c>
      <c r="C68" s="54">
        <v>43831</v>
      </c>
      <c r="D68" s="54">
        <v>44561</v>
      </c>
      <c r="E68" s="2"/>
      <c r="F68" s="6">
        <v>0</v>
      </c>
      <c r="G68" s="6">
        <v>0</v>
      </c>
      <c r="H68" s="6">
        <v>295.786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380.8</v>
      </c>
      <c r="R68" s="6">
        <v>676.586</v>
      </c>
    </row>
    <row r="69" spans="2:18" ht="15">
      <c r="B69" s="2" t="s">
        <v>129</v>
      </c>
      <c r="C69" s="54">
        <v>43831</v>
      </c>
      <c r="D69" s="54">
        <v>44561</v>
      </c>
      <c r="E69" s="2"/>
      <c r="F69" s="6">
        <v>0</v>
      </c>
      <c r="G69" s="6">
        <v>1641.64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205.624</v>
      </c>
      <c r="R69" s="6">
        <v>1847.2640000000001</v>
      </c>
    </row>
    <row r="70" spans="2:18" ht="15">
      <c r="B70" s="2" t="s">
        <v>130</v>
      </c>
      <c r="C70" s="54">
        <v>43831</v>
      </c>
      <c r="D70" s="54">
        <v>44561</v>
      </c>
      <c r="E70" s="2"/>
      <c r="F70" s="6">
        <v>0</v>
      </c>
      <c r="G70" s="6">
        <v>0</v>
      </c>
      <c r="H70" s="6">
        <v>44584.561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44584.561</v>
      </c>
      <c r="R70" s="6">
        <v>89169.122</v>
      </c>
    </row>
    <row r="71" spans="2:18" ht="15">
      <c r="B71" s="2" t="s">
        <v>131</v>
      </c>
      <c r="C71" s="54">
        <v>43831</v>
      </c>
      <c r="D71" s="54">
        <v>44561</v>
      </c>
      <c r="E71" s="2"/>
      <c r="F71" s="6">
        <v>0</v>
      </c>
      <c r="G71" s="6">
        <v>2826.193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2826.193</v>
      </c>
    </row>
    <row r="72" spans="2:18" ht="15">
      <c r="B72" s="2" t="s">
        <v>110</v>
      </c>
      <c r="C72" s="54">
        <v>43831</v>
      </c>
      <c r="D72" s="54">
        <v>44196</v>
      </c>
      <c r="E72" s="2"/>
      <c r="F72" s="6">
        <v>0</v>
      </c>
      <c r="G72" s="6">
        <v>0</v>
      </c>
      <c r="H72" s="6">
        <v>1134.863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1134.863</v>
      </c>
    </row>
    <row r="73" spans="2:18" ht="15">
      <c r="B73" s="2" t="s">
        <v>132</v>
      </c>
      <c r="C73" s="54">
        <v>43831</v>
      </c>
      <c r="D73" s="54">
        <v>44561</v>
      </c>
      <c r="E73" s="2"/>
      <c r="F73" s="6">
        <v>0</v>
      </c>
      <c r="G73" s="6">
        <v>1800.44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1800.44</v>
      </c>
    </row>
    <row r="74" spans="2:18" ht="15">
      <c r="B74" s="2" t="s">
        <v>133</v>
      </c>
      <c r="C74" s="54">
        <v>43831</v>
      </c>
      <c r="D74" s="54">
        <v>44561</v>
      </c>
      <c r="E74" s="2"/>
      <c r="F74" s="6">
        <v>0</v>
      </c>
      <c r="G74" s="6">
        <v>0</v>
      </c>
      <c r="H74" s="6">
        <v>4100.11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4100.11</v>
      </c>
    </row>
    <row r="75" spans="2:18" ht="15">
      <c r="B75" s="2" t="s">
        <v>134</v>
      </c>
      <c r="C75" s="54">
        <v>43831</v>
      </c>
      <c r="D75" s="54">
        <v>44561</v>
      </c>
      <c r="E75" s="2"/>
      <c r="F75" s="6">
        <v>0</v>
      </c>
      <c r="G75" s="6">
        <v>0</v>
      </c>
      <c r="H75" s="6">
        <v>6516.44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6516.44</v>
      </c>
    </row>
    <row r="76" spans="2:18" ht="15">
      <c r="B76" s="2" t="s">
        <v>135</v>
      </c>
      <c r="C76" s="54">
        <v>43831</v>
      </c>
      <c r="D76" s="54">
        <v>44561</v>
      </c>
      <c r="E76" s="2"/>
      <c r="F76" s="6">
        <v>0</v>
      </c>
      <c r="G76" s="6">
        <v>1059.962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1059.962</v>
      </c>
    </row>
    <row r="77" spans="2:18" ht="15">
      <c r="B77" s="2" t="s">
        <v>136</v>
      </c>
      <c r="C77" s="54">
        <v>44197</v>
      </c>
      <c r="D77" s="54">
        <v>44561</v>
      </c>
      <c r="E77" s="2"/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1903.639</v>
      </c>
      <c r="O77" s="6">
        <v>0</v>
      </c>
      <c r="P77" s="6">
        <v>0</v>
      </c>
      <c r="Q77" s="6">
        <v>2400</v>
      </c>
      <c r="R77" s="6">
        <v>4303.639</v>
      </c>
    </row>
    <row r="78" spans="2:18" ht="15">
      <c r="B78" s="2" t="s">
        <v>137</v>
      </c>
      <c r="C78" s="54">
        <v>43831</v>
      </c>
      <c r="D78" s="54">
        <v>44561</v>
      </c>
      <c r="E78" s="2"/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58665.026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58665.026</v>
      </c>
    </row>
    <row r="79" spans="2:18" ht="15">
      <c r="B79" s="2" t="s">
        <v>138</v>
      </c>
      <c r="C79" s="54">
        <v>43831</v>
      </c>
      <c r="D79" s="54">
        <v>44561</v>
      </c>
      <c r="E79" s="2"/>
      <c r="F79" s="6">
        <v>0</v>
      </c>
      <c r="G79" s="6">
        <v>2104.029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2104.029</v>
      </c>
    </row>
    <row r="80" spans="2:18" ht="15">
      <c r="B80" s="2" t="s">
        <v>139</v>
      </c>
      <c r="C80" s="54">
        <v>43831</v>
      </c>
      <c r="D80" s="54">
        <v>44561</v>
      </c>
      <c r="E80" s="2"/>
      <c r="F80" s="6">
        <v>0</v>
      </c>
      <c r="G80" s="6">
        <v>1504.487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1504.487</v>
      </c>
    </row>
    <row r="81" spans="2:18" ht="15">
      <c r="B81" s="2" t="s">
        <v>140</v>
      </c>
      <c r="C81" s="54">
        <v>44197</v>
      </c>
      <c r="D81" s="54">
        <v>44561</v>
      </c>
      <c r="E81" s="2"/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22678.217</v>
      </c>
      <c r="N81" s="6">
        <v>0</v>
      </c>
      <c r="O81" s="6">
        <v>0</v>
      </c>
      <c r="P81" s="6">
        <v>0</v>
      </c>
      <c r="Q81" s="6">
        <v>0.001</v>
      </c>
      <c r="R81" s="6">
        <v>22678.218</v>
      </c>
    </row>
    <row r="82" spans="2:18" ht="15">
      <c r="B82" s="2" t="s">
        <v>141</v>
      </c>
      <c r="C82" s="54">
        <v>44197</v>
      </c>
      <c r="D82" s="54">
        <v>44561</v>
      </c>
      <c r="E82" s="2"/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70567.336</v>
      </c>
      <c r="N82" s="6">
        <v>0</v>
      </c>
      <c r="O82" s="6">
        <v>0</v>
      </c>
      <c r="P82" s="6">
        <v>0</v>
      </c>
      <c r="Q82" s="6">
        <v>69646.959</v>
      </c>
      <c r="R82" s="6">
        <v>140214.29499999998</v>
      </c>
    </row>
    <row r="85" ht="18.75">
      <c r="B85" s="5" t="s">
        <v>18</v>
      </c>
    </row>
    <row r="86" ht="18.75">
      <c r="B86" s="4" t="s">
        <v>142</v>
      </c>
    </row>
    <row r="89" spans="2:18" ht="15" customHeight="1">
      <c r="B89" s="62" t="s">
        <v>17</v>
      </c>
      <c r="C89" s="62" t="s">
        <v>1</v>
      </c>
      <c r="D89" s="62" t="s">
        <v>2</v>
      </c>
      <c r="E89" s="62" t="s">
        <v>16</v>
      </c>
      <c r="F89" s="68" t="s">
        <v>20</v>
      </c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70"/>
    </row>
    <row r="90" spans="2:18" ht="15">
      <c r="B90" s="63"/>
      <c r="C90" s="63"/>
      <c r="D90" s="63"/>
      <c r="E90" s="64"/>
      <c r="F90" s="55" t="s">
        <v>3</v>
      </c>
      <c r="G90" s="55" t="s">
        <v>4</v>
      </c>
      <c r="H90" s="55" t="s">
        <v>5</v>
      </c>
      <c r="I90" s="55" t="s">
        <v>6</v>
      </c>
      <c r="J90" s="55" t="s">
        <v>7</v>
      </c>
      <c r="K90" s="55" t="s">
        <v>8</v>
      </c>
      <c r="L90" s="55" t="s">
        <v>9</v>
      </c>
      <c r="M90" s="55" t="s">
        <v>10</v>
      </c>
      <c r="N90" s="55" t="s">
        <v>11</v>
      </c>
      <c r="O90" s="55" t="s">
        <v>12</v>
      </c>
      <c r="P90" s="55" t="s">
        <v>13</v>
      </c>
      <c r="Q90" s="55" t="s">
        <v>14</v>
      </c>
      <c r="R90" s="55" t="s">
        <v>15</v>
      </c>
    </row>
    <row r="91" spans="2:18" ht="15">
      <c r="B91" s="2" t="s">
        <v>143</v>
      </c>
      <c r="C91" s="54">
        <v>44197</v>
      </c>
      <c r="D91" s="54">
        <v>44561</v>
      </c>
      <c r="E91" s="2"/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589.05</v>
      </c>
      <c r="O91" s="6">
        <v>0</v>
      </c>
      <c r="P91" s="6">
        <v>0</v>
      </c>
      <c r="Q91" s="6">
        <v>4410.95</v>
      </c>
      <c r="R91" s="6">
        <v>5000</v>
      </c>
    </row>
    <row r="92" spans="2:18" ht="15">
      <c r="B92" s="2" t="s">
        <v>144</v>
      </c>
      <c r="C92" s="54">
        <v>44197</v>
      </c>
      <c r="D92" s="54">
        <v>44561</v>
      </c>
      <c r="E92" s="2"/>
      <c r="F92" s="6">
        <v>0</v>
      </c>
      <c r="G92" s="6">
        <v>0</v>
      </c>
      <c r="H92" s="6">
        <v>0</v>
      </c>
      <c r="I92" s="6">
        <v>172.55</v>
      </c>
      <c r="J92" s="6">
        <v>0</v>
      </c>
      <c r="K92" s="6">
        <v>0</v>
      </c>
      <c r="L92" s="6">
        <v>53.538</v>
      </c>
      <c r="M92" s="6">
        <v>0</v>
      </c>
      <c r="N92" s="6">
        <v>0</v>
      </c>
      <c r="O92" s="6">
        <v>0</v>
      </c>
      <c r="P92" s="6">
        <v>0</v>
      </c>
      <c r="Q92" s="6">
        <v>13.892</v>
      </c>
      <c r="R92" s="6">
        <v>239.98000000000002</v>
      </c>
    </row>
    <row r="93" spans="2:18" ht="15">
      <c r="B93" s="2" t="s">
        <v>145</v>
      </c>
      <c r="C93" s="54">
        <v>44197</v>
      </c>
      <c r="D93" s="54">
        <v>44561</v>
      </c>
      <c r="E93" s="2"/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618.752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618.752</v>
      </c>
    </row>
    <row r="94" spans="2:18" ht="15">
      <c r="B94" s="2" t="s">
        <v>146</v>
      </c>
      <c r="C94" s="54">
        <v>44197</v>
      </c>
      <c r="D94" s="54">
        <v>44561</v>
      </c>
      <c r="E94" s="2"/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1053.15</v>
      </c>
      <c r="N94" s="6">
        <v>0</v>
      </c>
      <c r="O94" s="6">
        <v>0</v>
      </c>
      <c r="P94" s="6">
        <v>0</v>
      </c>
      <c r="Q94" s="6">
        <v>0</v>
      </c>
      <c r="R94" s="6">
        <v>1053.15</v>
      </c>
    </row>
    <row r="95" spans="2:18" ht="15">
      <c r="B95" s="2" t="s">
        <v>146</v>
      </c>
      <c r="C95" s="54">
        <v>44197</v>
      </c>
      <c r="D95" s="54">
        <v>44561</v>
      </c>
      <c r="E95" s="2"/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384.846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384.846</v>
      </c>
    </row>
    <row r="96" spans="2:18" ht="15">
      <c r="B96" s="2" t="s">
        <v>147</v>
      </c>
      <c r="C96" s="54">
        <v>44197</v>
      </c>
      <c r="D96" s="54">
        <v>44561</v>
      </c>
      <c r="E96" s="2"/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994.02</v>
      </c>
      <c r="O96" s="6">
        <v>0</v>
      </c>
      <c r="P96" s="6">
        <v>1000</v>
      </c>
      <c r="Q96" s="6">
        <v>0</v>
      </c>
      <c r="R96" s="6">
        <v>1994.02</v>
      </c>
    </row>
    <row r="97" spans="2:18" ht="15">
      <c r="B97" s="2" t="s">
        <v>148</v>
      </c>
      <c r="C97" s="54">
        <v>44197</v>
      </c>
      <c r="D97" s="54">
        <v>44561</v>
      </c>
      <c r="E97" s="2"/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40.46</v>
      </c>
      <c r="O97" s="6">
        <v>0</v>
      </c>
      <c r="P97" s="6">
        <v>0</v>
      </c>
      <c r="Q97" s="6">
        <v>0</v>
      </c>
      <c r="R97" s="6">
        <v>40.46</v>
      </c>
    </row>
    <row r="98" spans="2:18" ht="15">
      <c r="B98" s="2" t="s">
        <v>149</v>
      </c>
      <c r="C98" s="54">
        <v>44197</v>
      </c>
      <c r="D98" s="54">
        <v>44561</v>
      </c>
      <c r="E98" s="2"/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773.5</v>
      </c>
      <c r="O98" s="6">
        <v>1594.6</v>
      </c>
      <c r="P98" s="6">
        <v>231.9</v>
      </c>
      <c r="Q98" s="6">
        <v>0</v>
      </c>
      <c r="R98" s="6">
        <v>2600</v>
      </c>
    </row>
    <row r="99" spans="2:18" ht="15">
      <c r="B99" s="2" t="s">
        <v>150</v>
      </c>
      <c r="C99" s="54">
        <v>44197</v>
      </c>
      <c r="D99" s="54">
        <v>44561</v>
      </c>
      <c r="E99" s="2"/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430.494</v>
      </c>
      <c r="L99" s="6">
        <v>265.519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696.013</v>
      </c>
    </row>
    <row r="100" spans="2:18" ht="15">
      <c r="B100" s="2" t="s">
        <v>151</v>
      </c>
      <c r="C100" s="54">
        <v>44197</v>
      </c>
      <c r="D100" s="54">
        <v>44561</v>
      </c>
      <c r="E100" s="2"/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1148.648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11.352</v>
      </c>
      <c r="R100" s="6">
        <v>1160</v>
      </c>
    </row>
    <row r="101" spans="2:18" ht="15">
      <c r="B101" s="2" t="s">
        <v>152</v>
      </c>
      <c r="C101" s="54">
        <v>44197</v>
      </c>
      <c r="D101" s="54">
        <v>44561</v>
      </c>
      <c r="E101" s="2"/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2364.97</v>
      </c>
      <c r="O101" s="6">
        <v>0</v>
      </c>
      <c r="P101" s="6">
        <v>2535.03</v>
      </c>
      <c r="Q101" s="6">
        <v>0</v>
      </c>
      <c r="R101" s="6">
        <v>4900</v>
      </c>
    </row>
    <row r="102" spans="2:18" ht="15">
      <c r="B102" s="2" t="s">
        <v>153</v>
      </c>
      <c r="C102" s="54">
        <v>44197</v>
      </c>
      <c r="D102" s="54">
        <v>44561</v>
      </c>
      <c r="E102" s="2"/>
      <c r="F102" s="6">
        <v>0</v>
      </c>
      <c r="G102" s="6">
        <v>0</v>
      </c>
      <c r="H102" s="6">
        <v>0</v>
      </c>
      <c r="I102" s="6">
        <v>140.134</v>
      </c>
      <c r="J102" s="6">
        <v>0</v>
      </c>
      <c r="K102" s="6">
        <v>0</v>
      </c>
      <c r="L102" s="6">
        <v>0</v>
      </c>
      <c r="M102" s="6">
        <v>0</v>
      </c>
      <c r="N102" s="6">
        <v>773.5</v>
      </c>
      <c r="O102" s="6">
        <v>0</v>
      </c>
      <c r="P102" s="6">
        <v>0</v>
      </c>
      <c r="Q102" s="6">
        <v>0</v>
      </c>
      <c r="R102" s="6">
        <v>913.634</v>
      </c>
    </row>
    <row r="103" spans="2:18" ht="15">
      <c r="B103" s="2" t="s">
        <v>154</v>
      </c>
      <c r="C103" s="54">
        <v>44197</v>
      </c>
      <c r="D103" s="54">
        <v>44561</v>
      </c>
      <c r="E103" s="2"/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680.432</v>
      </c>
      <c r="N103" s="6">
        <v>0</v>
      </c>
      <c r="O103" s="6">
        <v>0</v>
      </c>
      <c r="P103" s="6">
        <v>0</v>
      </c>
      <c r="Q103" s="6">
        <v>6500</v>
      </c>
      <c r="R103" s="6">
        <v>7180.432</v>
      </c>
    </row>
    <row r="104" spans="2:18" ht="15">
      <c r="B104" s="2" t="s">
        <v>155</v>
      </c>
      <c r="C104" s="54">
        <v>44197</v>
      </c>
      <c r="D104" s="54">
        <v>44561</v>
      </c>
      <c r="E104" s="2"/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472.847</v>
      </c>
      <c r="M104" s="6">
        <v>0</v>
      </c>
      <c r="N104" s="6">
        <v>0</v>
      </c>
      <c r="O104" s="6">
        <v>27.153</v>
      </c>
      <c r="P104" s="6">
        <v>0</v>
      </c>
      <c r="Q104" s="6">
        <v>0</v>
      </c>
      <c r="R104" s="6">
        <v>500</v>
      </c>
    </row>
    <row r="105" spans="2:18" ht="15">
      <c r="B105" s="2" t="s">
        <v>156</v>
      </c>
      <c r="C105" s="54">
        <v>44197</v>
      </c>
      <c r="D105" s="54">
        <v>44561</v>
      </c>
      <c r="E105" s="2"/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122.094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122.094</v>
      </c>
    </row>
    <row r="106" spans="2:18" ht="15">
      <c r="B106" s="2" t="s">
        <v>157</v>
      </c>
      <c r="C106" s="54">
        <v>44197</v>
      </c>
      <c r="D106" s="54">
        <v>44561</v>
      </c>
      <c r="E106" s="2"/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2344.3</v>
      </c>
      <c r="L106" s="6">
        <v>0</v>
      </c>
      <c r="M106" s="6">
        <v>0</v>
      </c>
      <c r="N106" s="6">
        <v>1673.342</v>
      </c>
      <c r="O106" s="6">
        <v>1262.3580000000002</v>
      </c>
      <c r="P106" s="6">
        <v>0</v>
      </c>
      <c r="Q106" s="6">
        <v>0</v>
      </c>
      <c r="R106" s="6">
        <v>5280</v>
      </c>
    </row>
    <row r="107" spans="2:18" ht="15">
      <c r="B107" s="2" t="s">
        <v>157</v>
      </c>
      <c r="C107" s="54">
        <v>44197</v>
      </c>
      <c r="D107" s="54">
        <v>44561</v>
      </c>
      <c r="E107" s="2"/>
      <c r="F107" s="6">
        <v>0</v>
      </c>
      <c r="G107" s="6">
        <v>0</v>
      </c>
      <c r="H107" s="6">
        <v>0</v>
      </c>
      <c r="I107" s="6">
        <v>209.937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209.937</v>
      </c>
    </row>
    <row r="108" spans="2:18" ht="15">
      <c r="B108" s="2" t="s">
        <v>158</v>
      </c>
      <c r="C108" s="54">
        <v>44197</v>
      </c>
      <c r="D108" s="54">
        <v>44561</v>
      </c>
      <c r="E108" s="2"/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533823.611</v>
      </c>
      <c r="N108" s="6">
        <v>0</v>
      </c>
      <c r="O108" s="6">
        <v>0</v>
      </c>
      <c r="P108" s="6">
        <v>0</v>
      </c>
      <c r="Q108" s="6">
        <v>0</v>
      </c>
      <c r="R108" s="6">
        <v>533823.611</v>
      </c>
    </row>
  </sheetData>
  <sheetProtection/>
  <mergeCells count="10">
    <mergeCell ref="B89:B90"/>
    <mergeCell ref="C89:C90"/>
    <mergeCell ref="D89:D90"/>
    <mergeCell ref="E89:E90"/>
    <mergeCell ref="F89:R89"/>
    <mergeCell ref="B6:B7"/>
    <mergeCell ref="C6:C7"/>
    <mergeCell ref="D6:D7"/>
    <mergeCell ref="E6:E7"/>
    <mergeCell ref="F6:R6"/>
  </mergeCells>
  <printOptions/>
  <pageMargins left="0.25" right="0.25" top="0.75" bottom="0.75" header="0.3" footer="0.3"/>
  <pageSetup fitToHeight="0" fitToWidth="1" horizontalDpi="1200" verticalDpi="12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4"/>
  <sheetViews>
    <sheetView zoomScale="70" zoomScaleNormal="70" zoomScalePageLayoutView="0" workbookViewId="0" topLeftCell="A1">
      <selection activeCell="B17" sqref="B17"/>
    </sheetView>
  </sheetViews>
  <sheetFormatPr defaultColWidth="11.421875" defaultRowHeight="15"/>
  <cols>
    <col min="1" max="1" width="2.7109375" style="12" customWidth="1"/>
    <col min="2" max="2" width="29.8515625" style="12" customWidth="1"/>
    <col min="3" max="3" width="22.8515625" style="12" bestFit="1" customWidth="1"/>
    <col min="4" max="4" width="24.8515625" style="12" bestFit="1" customWidth="1"/>
    <col min="5" max="5" width="38.421875" style="12" customWidth="1"/>
    <col min="6" max="10" width="8.8515625" style="12" customWidth="1"/>
    <col min="11" max="11" width="9.28125" style="12" bestFit="1" customWidth="1"/>
    <col min="12" max="13" width="8.8515625" style="12" customWidth="1"/>
    <col min="14" max="14" width="12.00390625" style="12" customWidth="1"/>
    <col min="15" max="15" width="8.8515625" style="12" customWidth="1"/>
    <col min="16" max="16" width="11.421875" style="12" customWidth="1"/>
    <col min="17" max="17" width="11.8515625" style="12" customWidth="1"/>
    <col min="18" max="18" width="9.28125" style="12" bestFit="1" customWidth="1"/>
    <col min="19" max="19" width="28.7109375" style="12" bestFit="1" customWidth="1"/>
    <col min="20" max="16384" width="11.421875" style="12" customWidth="1"/>
  </cols>
  <sheetData>
    <row r="2" ht="18.75">
      <c r="B2" s="11" t="s">
        <v>18</v>
      </c>
    </row>
    <row r="3" ht="18.75">
      <c r="B3" s="13" t="s">
        <v>30</v>
      </c>
    </row>
    <row r="6" spans="2:18" ht="15">
      <c r="B6" s="62" t="s">
        <v>17</v>
      </c>
      <c r="C6" s="62" t="s">
        <v>1</v>
      </c>
      <c r="D6" s="62" t="s">
        <v>2</v>
      </c>
      <c r="E6" s="62" t="s">
        <v>16</v>
      </c>
      <c r="F6" s="65" t="s">
        <v>20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</row>
    <row r="7" spans="2:19" s="14" customFormat="1" ht="15">
      <c r="B7" s="63"/>
      <c r="C7" s="63"/>
      <c r="D7" s="63"/>
      <c r="E7" s="64"/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9" t="s">
        <v>12</v>
      </c>
      <c r="P7" s="9" t="s">
        <v>13</v>
      </c>
      <c r="Q7" s="9" t="s">
        <v>14</v>
      </c>
      <c r="R7" s="9" t="s">
        <v>15</v>
      </c>
      <c r="S7" s="14" t="s">
        <v>31</v>
      </c>
    </row>
    <row r="8" spans="2:19" ht="30.75" customHeight="1">
      <c r="B8" s="15" t="s">
        <v>32</v>
      </c>
      <c r="C8" s="16">
        <v>43761</v>
      </c>
      <c r="D8" s="16">
        <v>44693</v>
      </c>
      <c r="E8" s="17" t="s">
        <v>33</v>
      </c>
      <c r="F8" s="18"/>
      <c r="G8" s="18"/>
      <c r="H8" s="18"/>
      <c r="I8" s="18"/>
      <c r="J8" s="18"/>
      <c r="K8" s="18">
        <v>263783</v>
      </c>
      <c r="L8" s="18">
        <v>175855</v>
      </c>
      <c r="M8" s="18"/>
      <c r="N8" s="18"/>
      <c r="O8" s="18"/>
      <c r="P8" s="18"/>
      <c r="Q8" s="18"/>
      <c r="R8" s="18">
        <f>SUM(F8:Q8)</f>
        <v>439638</v>
      </c>
      <c r="S8" s="12" t="s">
        <v>34</v>
      </c>
    </row>
    <row r="9" spans="2:19" ht="30.75" customHeight="1">
      <c r="B9" s="15" t="s">
        <v>35</v>
      </c>
      <c r="C9" s="16">
        <v>44010</v>
      </c>
      <c r="D9" s="19">
        <v>44540</v>
      </c>
      <c r="E9" s="17" t="s">
        <v>36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8">
        <f>SUM(F9:Q9)</f>
        <v>0</v>
      </c>
      <c r="S9" s="12" t="s">
        <v>37</v>
      </c>
    </row>
    <row r="10" spans="2:18" ht="30.7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2:18" ht="30.7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2:18" ht="30.75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2:18" ht="30.7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2:18" ht="30.7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</sheetData>
  <sheetProtection/>
  <mergeCells count="5">
    <mergeCell ref="B6:B7"/>
    <mergeCell ref="C6:C7"/>
    <mergeCell ref="D6:D7"/>
    <mergeCell ref="E6:E7"/>
    <mergeCell ref="F6:R6"/>
  </mergeCells>
  <printOptions/>
  <pageMargins left="0.25" right="0.25" top="0.75" bottom="0.75" header="0.3" footer="0.3"/>
  <pageSetup fitToHeight="0" fitToWidth="1" horizontalDpi="1200" verticalDpi="12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16"/>
  <sheetViews>
    <sheetView zoomScale="70" zoomScaleNormal="70" zoomScalePageLayoutView="0" workbookViewId="0" topLeftCell="A1">
      <selection activeCell="E21" sqref="E21"/>
    </sheetView>
  </sheetViews>
  <sheetFormatPr defaultColWidth="10.8515625" defaultRowHeight="15"/>
  <cols>
    <col min="1" max="1" width="2.7109375" style="38" customWidth="1"/>
    <col min="2" max="2" width="23.140625" style="38" customWidth="1"/>
    <col min="3" max="4" width="10.8515625" style="37" customWidth="1"/>
    <col min="5" max="5" width="38.421875" style="38" customWidth="1"/>
    <col min="6" max="7" width="8.8515625" style="38" customWidth="1"/>
    <col min="8" max="8" width="10.421875" style="38" bestFit="1" customWidth="1"/>
    <col min="9" max="13" width="8.8515625" style="38" customWidth="1"/>
    <col min="14" max="14" width="12.00390625" style="38" customWidth="1"/>
    <col min="15" max="15" width="8.8515625" style="38" customWidth="1"/>
    <col min="16" max="16" width="11.421875" style="38" customWidth="1"/>
    <col min="17" max="17" width="11.8515625" style="38" customWidth="1"/>
    <col min="18" max="18" width="8.8515625" style="38" customWidth="1"/>
    <col min="19" max="16384" width="10.8515625" style="38" customWidth="1"/>
  </cols>
  <sheetData>
    <row r="2" ht="15.75">
      <c r="B2" s="36" t="s">
        <v>18</v>
      </c>
    </row>
    <row r="3" ht="15.75">
      <c r="B3" s="38" t="s">
        <v>59</v>
      </c>
    </row>
    <row r="6" spans="2:18" ht="15.75">
      <c r="B6" s="71" t="s">
        <v>17</v>
      </c>
      <c r="C6" s="71" t="s">
        <v>1</v>
      </c>
      <c r="D6" s="71" t="s">
        <v>2</v>
      </c>
      <c r="E6" s="71" t="s">
        <v>16</v>
      </c>
      <c r="F6" s="74" t="s">
        <v>20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</row>
    <row r="7" spans="2:18" s="40" customFormat="1" ht="15.75">
      <c r="B7" s="72"/>
      <c r="C7" s="72"/>
      <c r="D7" s="72"/>
      <c r="E7" s="73"/>
      <c r="F7" s="39" t="s">
        <v>3</v>
      </c>
      <c r="G7" s="39" t="s">
        <v>4</v>
      </c>
      <c r="H7" s="39" t="s">
        <v>5</v>
      </c>
      <c r="I7" s="39" t="s">
        <v>6</v>
      </c>
      <c r="J7" s="39" t="s">
        <v>7</v>
      </c>
      <c r="K7" s="39" t="s">
        <v>8</v>
      </c>
      <c r="L7" s="39" t="s">
        <v>9</v>
      </c>
      <c r="M7" s="39" t="s">
        <v>10</v>
      </c>
      <c r="N7" s="39" t="s">
        <v>11</v>
      </c>
      <c r="O7" s="39" t="s">
        <v>12</v>
      </c>
      <c r="P7" s="39" t="s">
        <v>13</v>
      </c>
      <c r="Q7" s="39" t="s">
        <v>14</v>
      </c>
      <c r="R7" s="39" t="s">
        <v>15</v>
      </c>
    </row>
    <row r="8" spans="2:18" s="45" customFormat="1" ht="30.75" customHeight="1">
      <c r="B8" s="41" t="s">
        <v>60</v>
      </c>
      <c r="C8" s="42">
        <v>44228</v>
      </c>
      <c r="D8" s="42">
        <v>44256</v>
      </c>
      <c r="E8" s="43" t="s">
        <v>58</v>
      </c>
      <c r="F8" s="43"/>
      <c r="G8" s="43"/>
      <c r="H8" s="44">
        <v>640</v>
      </c>
      <c r="I8" s="43"/>
      <c r="J8" s="43"/>
      <c r="K8" s="43"/>
      <c r="L8" s="43"/>
      <c r="M8" s="43"/>
      <c r="N8" s="43"/>
      <c r="O8" s="43"/>
      <c r="P8" s="43"/>
      <c r="Q8" s="43"/>
      <c r="R8" s="44">
        <f>SUM(F8:Q8)</f>
        <v>640</v>
      </c>
    </row>
    <row r="9" spans="2:18" s="45" customFormat="1" ht="30.75" customHeight="1">
      <c r="B9" s="41" t="s">
        <v>61</v>
      </c>
      <c r="C9" s="42">
        <v>44228</v>
      </c>
      <c r="D9" s="42">
        <v>44256</v>
      </c>
      <c r="E9" s="43" t="s">
        <v>58</v>
      </c>
      <c r="F9" s="43"/>
      <c r="G9" s="43"/>
      <c r="H9" s="44">
        <v>7527</v>
      </c>
      <c r="I9" s="43"/>
      <c r="J9" s="43"/>
      <c r="K9" s="43"/>
      <c r="L9" s="43"/>
      <c r="M9" s="43"/>
      <c r="N9" s="43"/>
      <c r="O9" s="43"/>
      <c r="P9" s="43"/>
      <c r="Q9" s="43"/>
      <c r="R9" s="44">
        <f>SUM(F9:Q9)</f>
        <v>7527</v>
      </c>
    </row>
    <row r="10" spans="2:18" s="45" customFormat="1" ht="30.75" customHeight="1">
      <c r="B10" s="41" t="s">
        <v>62</v>
      </c>
      <c r="C10" s="42">
        <v>44409</v>
      </c>
      <c r="D10" s="42">
        <v>44409</v>
      </c>
      <c r="E10" s="43" t="s">
        <v>58</v>
      </c>
      <c r="F10" s="43"/>
      <c r="G10" s="43"/>
      <c r="H10" s="44"/>
      <c r="I10" s="43"/>
      <c r="J10" s="43"/>
      <c r="K10" s="43"/>
      <c r="L10" s="43"/>
      <c r="M10" s="44">
        <v>3722</v>
      </c>
      <c r="N10" s="43"/>
      <c r="O10" s="43"/>
      <c r="P10" s="43"/>
      <c r="Q10" s="43"/>
      <c r="R10" s="44">
        <f aca="true" t="shared" si="0" ref="R10:R16">SUM(F10:Q10)</f>
        <v>3722</v>
      </c>
    </row>
    <row r="11" spans="2:18" s="45" customFormat="1" ht="47.25">
      <c r="B11" s="41" t="s">
        <v>63</v>
      </c>
      <c r="C11" s="42" t="s">
        <v>64</v>
      </c>
      <c r="D11" s="42" t="s">
        <v>64</v>
      </c>
      <c r="E11" s="43" t="s">
        <v>58</v>
      </c>
      <c r="F11" s="43"/>
      <c r="G11" s="43"/>
      <c r="H11" s="44"/>
      <c r="I11" s="43"/>
      <c r="J11" s="43"/>
      <c r="K11" s="43"/>
      <c r="L11" s="43"/>
      <c r="M11" s="43"/>
      <c r="N11" s="44">
        <v>14311</v>
      </c>
      <c r="O11" s="43"/>
      <c r="P11" s="43"/>
      <c r="Q11" s="43"/>
      <c r="R11" s="44">
        <f t="shared" si="0"/>
        <v>14311</v>
      </c>
    </row>
    <row r="12" spans="2:18" s="45" customFormat="1" ht="30.75" customHeight="1">
      <c r="B12" s="43" t="s">
        <v>65</v>
      </c>
      <c r="C12" s="42">
        <v>44287</v>
      </c>
      <c r="D12" s="42">
        <v>44287</v>
      </c>
      <c r="E12" s="43" t="s">
        <v>58</v>
      </c>
      <c r="F12" s="43"/>
      <c r="G12" s="43"/>
      <c r="H12" s="44"/>
      <c r="I12" s="44">
        <v>666</v>
      </c>
      <c r="J12" s="43"/>
      <c r="K12" s="43"/>
      <c r="L12" s="43"/>
      <c r="M12" s="43"/>
      <c r="N12" s="43"/>
      <c r="O12" s="43"/>
      <c r="P12" s="43"/>
      <c r="Q12" s="43"/>
      <c r="R12" s="44">
        <f t="shared" si="0"/>
        <v>666</v>
      </c>
    </row>
    <row r="13" spans="2:18" s="45" customFormat="1" ht="30.75" customHeight="1">
      <c r="B13" s="43" t="s">
        <v>65</v>
      </c>
      <c r="C13" s="46" t="s">
        <v>64</v>
      </c>
      <c r="D13" s="46" t="s">
        <v>64</v>
      </c>
      <c r="E13" s="43" t="s">
        <v>58</v>
      </c>
      <c r="F13" s="43"/>
      <c r="G13" s="43"/>
      <c r="H13" s="43"/>
      <c r="I13" s="43"/>
      <c r="J13" s="43"/>
      <c r="K13" s="43"/>
      <c r="L13" s="43"/>
      <c r="M13" s="43"/>
      <c r="N13" s="44">
        <v>34257</v>
      </c>
      <c r="O13" s="43"/>
      <c r="P13" s="43"/>
      <c r="Q13" s="43"/>
      <c r="R13" s="44">
        <f t="shared" si="0"/>
        <v>34257</v>
      </c>
    </row>
    <row r="14" spans="2:18" s="45" customFormat="1" ht="30.75" customHeight="1">
      <c r="B14" s="43"/>
      <c r="C14" s="46"/>
      <c r="D14" s="46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>
        <f t="shared" si="0"/>
        <v>0</v>
      </c>
    </row>
    <row r="15" spans="2:18" s="45" customFormat="1" ht="30.75" customHeight="1">
      <c r="B15" s="43"/>
      <c r="C15" s="46"/>
      <c r="D15" s="46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>
        <f t="shared" si="0"/>
        <v>0</v>
      </c>
    </row>
    <row r="16" spans="2:18" s="45" customFormat="1" ht="30.75" customHeight="1">
      <c r="B16" s="43"/>
      <c r="C16" s="46"/>
      <c r="D16" s="46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4">
        <f t="shared" si="0"/>
        <v>0</v>
      </c>
    </row>
  </sheetData>
  <sheetProtection/>
  <mergeCells count="5">
    <mergeCell ref="B6:B7"/>
    <mergeCell ref="C6:C7"/>
    <mergeCell ref="D6:D7"/>
    <mergeCell ref="E6:E7"/>
    <mergeCell ref="F6:R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9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2.7109375" style="48" customWidth="1"/>
    <col min="2" max="2" width="47.8515625" style="48" customWidth="1"/>
    <col min="3" max="4" width="15.421875" style="48" customWidth="1"/>
    <col min="5" max="5" width="38.421875" style="48" customWidth="1"/>
    <col min="6" max="13" width="8.8515625" style="48" customWidth="1"/>
    <col min="14" max="14" width="12.00390625" style="48" customWidth="1"/>
    <col min="15" max="15" width="8.8515625" style="48" customWidth="1"/>
    <col min="16" max="16" width="11.421875" style="48" customWidth="1"/>
    <col min="17" max="17" width="11.8515625" style="48" customWidth="1"/>
    <col min="18" max="18" width="8.8515625" style="48" customWidth="1"/>
    <col min="19" max="16384" width="11.421875" style="48" customWidth="1"/>
  </cols>
  <sheetData>
    <row r="2" ht="18.75">
      <c r="B2" s="5" t="s">
        <v>18</v>
      </c>
    </row>
    <row r="3" ht="18.75">
      <c r="B3" s="4" t="s">
        <v>68</v>
      </c>
    </row>
    <row r="6" spans="2:18" ht="15">
      <c r="B6" s="62" t="s">
        <v>17</v>
      </c>
      <c r="C6" s="62" t="s">
        <v>1</v>
      </c>
      <c r="D6" s="62" t="s">
        <v>2</v>
      </c>
      <c r="E6" s="62" t="s">
        <v>16</v>
      </c>
      <c r="F6" s="65" t="s">
        <v>20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</row>
    <row r="7" spans="2:18" s="1" customFormat="1" ht="15">
      <c r="B7" s="63"/>
      <c r="C7" s="63"/>
      <c r="D7" s="63"/>
      <c r="E7" s="64"/>
      <c r="F7" s="47" t="s">
        <v>3</v>
      </c>
      <c r="G7" s="47" t="s">
        <v>4</v>
      </c>
      <c r="H7" s="47" t="s">
        <v>5</v>
      </c>
      <c r="I7" s="47" t="s">
        <v>6</v>
      </c>
      <c r="J7" s="47" t="s">
        <v>7</v>
      </c>
      <c r="K7" s="47" t="s">
        <v>8</v>
      </c>
      <c r="L7" s="47" t="s">
        <v>9</v>
      </c>
      <c r="M7" s="47" t="s">
        <v>10</v>
      </c>
      <c r="N7" s="47" t="s">
        <v>11</v>
      </c>
      <c r="O7" s="47" t="s">
        <v>12</v>
      </c>
      <c r="P7" s="47" t="s">
        <v>13</v>
      </c>
      <c r="Q7" s="47" t="s">
        <v>14</v>
      </c>
      <c r="R7" s="47" t="s">
        <v>15</v>
      </c>
    </row>
    <row r="8" spans="2:18" ht="109.5" customHeight="1">
      <c r="B8" s="33" t="s">
        <v>69</v>
      </c>
      <c r="C8" s="33" t="s">
        <v>70</v>
      </c>
      <c r="D8" s="51" t="s">
        <v>71</v>
      </c>
      <c r="E8" s="33" t="s">
        <v>72</v>
      </c>
      <c r="F8" s="52"/>
      <c r="G8" s="52"/>
      <c r="H8" s="52"/>
      <c r="I8" s="52"/>
      <c r="J8" s="52"/>
      <c r="K8" s="52"/>
      <c r="L8" s="52"/>
      <c r="M8" s="52"/>
      <c r="N8" s="52"/>
      <c r="O8" s="52">
        <v>9400</v>
      </c>
      <c r="P8" s="52">
        <v>7520</v>
      </c>
      <c r="Q8" s="52">
        <v>1880</v>
      </c>
      <c r="R8" s="52">
        <f>SUM(F8:Q8)</f>
        <v>18800</v>
      </c>
    </row>
    <row r="9" spans="6:18" ht="15"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</sheetData>
  <sheetProtection/>
  <mergeCells count="5">
    <mergeCell ref="B6:B7"/>
    <mergeCell ref="C6:C7"/>
    <mergeCell ref="D6:D7"/>
    <mergeCell ref="E6:E7"/>
    <mergeCell ref="F6:R6"/>
  </mergeCells>
  <printOptions/>
  <pageMargins left="0.25" right="0.25" top="0.75" bottom="0.75" header="0.3" footer="0.3"/>
  <pageSetup fitToHeight="0" fitToWidth="1" horizontalDpi="1200" verticalDpi="12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4"/>
  <sheetViews>
    <sheetView zoomScale="70" zoomScaleNormal="70" zoomScalePageLayoutView="0" workbookViewId="0" topLeftCell="A1">
      <selection activeCell="E11" sqref="E11"/>
    </sheetView>
  </sheetViews>
  <sheetFormatPr defaultColWidth="11.421875" defaultRowHeight="15"/>
  <cols>
    <col min="1" max="1" width="2.7109375" style="0" customWidth="1"/>
    <col min="2" max="2" width="33.140625" style="0" customWidth="1"/>
    <col min="3" max="3" width="13.00390625" style="0" customWidth="1"/>
    <col min="4" max="4" width="13.28125" style="0" customWidth="1"/>
    <col min="5" max="5" width="38.421875" style="0" customWidth="1"/>
    <col min="6" max="13" width="8.8515625" style="0" customWidth="1"/>
    <col min="14" max="14" width="12.00390625" style="0" customWidth="1"/>
    <col min="15" max="15" width="8.8515625" style="0" customWidth="1"/>
    <col min="16" max="16" width="11.421875" style="0" customWidth="1"/>
    <col min="17" max="17" width="11.8515625" style="0" customWidth="1"/>
    <col min="18" max="18" width="8.8515625" style="0" customWidth="1"/>
  </cols>
  <sheetData>
    <row r="2" ht="18.75">
      <c r="B2" s="5" t="s">
        <v>18</v>
      </c>
    </row>
    <row r="3" ht="18.75">
      <c r="B3" s="5" t="s">
        <v>40</v>
      </c>
    </row>
    <row r="6" spans="2:18" ht="15">
      <c r="B6" s="62" t="s">
        <v>17</v>
      </c>
      <c r="C6" s="62" t="s">
        <v>1</v>
      </c>
      <c r="D6" s="62" t="s">
        <v>2</v>
      </c>
      <c r="E6" s="62" t="s">
        <v>16</v>
      </c>
      <c r="F6" s="65" t="s">
        <v>20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</row>
    <row r="7" spans="2:18" s="1" customFormat="1" ht="15">
      <c r="B7" s="63"/>
      <c r="C7" s="63"/>
      <c r="D7" s="63"/>
      <c r="E7" s="64"/>
      <c r="F7" s="20" t="s">
        <v>3</v>
      </c>
      <c r="G7" s="20" t="s">
        <v>4</v>
      </c>
      <c r="H7" s="20" t="s">
        <v>5</v>
      </c>
      <c r="I7" s="20" t="s">
        <v>6</v>
      </c>
      <c r="J7" s="20" t="s">
        <v>7</v>
      </c>
      <c r="K7" s="20" t="s">
        <v>8</v>
      </c>
      <c r="L7" s="20" t="s">
        <v>9</v>
      </c>
      <c r="M7" s="20" t="s">
        <v>10</v>
      </c>
      <c r="N7" s="20" t="s">
        <v>11</v>
      </c>
      <c r="O7" s="20" t="s">
        <v>12</v>
      </c>
      <c r="P7" s="20" t="s">
        <v>13</v>
      </c>
      <c r="Q7" s="20" t="s">
        <v>14</v>
      </c>
      <c r="R7" s="20" t="s">
        <v>15</v>
      </c>
    </row>
    <row r="8" spans="2:18" ht="30.75" customHeight="1">
      <c r="B8" s="26" t="s">
        <v>41</v>
      </c>
      <c r="C8" s="27">
        <v>44230</v>
      </c>
      <c r="D8" s="27">
        <v>44249</v>
      </c>
      <c r="E8" s="2" t="s">
        <v>42</v>
      </c>
      <c r="F8" s="6"/>
      <c r="G8" s="6">
        <v>21</v>
      </c>
      <c r="H8" s="6"/>
      <c r="I8" s="6"/>
      <c r="J8" s="6"/>
      <c r="K8" s="6"/>
      <c r="L8" s="6"/>
      <c r="M8" s="6"/>
      <c r="N8" s="6"/>
      <c r="O8" s="6"/>
      <c r="P8" s="6"/>
      <c r="Q8" s="6"/>
      <c r="R8" s="6">
        <f>SUM(F8:Q8)</f>
        <v>21</v>
      </c>
    </row>
    <row r="9" spans="2:18" ht="31.5" customHeight="1">
      <c r="B9" s="26" t="s">
        <v>43</v>
      </c>
      <c r="C9" s="27">
        <v>44281</v>
      </c>
      <c r="D9" s="27">
        <v>44298</v>
      </c>
      <c r="E9" s="2" t="s">
        <v>42</v>
      </c>
      <c r="F9" s="6"/>
      <c r="G9" s="6"/>
      <c r="H9" s="6"/>
      <c r="I9" s="6">
        <v>59</v>
      </c>
      <c r="J9" s="6"/>
      <c r="K9" s="6"/>
      <c r="L9" s="6"/>
      <c r="M9" s="6"/>
      <c r="N9" s="6"/>
      <c r="O9" s="6"/>
      <c r="P9" s="6"/>
      <c r="Q9" s="6"/>
      <c r="R9" s="6">
        <f aca="true" t="shared" si="0" ref="R9:R19">SUM(F9:Q9)</f>
        <v>59</v>
      </c>
    </row>
    <row r="10" spans="2:18" ht="30.75" customHeight="1">
      <c r="B10" s="26" t="s">
        <v>44</v>
      </c>
      <c r="C10" s="27">
        <v>44322</v>
      </c>
      <c r="D10" s="27">
        <v>44340</v>
      </c>
      <c r="E10" s="2" t="s">
        <v>42</v>
      </c>
      <c r="F10" s="6"/>
      <c r="G10" s="6"/>
      <c r="H10" s="6"/>
      <c r="I10" s="6"/>
      <c r="J10" s="6">
        <v>130</v>
      </c>
      <c r="K10" s="6"/>
      <c r="L10" s="6"/>
      <c r="M10" s="6"/>
      <c r="N10" s="6"/>
      <c r="O10" s="6"/>
      <c r="P10" s="6"/>
      <c r="Q10" s="6"/>
      <c r="R10" s="6">
        <f t="shared" si="0"/>
        <v>130</v>
      </c>
    </row>
    <row r="11" spans="2:18" ht="30.75" customHeight="1">
      <c r="B11" s="26" t="s">
        <v>45</v>
      </c>
      <c r="C11" s="27">
        <v>44229</v>
      </c>
      <c r="D11" s="27">
        <v>44341</v>
      </c>
      <c r="E11" s="2" t="s">
        <v>42</v>
      </c>
      <c r="F11" s="6"/>
      <c r="G11" s="6"/>
      <c r="H11" s="6"/>
      <c r="I11" s="6"/>
      <c r="J11" s="6">
        <v>1208</v>
      </c>
      <c r="K11" s="6"/>
      <c r="L11" s="6"/>
      <c r="M11" s="6"/>
      <c r="N11" s="6"/>
      <c r="O11" s="6"/>
      <c r="P11" s="6"/>
      <c r="Q11" s="6"/>
      <c r="R11" s="6">
        <f t="shared" si="0"/>
        <v>1208</v>
      </c>
    </row>
    <row r="12" spans="2:18" ht="30.75" customHeight="1">
      <c r="B12" s="26" t="s">
        <v>46</v>
      </c>
      <c r="C12" s="27">
        <v>44284</v>
      </c>
      <c r="D12" s="27">
        <v>44349</v>
      </c>
      <c r="E12" s="2" t="s">
        <v>42</v>
      </c>
      <c r="F12" s="6"/>
      <c r="G12" s="6"/>
      <c r="H12" s="6"/>
      <c r="I12" s="6"/>
      <c r="J12" s="6"/>
      <c r="K12" s="6">
        <v>41</v>
      </c>
      <c r="L12" s="6"/>
      <c r="M12" s="6"/>
      <c r="N12" s="6"/>
      <c r="O12" s="6"/>
      <c r="P12" s="6"/>
      <c r="Q12" s="6"/>
      <c r="R12" s="6">
        <f t="shared" si="0"/>
        <v>41</v>
      </c>
    </row>
    <row r="13" spans="2:18" ht="30.75" customHeight="1">
      <c r="B13" s="26" t="s">
        <v>46</v>
      </c>
      <c r="C13" s="27">
        <v>44301</v>
      </c>
      <c r="D13" s="27">
        <v>44349</v>
      </c>
      <c r="E13" s="2" t="s">
        <v>42</v>
      </c>
      <c r="F13" s="6"/>
      <c r="G13" s="6"/>
      <c r="H13" s="6"/>
      <c r="I13" s="6"/>
      <c r="J13" s="6"/>
      <c r="K13" s="6">
        <v>41</v>
      </c>
      <c r="L13" s="6"/>
      <c r="M13" s="6"/>
      <c r="N13" s="6"/>
      <c r="O13" s="6"/>
      <c r="P13" s="6"/>
      <c r="Q13" s="6"/>
      <c r="R13" s="6">
        <f t="shared" si="0"/>
        <v>41</v>
      </c>
    </row>
    <row r="14" spans="2:18" ht="30.75" customHeight="1">
      <c r="B14" s="26" t="s">
        <v>47</v>
      </c>
      <c r="C14" s="27">
        <v>44333</v>
      </c>
      <c r="D14" s="27">
        <v>44355</v>
      </c>
      <c r="E14" s="2" t="s">
        <v>42</v>
      </c>
      <c r="F14" s="6"/>
      <c r="G14" s="6"/>
      <c r="H14" s="6"/>
      <c r="I14" s="6"/>
      <c r="J14" s="6"/>
      <c r="K14" s="6">
        <v>65</v>
      </c>
      <c r="L14" s="6"/>
      <c r="M14" s="6"/>
      <c r="N14" s="6"/>
      <c r="O14" s="6"/>
      <c r="P14" s="6"/>
      <c r="Q14" s="6"/>
      <c r="R14" s="6">
        <f t="shared" si="0"/>
        <v>65</v>
      </c>
    </row>
    <row r="15" spans="2:18" ht="30.75" customHeight="1">
      <c r="B15" s="26" t="s">
        <v>48</v>
      </c>
      <c r="C15" s="27">
        <v>44364</v>
      </c>
      <c r="D15" s="27">
        <v>44379</v>
      </c>
      <c r="E15" s="2" t="s">
        <v>42</v>
      </c>
      <c r="F15" s="6"/>
      <c r="G15" s="6"/>
      <c r="H15" s="6"/>
      <c r="I15" s="6"/>
      <c r="J15" s="6"/>
      <c r="K15" s="6"/>
      <c r="L15" s="6">
        <v>2959</v>
      </c>
      <c r="M15" s="6"/>
      <c r="N15" s="6"/>
      <c r="O15" s="6"/>
      <c r="P15" s="6"/>
      <c r="Q15" s="6"/>
      <c r="R15" s="6">
        <f>SUM(F15:Q15)</f>
        <v>2959</v>
      </c>
    </row>
    <row r="16" spans="2:18" ht="30.75" customHeight="1">
      <c r="B16" s="26" t="s">
        <v>49</v>
      </c>
      <c r="C16" s="27">
        <v>44372</v>
      </c>
      <c r="D16" s="27">
        <v>44389</v>
      </c>
      <c r="E16" s="2" t="s">
        <v>42</v>
      </c>
      <c r="F16" s="6"/>
      <c r="G16" s="6"/>
      <c r="H16" s="6"/>
      <c r="I16" s="6"/>
      <c r="J16" s="6"/>
      <c r="K16" s="6"/>
      <c r="L16" s="6">
        <f>1680+48</f>
        <v>1728</v>
      </c>
      <c r="M16" s="6"/>
      <c r="N16" s="6"/>
      <c r="O16" s="6"/>
      <c r="P16" s="6"/>
      <c r="Q16" s="6"/>
      <c r="R16" s="6">
        <f>SUM(F16:Q16)</f>
        <v>1728</v>
      </c>
    </row>
    <row r="17" spans="2:18" ht="30.75" customHeight="1">
      <c r="B17" s="26" t="s">
        <v>50</v>
      </c>
      <c r="C17" s="27">
        <v>44378</v>
      </c>
      <c r="D17" s="27">
        <v>44396</v>
      </c>
      <c r="E17" s="2" t="s">
        <v>42</v>
      </c>
      <c r="F17" s="2"/>
      <c r="G17" s="2"/>
      <c r="H17" s="2"/>
      <c r="I17" s="2"/>
      <c r="J17" s="2"/>
      <c r="K17" s="2"/>
      <c r="L17" s="2">
        <v>3780</v>
      </c>
      <c r="M17" s="2"/>
      <c r="N17" s="2"/>
      <c r="O17" s="2"/>
      <c r="P17" s="2"/>
      <c r="Q17" s="2"/>
      <c r="R17" s="6">
        <f>SUM(F17:Q17)</f>
        <v>3780</v>
      </c>
    </row>
    <row r="18" spans="2:18" ht="30.75" customHeight="1">
      <c r="B18" s="26" t="s">
        <v>51</v>
      </c>
      <c r="C18" s="27">
        <v>44378</v>
      </c>
      <c r="D18" s="27">
        <v>44397</v>
      </c>
      <c r="E18" s="2" t="s">
        <v>42</v>
      </c>
      <c r="F18" s="6"/>
      <c r="G18" s="6"/>
      <c r="H18" s="6"/>
      <c r="I18" s="6"/>
      <c r="J18" s="6"/>
      <c r="K18" s="6"/>
      <c r="L18" s="6">
        <v>65</v>
      </c>
      <c r="M18" s="6"/>
      <c r="N18" s="6"/>
      <c r="O18" s="6"/>
      <c r="P18" s="6"/>
      <c r="Q18" s="6"/>
      <c r="R18" s="6">
        <f>SUM(F18:Q18)</f>
        <v>65</v>
      </c>
    </row>
    <row r="19" spans="2:18" ht="30.75" customHeight="1">
      <c r="B19" s="26" t="s">
        <v>51</v>
      </c>
      <c r="C19" s="27">
        <v>44343</v>
      </c>
      <c r="D19" s="27">
        <v>44397</v>
      </c>
      <c r="E19" s="2" t="s">
        <v>42</v>
      </c>
      <c r="F19" s="6"/>
      <c r="G19" s="6"/>
      <c r="H19" s="6"/>
      <c r="I19" s="6"/>
      <c r="J19" s="6"/>
      <c r="K19" s="6"/>
      <c r="L19" s="6">
        <v>130</v>
      </c>
      <c r="M19" s="6"/>
      <c r="N19" s="6"/>
      <c r="O19" s="6"/>
      <c r="P19" s="6"/>
      <c r="Q19" s="6"/>
      <c r="R19" s="6">
        <f t="shared" si="0"/>
        <v>130</v>
      </c>
    </row>
    <row r="20" spans="2:18" ht="16.5" customHeight="1">
      <c r="B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ht="15">
      <c r="B21" s="28" t="s">
        <v>52</v>
      </c>
    </row>
    <row r="22" spans="2:3" ht="15">
      <c r="B22" s="77" t="s">
        <v>53</v>
      </c>
      <c r="C22" s="78"/>
    </row>
    <row r="23" spans="2:3" ht="15">
      <c r="B23" s="77" t="s">
        <v>54</v>
      </c>
      <c r="C23" s="78"/>
    </row>
    <row r="24" spans="2:4" ht="28.5" customHeight="1">
      <c r="B24" s="77" t="s">
        <v>55</v>
      </c>
      <c r="C24" s="78"/>
      <c r="D24" s="78"/>
    </row>
  </sheetData>
  <sheetProtection/>
  <mergeCells count="8">
    <mergeCell ref="E6:E7"/>
    <mergeCell ref="F6:R6"/>
    <mergeCell ref="B22:C22"/>
    <mergeCell ref="B23:C23"/>
    <mergeCell ref="B24:D24"/>
    <mergeCell ref="B6:B7"/>
    <mergeCell ref="C6:C7"/>
    <mergeCell ref="D6:D7"/>
  </mergeCells>
  <printOptions/>
  <pageMargins left="0.25" right="0.25" top="0.75" bottom="0.75" header="0.3" footer="0.3"/>
  <pageSetup fitToHeight="0" fitToWidth="1" horizontalDpi="1200" verticalDpi="12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8"/>
  <sheetViews>
    <sheetView showGridLines="0" zoomScale="85" zoomScaleNormal="85" zoomScalePageLayoutView="0" workbookViewId="0" topLeftCell="A1">
      <selection activeCell="C19" sqref="C19"/>
    </sheetView>
  </sheetViews>
  <sheetFormatPr defaultColWidth="10.8515625" defaultRowHeight="15"/>
  <cols>
    <col min="1" max="1" width="2.7109375" style="1" customWidth="1"/>
    <col min="2" max="2" width="46.57421875" style="1" customWidth="1"/>
    <col min="3" max="4" width="10.8515625" style="1" customWidth="1"/>
    <col min="5" max="5" width="38.421875" style="1" customWidth="1"/>
    <col min="6" max="10" width="8.8515625" style="1" customWidth="1"/>
    <col min="11" max="11" width="15.00390625" style="1" customWidth="1"/>
    <col min="12" max="12" width="8.8515625" style="1" customWidth="1"/>
    <col min="13" max="13" width="11.28125" style="1" bestFit="1" customWidth="1"/>
    <col min="14" max="14" width="12.00390625" style="1" customWidth="1"/>
    <col min="15" max="15" width="8.8515625" style="1" customWidth="1"/>
    <col min="16" max="16" width="11.421875" style="1" customWidth="1"/>
    <col min="17" max="17" width="11.8515625" style="1" customWidth="1"/>
    <col min="18" max="18" width="18.28125" style="1" customWidth="1"/>
    <col min="19" max="16384" width="10.8515625" style="1" customWidth="1"/>
  </cols>
  <sheetData>
    <row r="2" s="14" customFormat="1" ht="18.75">
      <c r="B2" s="11" t="s">
        <v>18</v>
      </c>
    </row>
    <row r="3" s="14" customFormat="1" ht="18.75">
      <c r="B3" s="13" t="s">
        <v>38</v>
      </c>
    </row>
    <row r="4" s="14" customFormat="1" ht="15"/>
    <row r="5" s="14" customFormat="1" ht="15"/>
    <row r="6" spans="2:18" s="14" customFormat="1" ht="15">
      <c r="B6" s="62" t="s">
        <v>17</v>
      </c>
      <c r="C6" s="62" t="s">
        <v>1</v>
      </c>
      <c r="D6" s="62" t="s">
        <v>2</v>
      </c>
      <c r="E6" s="62" t="s">
        <v>16</v>
      </c>
      <c r="F6" s="79" t="s">
        <v>20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</row>
    <row r="7" spans="2:18" s="14" customFormat="1" ht="15">
      <c r="B7" s="63"/>
      <c r="C7" s="63"/>
      <c r="D7" s="63"/>
      <c r="E7" s="64"/>
      <c r="F7" s="10" t="s">
        <v>3</v>
      </c>
      <c r="G7" s="10" t="s">
        <v>4</v>
      </c>
      <c r="H7" s="10" t="s">
        <v>5</v>
      </c>
      <c r="I7" s="10" t="s">
        <v>6</v>
      </c>
      <c r="J7" s="10" t="s">
        <v>7</v>
      </c>
      <c r="K7" s="10" t="s">
        <v>8</v>
      </c>
      <c r="L7" s="10" t="s">
        <v>9</v>
      </c>
      <c r="M7" s="10" t="s">
        <v>10</v>
      </c>
      <c r="N7" s="10" t="s">
        <v>11</v>
      </c>
      <c r="O7" s="10" t="s">
        <v>12</v>
      </c>
      <c r="P7" s="10" t="s">
        <v>13</v>
      </c>
      <c r="Q7" s="10" t="s">
        <v>14</v>
      </c>
      <c r="R7" s="10" t="s">
        <v>15</v>
      </c>
    </row>
    <row r="8" spans="2:18" s="14" customFormat="1" ht="88.5" customHeight="1">
      <c r="B8" s="15" t="s">
        <v>39</v>
      </c>
      <c r="C8" s="21">
        <v>44348</v>
      </c>
      <c r="D8" s="21">
        <v>44531</v>
      </c>
      <c r="E8" s="22">
        <v>0.52</v>
      </c>
      <c r="F8" s="15"/>
      <c r="G8" s="15"/>
      <c r="H8" s="15"/>
      <c r="I8" s="15"/>
      <c r="J8" s="15"/>
      <c r="K8" s="23"/>
      <c r="L8" s="23"/>
      <c r="M8" s="24">
        <v>81903322</v>
      </c>
      <c r="N8" s="24"/>
      <c r="O8" s="24"/>
      <c r="P8" s="24"/>
      <c r="Q8" s="24"/>
      <c r="R8" s="24">
        <f>+M8</f>
        <v>81903322</v>
      </c>
    </row>
    <row r="9" s="14" customFormat="1" ht="15"/>
    <row r="10" s="14" customFormat="1" ht="15"/>
    <row r="11" s="14" customFormat="1" ht="15"/>
  </sheetData>
  <sheetProtection/>
  <mergeCells count="5">
    <mergeCell ref="B6:B7"/>
    <mergeCell ref="C6:C7"/>
    <mergeCell ref="D6:D7"/>
    <mergeCell ref="E6:E7"/>
    <mergeCell ref="F6:R6"/>
  </mergeCells>
  <printOptions/>
  <pageMargins left="0.25" right="0.25" top="0.75" bottom="0.75" header="0.3" footer="0.3"/>
  <pageSetup fitToHeight="0" fitToWidth="1" horizontalDpi="1200" verticalDpi="1200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4"/>
  <sheetViews>
    <sheetView zoomScale="70" zoomScaleNormal="70" zoomScalePageLayoutView="0" workbookViewId="0" topLeftCell="A1">
      <selection activeCell="C19" sqref="C19"/>
    </sheetView>
  </sheetViews>
  <sheetFormatPr defaultColWidth="11.421875" defaultRowHeight="15"/>
  <cols>
    <col min="1" max="1" width="2.7109375" style="0" customWidth="1"/>
    <col min="2" max="2" width="58.00390625" style="0" customWidth="1"/>
    <col min="3" max="4" width="15.7109375" style="0" customWidth="1"/>
    <col min="5" max="5" width="23.57421875" style="0" customWidth="1"/>
    <col min="6" max="13" width="8.8515625" style="0" customWidth="1"/>
    <col min="14" max="14" width="12.00390625" style="0" customWidth="1"/>
    <col min="15" max="15" width="8.8515625" style="0" customWidth="1"/>
    <col min="16" max="16" width="11.421875" style="0" customWidth="1"/>
    <col min="17" max="17" width="11.8515625" style="0" customWidth="1"/>
    <col min="18" max="18" width="8.8515625" style="0" customWidth="1"/>
  </cols>
  <sheetData>
    <row r="2" ht="18.75">
      <c r="B2" s="5" t="s">
        <v>18</v>
      </c>
    </row>
    <row r="3" ht="18.75">
      <c r="B3" s="4" t="s">
        <v>21</v>
      </c>
    </row>
    <row r="4" spans="6:7" ht="15">
      <c r="F4" t="s">
        <v>26</v>
      </c>
      <c r="G4" t="s">
        <v>26</v>
      </c>
    </row>
    <row r="6" spans="2:18" ht="15">
      <c r="B6" s="62" t="s">
        <v>17</v>
      </c>
      <c r="C6" s="62" t="s">
        <v>1</v>
      </c>
      <c r="D6" s="62" t="s">
        <v>2</v>
      </c>
      <c r="E6" s="62" t="s">
        <v>16</v>
      </c>
      <c r="F6" s="65" t="s">
        <v>20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</row>
    <row r="7" spans="2:18" s="1" customFormat="1" ht="15">
      <c r="B7" s="63"/>
      <c r="C7" s="63"/>
      <c r="D7" s="63"/>
      <c r="E7" s="64"/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12</v>
      </c>
      <c r="P7" s="3" t="s">
        <v>13</v>
      </c>
      <c r="Q7" s="3" t="s">
        <v>14</v>
      </c>
      <c r="R7" s="3" t="s">
        <v>15</v>
      </c>
    </row>
    <row r="8" spans="2:18" ht="30.75" customHeight="1">
      <c r="B8" s="2" t="s">
        <v>22</v>
      </c>
      <c r="C8" s="7">
        <v>44280</v>
      </c>
      <c r="D8" s="7">
        <v>44292</v>
      </c>
      <c r="E8" s="8">
        <v>1</v>
      </c>
      <c r="F8" s="6"/>
      <c r="G8" s="6"/>
      <c r="H8" s="6"/>
      <c r="I8" s="6">
        <v>223</v>
      </c>
      <c r="J8" s="6"/>
      <c r="K8" s="6"/>
      <c r="L8" s="6"/>
      <c r="M8" s="6"/>
      <c r="N8" s="6"/>
      <c r="O8" s="6"/>
      <c r="P8" s="6"/>
      <c r="Q8" s="6"/>
      <c r="R8" s="6">
        <f>SUM(F8:Q8)</f>
        <v>223</v>
      </c>
    </row>
    <row r="9" spans="2:18" ht="30.75" customHeight="1">
      <c r="B9" s="2" t="s">
        <v>23</v>
      </c>
      <c r="C9" s="7">
        <v>44281</v>
      </c>
      <c r="D9" s="7">
        <v>44408</v>
      </c>
      <c r="E9" s="8">
        <v>0.7</v>
      </c>
      <c r="F9" s="6"/>
      <c r="G9" s="6"/>
      <c r="H9" s="6"/>
      <c r="I9" s="6"/>
      <c r="J9" s="6">
        <v>17781</v>
      </c>
      <c r="K9" s="6"/>
      <c r="L9" s="6"/>
      <c r="M9" s="6"/>
      <c r="N9" s="6"/>
      <c r="O9" s="6"/>
      <c r="P9" s="6"/>
      <c r="Q9" s="6"/>
      <c r="R9" s="6">
        <f aca="true" t="shared" si="0" ref="R9:R14">SUM(F9:Q9)</f>
        <v>17781</v>
      </c>
    </row>
    <row r="10" spans="2:18" ht="30.75" customHeight="1">
      <c r="B10" s="2" t="s">
        <v>24</v>
      </c>
      <c r="C10" s="7">
        <v>44354</v>
      </c>
      <c r="D10" s="7">
        <v>44361</v>
      </c>
      <c r="E10" s="8">
        <v>1</v>
      </c>
      <c r="F10" s="6"/>
      <c r="G10" s="6"/>
      <c r="H10" s="6"/>
      <c r="I10" s="6"/>
      <c r="J10" s="6"/>
      <c r="K10" s="6">
        <v>503</v>
      </c>
      <c r="L10" s="6"/>
      <c r="M10" s="6"/>
      <c r="N10" s="6"/>
      <c r="O10" s="6"/>
      <c r="P10" s="6"/>
      <c r="Q10" s="6"/>
      <c r="R10" s="6">
        <f t="shared" si="0"/>
        <v>503</v>
      </c>
    </row>
    <row r="11" spans="2:18" ht="30.75" customHeight="1">
      <c r="B11" s="2" t="s">
        <v>25</v>
      </c>
      <c r="C11" s="7">
        <v>44348</v>
      </c>
      <c r="D11" s="7">
        <v>44469</v>
      </c>
      <c r="E11" s="8">
        <v>1</v>
      </c>
      <c r="F11" s="6"/>
      <c r="G11" s="6"/>
      <c r="H11" s="6"/>
      <c r="I11" s="6"/>
      <c r="J11" s="6"/>
      <c r="K11" s="6">
        <v>3687</v>
      </c>
      <c r="L11" s="6">
        <v>3687</v>
      </c>
      <c r="M11" s="6">
        <f>3687*2</f>
        <v>7374</v>
      </c>
      <c r="N11" s="6"/>
      <c r="O11" s="6"/>
      <c r="P11" s="6"/>
      <c r="Q11" s="6"/>
      <c r="R11" s="6">
        <f t="shared" si="0"/>
        <v>14748</v>
      </c>
    </row>
    <row r="12" spans="2:18" ht="30.75" customHeight="1">
      <c r="B12" s="2" t="s">
        <v>27</v>
      </c>
      <c r="C12" s="7">
        <v>44427</v>
      </c>
      <c r="D12" s="7">
        <v>44439</v>
      </c>
      <c r="E12" s="8">
        <v>1</v>
      </c>
      <c r="F12" s="6"/>
      <c r="G12" s="6"/>
      <c r="H12" s="6"/>
      <c r="I12" s="6"/>
      <c r="J12" s="6"/>
      <c r="K12" s="6"/>
      <c r="L12" s="6"/>
      <c r="M12" s="6">
        <v>592</v>
      </c>
      <c r="N12" s="6"/>
      <c r="O12" s="6"/>
      <c r="P12" s="6"/>
      <c r="Q12" s="6"/>
      <c r="R12" s="6">
        <f t="shared" si="0"/>
        <v>592</v>
      </c>
    </row>
    <row r="13" spans="2:18" ht="30.75" customHeight="1">
      <c r="B13" s="2" t="s">
        <v>28</v>
      </c>
      <c r="C13" s="7">
        <v>44431</v>
      </c>
      <c r="D13" s="7">
        <v>44469</v>
      </c>
      <c r="E13" s="8">
        <v>1</v>
      </c>
      <c r="F13" s="6"/>
      <c r="G13" s="6"/>
      <c r="H13" s="6"/>
      <c r="I13" s="6"/>
      <c r="J13" s="6"/>
      <c r="K13" s="6"/>
      <c r="L13" s="6"/>
      <c r="M13" s="6"/>
      <c r="N13" s="6">
        <v>469</v>
      </c>
      <c r="O13" s="6"/>
      <c r="P13" s="6"/>
      <c r="Q13" s="6"/>
      <c r="R13" s="6">
        <f t="shared" si="0"/>
        <v>469</v>
      </c>
    </row>
    <row r="14" spans="2:18" ht="30.75" customHeight="1">
      <c r="B14" s="2" t="s">
        <v>29</v>
      </c>
      <c r="C14" s="7">
        <v>44427</v>
      </c>
      <c r="D14" s="7">
        <v>44469</v>
      </c>
      <c r="E14" s="8">
        <v>1</v>
      </c>
      <c r="F14" s="6"/>
      <c r="G14" s="6"/>
      <c r="H14" s="6"/>
      <c r="I14" s="6"/>
      <c r="J14" s="6"/>
      <c r="K14" s="6"/>
      <c r="L14" s="6"/>
      <c r="M14" s="6"/>
      <c r="N14" s="6">
        <v>1566</v>
      </c>
      <c r="O14" s="6"/>
      <c r="P14" s="6"/>
      <c r="Q14" s="6"/>
      <c r="R14" s="6">
        <f t="shared" si="0"/>
        <v>1566</v>
      </c>
    </row>
  </sheetData>
  <sheetProtection/>
  <mergeCells count="5">
    <mergeCell ref="F6:R6"/>
    <mergeCell ref="B6:B7"/>
    <mergeCell ref="C6:C7"/>
    <mergeCell ref="D6:D7"/>
    <mergeCell ref="E6:E7"/>
  </mergeCells>
  <printOptions/>
  <pageMargins left="0.25" right="0.25" top="0.75" bottom="0.75" header="0.3" footer="0.3"/>
  <pageSetup fitToHeight="0" fitToWidth="1" horizontalDpi="1200" verticalDpi="1200" orientation="landscape" scale="64" r:id="rId1"/>
  <ignoredErrors>
    <ignoredError sqref="R8:R11 R12:R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Silva Moraga (Dirplan)</dc:creator>
  <cp:keywords/>
  <dc:description/>
  <cp:lastModifiedBy>Esteban Arriagada Marin (DIRPLAN)</cp:lastModifiedBy>
  <cp:lastPrinted>2021-10-22T20:22:21Z</cp:lastPrinted>
  <dcterms:created xsi:type="dcterms:W3CDTF">2020-12-23T13:14:53Z</dcterms:created>
  <dcterms:modified xsi:type="dcterms:W3CDTF">2021-11-09T12:45:54Z</dcterms:modified>
  <cp:category/>
  <cp:version/>
  <cp:contentType/>
  <cp:contentStatus/>
</cp:coreProperties>
</file>