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LOSAS\GLOSA DIRPLAN INFORME 2021\informe 4to trimestre 2021\"/>
    </mc:Choice>
  </mc:AlternateContent>
  <xr:revisionPtr revIDLastSave="0" documentId="13_ncr:1_{335CD67B-9D5F-4B34-95B7-EC801FE5E634}" xr6:coauthVersionLast="47" xr6:coauthVersionMax="47" xr10:uidLastSave="{00000000-0000-0000-0000-000000000000}"/>
  <bookViews>
    <workbookView xWindow="-120" yWindow="-120" windowWidth="20730" windowHeight="11160" tabRatio="642" firstSheet="1" activeTab="2" xr2:uid="{00000000-000D-0000-FFFF-FFFF00000000}"/>
  </bookViews>
  <sheets>
    <sheet name="VIGENTE FET" sheetId="7" r:id="rId1"/>
    <sheet name="EJECUTADO FET" sheetId="12" r:id="rId2"/>
    <sheet name="Res Avance Fin ppto FET" sheetId="15" r:id="rId3"/>
    <sheet name="Av Finaciero por Proyecto fET" sheetId="13" r:id="rId4"/>
    <sheet name="Avan Fin Ser Reg FET" sheetId="16" r:id="rId5"/>
    <sheet name="EJEC NO IMPRIMIR" sheetId="5" state="hidden" r:id="rId6"/>
  </sheets>
  <definedNames>
    <definedName name="_xlnm._FilterDatabase" localSheetId="3" hidden="1">'Av Finaciero por Proyecto fET'!$A$3:$K$1049</definedName>
    <definedName name="_xlnm._FilterDatabase" localSheetId="5" hidden="1">'EJEC NO IMPRIMIR'!$A$8:$AH$8</definedName>
    <definedName name="_xlnm._FilterDatabase" localSheetId="1" hidden="1">'EJECUTADO FET'!$A$8:$AH$8</definedName>
    <definedName name="_xlnm._FilterDatabase" localSheetId="0" hidden="1">'VIGENTE FET'!$A$8:$AH$8</definedName>
    <definedName name="A_impresión_IM" localSheetId="5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3">'Av Finaciero por Proyecto fET'!$A$1:$K$1049</definedName>
    <definedName name="_xlnm.Print_Area" localSheetId="5">'EJEC NO IMPRIMIR'!$A$2:$U$49</definedName>
    <definedName name="_xlnm.Print_Area" localSheetId="1">'EJECUTADO FET'!$A$2:$U$30</definedName>
    <definedName name="_xlnm.Print_Area" localSheetId="0">'VIGENTE FET'!$A$2:$U$29</definedName>
    <definedName name="INICIAL" localSheetId="5">#REF!</definedName>
    <definedName name="INICIAL" localSheetId="1">#REF!</definedName>
    <definedName name="INICIAL" localSheetId="0">#REF!</definedName>
    <definedName name="INICIAL">#REF!</definedName>
    <definedName name="_xlnm.Print_Titles" localSheetId="3">'Av Finaciero por Proyecto fET'!$3:$3</definedName>
    <definedName name="_xlnm.Print_Titles" localSheetId="4">'Avan Fin Ser Reg FET'!$2:$2</definedName>
    <definedName name="_xlnm.Print_Titles" localSheetId="5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5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5">#REF!</definedName>
    <definedName name="TRAMI" localSheetId="1">#REF!</definedName>
    <definedName name="TRAMI" localSheetId="0">#REF!</definedName>
    <definedName name="TRAMI">#REF!</definedName>
    <definedName name="VIGENTE" localSheetId="5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calcId="191029"/>
  <pivotCaches>
    <pivotCache cacheId="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5" l="1"/>
  <c r="U17" i="7" l="1"/>
  <c r="U18" i="7"/>
  <c r="K21" i="7" l="1"/>
  <c r="F17" i="12" l="1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47" i="5" l="1"/>
  <c r="T9" i="12" l="1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U11" i="12" l="1"/>
  <c r="W11" i="12" l="1"/>
  <c r="V32" i="12" l="1"/>
  <c r="U30" i="12"/>
  <c r="W30" i="12" s="1"/>
  <c r="U29" i="12"/>
  <c r="W29" i="12" s="1"/>
  <c r="U28" i="12"/>
  <c r="U27" i="12"/>
  <c r="T26" i="12"/>
  <c r="S26" i="12"/>
  <c r="S14" i="12" s="1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U25" i="12"/>
  <c r="U24" i="12"/>
  <c r="U23" i="12"/>
  <c r="U22" i="12"/>
  <c r="U21" i="12"/>
  <c r="U20" i="12"/>
  <c r="U19" i="12"/>
  <c r="W19" i="12" s="1"/>
  <c r="U18" i="12"/>
  <c r="W18" i="12" s="1"/>
  <c r="U16" i="12"/>
  <c r="U15" i="12"/>
  <c r="W14" i="12"/>
  <c r="U13" i="12"/>
  <c r="W13" i="12" s="1"/>
  <c r="U12" i="12"/>
  <c r="U10" i="12"/>
  <c r="W10" i="12" s="1"/>
  <c r="W9" i="12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W24" i="12" l="1"/>
  <c r="W27" i="12"/>
  <c r="W20" i="12"/>
  <c r="W21" i="12"/>
  <c r="W22" i="12"/>
  <c r="T14" i="12"/>
  <c r="T32" i="12" s="1"/>
  <c r="W15" i="12"/>
  <c r="W12" i="12"/>
  <c r="U9" i="12"/>
  <c r="W16" i="12"/>
  <c r="R14" i="12"/>
  <c r="G14" i="12"/>
  <c r="S32" i="12"/>
  <c r="H14" i="12"/>
  <c r="N14" i="12"/>
  <c r="O14" i="12"/>
  <c r="W32" i="12"/>
  <c r="F14" i="12"/>
  <c r="U26" i="12"/>
  <c r="J14" i="12"/>
  <c r="L14" i="12"/>
  <c r="P14" i="12"/>
  <c r="Q14" i="12"/>
  <c r="I14" i="12"/>
  <c r="K14" i="12"/>
  <c r="M14" i="12"/>
  <c r="U17" i="12"/>
  <c r="W17" i="12" s="1"/>
  <c r="W28" i="12"/>
  <c r="W23" i="12"/>
  <c r="V31" i="7"/>
  <c r="U29" i="7"/>
  <c r="W29" i="7" s="1"/>
  <c r="U28" i="7"/>
  <c r="W28" i="7" s="1"/>
  <c r="U27" i="7"/>
  <c r="U26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U24" i="7"/>
  <c r="U23" i="7"/>
  <c r="U22" i="7"/>
  <c r="U21" i="7"/>
  <c r="U20" i="7"/>
  <c r="U19" i="7"/>
  <c r="W18" i="7"/>
  <c r="W17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U15" i="7"/>
  <c r="U14" i="7"/>
  <c r="U12" i="7"/>
  <c r="W12" i="7" s="1"/>
  <c r="U11" i="7"/>
  <c r="U10" i="7"/>
  <c r="W10" i="7" s="1"/>
  <c r="W20" i="7" l="1"/>
  <c r="W19" i="7"/>
  <c r="W21" i="7"/>
  <c r="W23" i="7"/>
  <c r="W22" i="7"/>
  <c r="W26" i="7"/>
  <c r="W27" i="7"/>
  <c r="S13" i="7"/>
  <c r="S31" i="7" s="1"/>
  <c r="W15" i="7"/>
  <c r="W26" i="12"/>
  <c r="G13" i="7"/>
  <c r="K13" i="7"/>
  <c r="K6" i="7" s="1"/>
  <c r="O13" i="7"/>
  <c r="H13" i="7"/>
  <c r="L13" i="7"/>
  <c r="P13" i="7"/>
  <c r="T13" i="7"/>
  <c r="T31" i="7" s="1"/>
  <c r="I13" i="7"/>
  <c r="M13" i="7"/>
  <c r="Q13" i="7"/>
  <c r="F13" i="7"/>
  <c r="J13" i="7"/>
  <c r="N13" i="7"/>
  <c r="R13" i="7"/>
  <c r="U14" i="12"/>
  <c r="U32" i="12" s="1"/>
  <c r="W11" i="7"/>
  <c r="U9" i="7"/>
  <c r="W9" i="7"/>
  <c r="W14" i="7"/>
  <c r="U25" i="7"/>
  <c r="U16" i="7"/>
  <c r="R6" i="7" l="1"/>
  <c r="I6" i="7"/>
  <c r="N6" i="7"/>
  <c r="G6" i="7"/>
  <c r="P6" i="7"/>
  <c r="W25" i="7"/>
  <c r="F6" i="7"/>
  <c r="Q6" i="7"/>
  <c r="H6" i="7"/>
  <c r="W16" i="7"/>
  <c r="J6" i="7"/>
  <c r="L6" i="7"/>
  <c r="M6" i="7"/>
  <c r="O6" i="7"/>
  <c r="U13" i="7"/>
  <c r="U31" i="7" s="1"/>
  <c r="W13" i="7"/>
  <c r="W31" i="7" s="1"/>
  <c r="Q42" i="5" l="1"/>
  <c r="U41" i="5" l="1"/>
  <c r="W41" i="5" s="1"/>
  <c r="U44" i="5"/>
  <c r="W44" i="5" s="1"/>
  <c r="G42" i="5"/>
  <c r="H42" i="5"/>
  <c r="I42" i="5"/>
  <c r="J42" i="5"/>
  <c r="K42" i="5"/>
  <c r="L42" i="5"/>
  <c r="M42" i="5"/>
  <c r="N42" i="5"/>
  <c r="O42" i="5"/>
  <c r="P42" i="5"/>
  <c r="R42" i="5"/>
  <c r="S42" i="5"/>
  <c r="T42" i="5"/>
  <c r="F42" i="5"/>
  <c r="V51" i="5" l="1"/>
  <c r="U49" i="5"/>
  <c r="W49" i="5" s="1"/>
  <c r="U48" i="5"/>
  <c r="W48" i="5" s="1"/>
  <c r="W47" i="5"/>
  <c r="U46" i="5"/>
  <c r="W46" i="5" s="1"/>
  <c r="U45" i="5"/>
  <c r="U43" i="5"/>
  <c r="U40" i="5"/>
  <c r="U39" i="5"/>
  <c r="W39" i="5" s="1"/>
  <c r="U38" i="5"/>
  <c r="W38" i="5" s="1"/>
  <c r="U37" i="5"/>
  <c r="W37" i="5" s="1"/>
  <c r="U36" i="5"/>
  <c r="W36" i="5" s="1"/>
  <c r="U35" i="5"/>
  <c r="W35" i="5" s="1"/>
  <c r="U34" i="5"/>
  <c r="W34" i="5" s="1"/>
  <c r="U33" i="5"/>
  <c r="W33" i="5" s="1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U31" i="5"/>
  <c r="W31" i="5" s="1"/>
  <c r="U30" i="5"/>
  <c r="W30" i="5" s="1"/>
  <c r="U29" i="5"/>
  <c r="W29" i="5" s="1"/>
  <c r="U28" i="5"/>
  <c r="W28" i="5" s="1"/>
  <c r="U27" i="5"/>
  <c r="U26" i="5"/>
  <c r="U24" i="5"/>
  <c r="W24" i="5" s="1"/>
  <c r="U23" i="5"/>
  <c r="W23" i="5" s="1"/>
  <c r="U22" i="5"/>
  <c r="W22" i="5" s="1"/>
  <c r="U21" i="5"/>
  <c r="W21" i="5" s="1"/>
  <c r="U20" i="5"/>
  <c r="W20" i="5" s="1"/>
  <c r="U19" i="5"/>
  <c r="W19" i="5" s="1"/>
  <c r="U18" i="5"/>
  <c r="W18" i="5" s="1"/>
  <c r="U17" i="5"/>
  <c r="U16" i="5"/>
  <c r="W16" i="5" s="1"/>
  <c r="T15" i="5"/>
  <c r="S15" i="5"/>
  <c r="R15" i="5"/>
  <c r="Q15" i="5"/>
  <c r="P15" i="5"/>
  <c r="P14" i="5" s="1"/>
  <c r="O15" i="5"/>
  <c r="N15" i="5"/>
  <c r="N14" i="5" s="1"/>
  <c r="M15" i="5"/>
  <c r="L15" i="5"/>
  <c r="K15" i="5"/>
  <c r="J15" i="5"/>
  <c r="J14" i="5" s="1"/>
  <c r="I15" i="5"/>
  <c r="H15" i="5"/>
  <c r="G15" i="5"/>
  <c r="F15" i="5"/>
  <c r="U13" i="5"/>
  <c r="W13" i="5" s="1"/>
  <c r="U12" i="5"/>
  <c r="W12" i="5" s="1"/>
  <c r="U11" i="5"/>
  <c r="W11" i="5" s="1"/>
  <c r="U10" i="5"/>
  <c r="W10" i="5" s="1"/>
  <c r="W26" i="5" l="1"/>
  <c r="Q14" i="5"/>
  <c r="Q9" i="5" s="1"/>
  <c r="F25" i="5"/>
  <c r="T25" i="5"/>
  <c r="S25" i="5"/>
  <c r="H25" i="5"/>
  <c r="G25" i="5"/>
  <c r="I25" i="5"/>
  <c r="W43" i="5"/>
  <c r="U42" i="5"/>
  <c r="W42" i="5" s="1"/>
  <c r="L25" i="5"/>
  <c r="N25" i="5"/>
  <c r="O25" i="5"/>
  <c r="Q25" i="5"/>
  <c r="K25" i="5"/>
  <c r="M25" i="5"/>
  <c r="P25" i="5"/>
  <c r="R25" i="5"/>
  <c r="J25" i="5"/>
  <c r="R14" i="5"/>
  <c r="G14" i="5"/>
  <c r="H14" i="5"/>
  <c r="T14" i="5"/>
  <c r="I14" i="5"/>
  <c r="K14" i="5"/>
  <c r="F14" i="5"/>
  <c r="S14" i="5"/>
  <c r="L14" i="5"/>
  <c r="M14" i="5"/>
  <c r="O14" i="5"/>
  <c r="U32" i="5"/>
  <c r="W32" i="5" s="1"/>
  <c r="U15" i="5"/>
  <c r="W15" i="5" s="1"/>
  <c r="W27" i="5"/>
  <c r="W17" i="5"/>
  <c r="W45" i="5"/>
  <c r="U25" i="5" l="1"/>
  <c r="Y25" i="5" s="1"/>
  <c r="W25" i="5"/>
  <c r="H9" i="5"/>
  <c r="P9" i="5"/>
  <c r="F9" i="5"/>
  <c r="G9" i="5"/>
  <c r="O9" i="5"/>
  <c r="K9" i="5"/>
  <c r="R9" i="5"/>
  <c r="S9" i="5"/>
  <c r="S51" i="5" s="1"/>
  <c r="N9" i="5"/>
  <c r="J9" i="5"/>
  <c r="M9" i="5"/>
  <c r="I9" i="5"/>
  <c r="L9" i="5"/>
  <c r="T9" i="5"/>
  <c r="T51" i="5" s="1"/>
  <c r="U14" i="5"/>
  <c r="U9" i="5" s="1"/>
  <c r="Y9" i="5" l="1"/>
  <c r="W14" i="5"/>
  <c r="W9" i="5" s="1"/>
  <c r="W51" i="5" s="1"/>
  <c r="U51" i="5"/>
</calcChain>
</file>

<file path=xl/sharedStrings.xml><?xml version="1.0" encoding="utf-8"?>
<sst xmlns="http://schemas.openxmlformats.org/spreadsheetml/2006/main" count="9777" uniqueCount="1346">
  <si>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</si>
  <si>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</si>
  <si>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</si>
  <si>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</si>
  <si>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</si>
  <si>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</si>
  <si>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</si>
  <si>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</si>
  <si>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</si>
  <si>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</si>
  <si>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</si>
  <si>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</si>
  <si>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</si>
  <si>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</si>
  <si>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</si>
  <si>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</si>
  <si>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</si>
  <si>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</si>
  <si>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</si>
  <si>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</si>
  <si>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</si>
  <si>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</si>
  <si>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</si>
  <si>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</si>
  <si>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</si>
  <si>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</si>
  <si>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</si>
  <si>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</si>
  <si>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</si>
  <si>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</si>
  <si>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</si>
  <si>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</si>
  <si>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</si>
  <si>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</si>
  <si>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</si>
  <si>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</si>
  <si>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</si>
  <si>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</si>
  <si>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</si>
  <si>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</si>
  <si>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</si>
  <si>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</si>
  <si>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</si>
  <si>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</si>
  <si>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</si>
  <si>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</si>
  <si>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</si>
  <si>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</si>
  <si>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</si>
  <si>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</si>
  <si>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</si>
  <si>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</si>
  <si>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</si>
  <si>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</si>
  <si>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</si>
  <si>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</si>
  <si>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</si>
  <si>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</si>
  <si>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</si>
  <si>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</si>
  <si>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</si>
  <si>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</si>
  <si>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</si>
  <si>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</si>
  <si>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</si>
  <si>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</si>
  <si>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</si>
  <si>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</si>
  <si>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</si>
  <si>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</si>
  <si>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</si>
  <si>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</si>
  <si>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</si>
  <si>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</si>
  <si>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</si>
  <si>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</si>
  <si>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</si>
  <si>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</si>
  <si>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</si>
  <si>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</si>
  <si>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</si>
  <si>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</si>
  <si>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</si>
  <si>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</si>
  <si>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</si>
  <si>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</si>
  <si>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</si>
  <si>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</si>
  <si>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</si>
  <si>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</si>
  <si>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</si>
  <si>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</si>
  <si>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</si>
  <si>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</si>
  <si>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</si>
  <si>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</si>
  <si>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</si>
  <si>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</si>
  <si>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</si>
  <si>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</si>
  <si>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</si>
  <si>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</si>
  <si>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</si>
  <si>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</si>
  <si>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</si>
  <si>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</si>
  <si>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</si>
  <si>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</si>
  <si>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</si>
  <si>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</si>
  <si>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</si>
  <si>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</si>
  <si>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</si>
  <si>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</si>
  <si>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</si>
  <si>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</si>
  <si>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</si>
  <si>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</si>
  <si>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VIGENTE MOP 2021 AL MES DE DICIEMBRE (FONDOS FET)</t>
  </si>
  <si>
    <t>PRESUPUESTO EJECUTADO MOP 2021 AL MES DE DICIEMBRE (FONDOS FET)</t>
  </si>
  <si>
    <t>PRESUPUESTO EJECUTADO MOP 2021 AL MES DE DICIEMBRE</t>
  </si>
  <si>
    <t>Subtítulo 31 Iniciativas de Inversión año 2021</t>
  </si>
  <si>
    <t>Presupuesto vigente  y ejecutado al cierre de  diciembre. Financiamiento Fet-Covid</t>
  </si>
  <si>
    <t>SERVICIO</t>
  </si>
  <si>
    <t>REGION</t>
  </si>
  <si>
    <t>ITEM</t>
  </si>
  <si>
    <t>COD BIP</t>
  </si>
  <si>
    <t>ASIG</t>
  </si>
  <si>
    <t>NOMBRE</t>
  </si>
  <si>
    <t>PRESUPUESTO VIGENTE (M$)</t>
  </si>
  <si>
    <t>GASTO (M$)</t>
  </si>
  <si>
    <t>SALDO (M$)</t>
  </si>
  <si>
    <t>PROVINCIA</t>
  </si>
  <si>
    <t>COMUNA</t>
  </si>
  <si>
    <t>Dirección de Arquitectura - FET-COVID-19</t>
  </si>
  <si>
    <t>Tarapacá</t>
  </si>
  <si>
    <t>40020020-0</t>
  </si>
  <si>
    <t>001</t>
  </si>
  <si>
    <t>CONSERVACION MEDIDAS PRIORITARIAS EDIFICIO MOP DE IQUIQUE</t>
  </si>
  <si>
    <t>IQUIQUE</t>
  </si>
  <si>
    <t>004</t>
  </si>
  <si>
    <t>Atacama</t>
  </si>
  <si>
    <t>30132033-0</t>
  </si>
  <si>
    <t>AMPLIACIÓN EDIFICIO MOP ATACAMA</t>
  </si>
  <si>
    <t>COPIAPO</t>
  </si>
  <si>
    <t>002</t>
  </si>
  <si>
    <t>999</t>
  </si>
  <si>
    <t>Valparaíso</t>
  </si>
  <si>
    <t>40020594-0</t>
  </si>
  <si>
    <t>CONSERVACION CONSERVACION INTEGRAL DIRECCIONES REGIONALES MOP VALPARAÍSO</t>
  </si>
  <si>
    <t>VALPARAISO</t>
  </si>
  <si>
    <t>Metropolitana de Santiago</t>
  </si>
  <si>
    <t>40024742-0</t>
  </si>
  <si>
    <t>CONSERVACION INSTALACION ELECTRICA FISCALIA MOP NIVEL EDIFICIO NIVEL CENTRAL</t>
  </si>
  <si>
    <t>SANTIAGO</t>
  </si>
  <si>
    <t>Los Ríos</t>
  </si>
  <si>
    <t>30309972-0</t>
  </si>
  <si>
    <t>AMPLIACIÓN SEGUNDA ETAPA EDIFICIO MOP, VALDIVIA</t>
  </si>
  <si>
    <t>VALDIVIA</t>
  </si>
  <si>
    <t>40019452-0</t>
  </si>
  <si>
    <t>CONSERVACION DS 50 ACCESIBILIDAD UNIVERSAL EDIFICIO MOP REGIÓN DE LOS RÍOS</t>
  </si>
  <si>
    <t>Los Lagos</t>
  </si>
  <si>
    <t>40020701-0</t>
  </si>
  <si>
    <t>CONSERVACION ACCESIBILIDAD UNIVERSAL EDIFICIO MOP LOS LAGOS (DS 50)</t>
  </si>
  <si>
    <t>LLANQUIHUE</t>
  </si>
  <si>
    <t>PUERTO MONTT</t>
  </si>
  <si>
    <t>Aysén del General Carlos Ibáñez del Campo</t>
  </si>
  <si>
    <t>40030513-0</t>
  </si>
  <si>
    <t>CONSERVACION DS -50 EDIFICIO MOP REGION DE AYSÉN</t>
  </si>
  <si>
    <t>AYSEN</t>
  </si>
  <si>
    <t>Magallanes y de la Antártica Chilena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</si>
  <si>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</si>
  <si>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</si>
  <si>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</si>
  <si>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</si>
  <si>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40024744-0</t>
  </si>
  <si>
    <t>CONSERVACION EDIFICIO DE LOS SERVICIOS PUBLICOS MAGALLANES</t>
  </si>
  <si>
    <t>MAGALLANES</t>
  </si>
  <si>
    <t>PUNTA ARENAS</t>
  </si>
  <si>
    <t>Dirección de Obras Hidráulicas - FET-COVID-19</t>
  </si>
  <si>
    <t>Arica y Parinacota</t>
  </si>
  <si>
    <t>40004185-0</t>
  </si>
  <si>
    <t>ANALISIS HIDROLOGICO Y MECANICO FLUVIAL QUEBRADA DE ACHA</t>
  </si>
  <si>
    <t>ARICA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</si>
  <si>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</si>
  <si>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</si>
  <si>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</si>
  <si>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</si>
  <si>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</si>
  <si>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</si>
  <si>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</si>
  <si>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40020324-0</t>
  </si>
  <si>
    <t>DIAGNOSTICO COMPORTAMIENTO ALUVIONAL DE LAS QUEBRADAS AFLUENTES EN CUENCA RIO LLUTA</t>
  </si>
  <si>
    <t>INTERCOMUNAL</t>
  </si>
  <si>
    <t>40000148-0</t>
  </si>
  <si>
    <t>ANALISIS FIJACION DE DESLINDES RIOS ACONCAGUA, LIGUA Y PETORCA</t>
  </si>
  <si>
    <t>PETORCA, SAN FELIPE</t>
  </si>
  <si>
    <t>LA LIGUA, PETORCA, SAN FELIPE</t>
  </si>
  <si>
    <t>Biobío</t>
  </si>
  <si>
    <t>40026201-0</t>
  </si>
  <si>
    <t>DIAGNOSTICO PLAN MAESTRO DE RÍO ELICURA Y AFLUENTES, COMUNA DE CONTULMO REGIÓN DEL BIOBÍO</t>
  </si>
  <si>
    <t>ARAUCO</t>
  </si>
  <si>
    <t>CONTULMO</t>
  </si>
  <si>
    <t/>
  </si>
  <si>
    <t>000</t>
  </si>
  <si>
    <t>FSD</t>
  </si>
  <si>
    <t>PROYECTOS</t>
  </si>
  <si>
    <t>40025941-0</t>
  </si>
  <si>
    <t>CONSERVACIÓN DE RIBERAS REGIÓN DE ARICA Y PARINACOTA 2020 - 2023 - RECUP</t>
  </si>
  <si>
    <t>40025987-0</t>
  </si>
  <si>
    <t>CONSERVACION OBRAS DE RIEGO FISCALES REGION DE ARICA Y PARINACOTA 2020 - 2023 - RECUP</t>
  </si>
  <si>
    <t>40025942-0</t>
  </si>
  <si>
    <t>CONSERVACIÓN DE RIBERAS REGIÓN DE TARAPACÁ 2020 - 2023 - RECUP</t>
  </si>
  <si>
    <t>40025988-0</t>
  </si>
  <si>
    <t>CONSERVACION OBRAS DE RIEGO FISCALES REGION DE TARAPACA 2020 - 2023 - RECUP</t>
  </si>
  <si>
    <t>TAMARUGAL</t>
  </si>
  <si>
    <t>PICA</t>
  </si>
  <si>
    <t>Antofagasta</t>
  </si>
  <si>
    <t>20183313-0</t>
  </si>
  <si>
    <t>CONSTRUCCION OBRAS DE CONTROL ALUVIONAL EN QUEBRADA LA CHIMBA -</t>
  </si>
  <si>
    <t>ANTOFAGASTA</t>
  </si>
  <si>
    <t>20183318-0</t>
  </si>
  <si>
    <t>CONSTRUCCION OBRAS DE CONTROL ALUVIONAL EN QUEBRADA CALICHE</t>
  </si>
  <si>
    <t>20183321-0</t>
  </si>
  <si>
    <t>CONSTRUCCIÓN OBRAS DE CONTROL ALUVIONAL EN QUEBRADA EL HUASCAR</t>
  </si>
  <si>
    <t>30315824-0</t>
  </si>
  <si>
    <t>CONSTRUCCION DE OBRAS DE CONTROL ALUVIONAL QUEBRADA EL TORO - ANTOF</t>
  </si>
  <si>
    <t>40025805-0</t>
  </si>
  <si>
    <t>CONSTRUCCION OBRAS DE CONTROL ALUVIONAL EN QUEBRADA AFLUENTE A LA CIUDAD DE TALTAL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</si>
  <si>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</si>
  <si>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</si>
  <si>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</si>
  <si>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</si>
  <si>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</si>
  <si>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40029466-0</t>
  </si>
  <si>
    <t>CONSERVACION DE OBRAS DE CONTROL ALUVIONAL DE LA II REG, 2020-2022 - RECUP</t>
  </si>
  <si>
    <t>30394729-0</t>
  </si>
  <si>
    <t>CONSTRUCCION OBRAS FLUVIALES Y CONTROL ALUVIONAL QUEBRADA PAIPOTE</t>
  </si>
  <si>
    <t>003</t>
  </si>
  <si>
    <t>40025946-0</t>
  </si>
  <si>
    <t>CONSERVACION DE RIBERAS REGION DE ATACAMA 2020 - 2023 - RECUP</t>
  </si>
  <si>
    <t>Coquimbo</t>
  </si>
  <si>
    <t>30131607-0</t>
  </si>
  <si>
    <t>MEJORAMIENTO QUEBRADA DE PEÑUELAS REGION DE COQUIMBO</t>
  </si>
  <si>
    <t>ELQUI</t>
  </si>
  <si>
    <t>LA SERENA, COQUIMBO</t>
  </si>
  <si>
    <t>40025948-0</t>
  </si>
  <si>
    <t>CONSERVACIÓN DE RIBERAS REGIÓN DE COQUIMBO 2020 - 2023 - RECUP</t>
  </si>
  <si>
    <t>VICUÑA</t>
  </si>
  <si>
    <t>40025990-0</t>
  </si>
  <si>
    <t>CONSERVACION OBRAS DE RIEGO FISCALES REGION DE COQUIMBO 2020 - 2023 - RECUP</t>
  </si>
  <si>
    <t>COQUIMBO</t>
  </si>
  <si>
    <t>30080455-0</t>
  </si>
  <si>
    <t>ESTUDIO MEJ. SIST. DE AVAC. A LLUVIAS  GRAN VALPSO. COLECTOR  MELGAREJO VALPARAISO</t>
  </si>
  <si>
    <t>40025926-0</t>
  </si>
  <si>
    <t>CONSERVACIÓN RED PRIMARIA DE AGUAS LLUVIAS REGIÓN DE VALPARAÍSO 2020 - 2023 - RECUP</t>
  </si>
  <si>
    <t>40025949-0</t>
  </si>
  <si>
    <t>CONSERVACION DE RIBERAS REGION DE VALPARAISO 2020 - 2023 - RECUP</t>
  </si>
  <si>
    <t>40025992-0</t>
  </si>
  <si>
    <t>CONSERVACION OBRAS DE RIEGO FISCALES REGION DE VALPARAISO 2020 - 2023 - RECUP</t>
  </si>
  <si>
    <t>40033732-0</t>
  </si>
  <si>
    <t>CONSERVACION SISTEMA DE RIEGO TRANQUE CHINCOLCO, COMUNA DE PETORCA, REGIÓN DE VALPO - RECUP</t>
  </si>
  <si>
    <t>PETORCA</t>
  </si>
  <si>
    <t>40025928-0</t>
  </si>
  <si>
    <t>CONSERVACIÓN RED PRIMARIA DE AGUAS LLUVIAS REGIÓN METROPOLITANA 2020 - 2023 - RECUP</t>
  </si>
  <si>
    <t>40025950-0</t>
  </si>
  <si>
    <t>CONSERVACION DE RIBERAS REGION METROPOLITANA 2020 - 2023 - RECUP</t>
  </si>
  <si>
    <t>Libertador General Bernardo O'Higgins</t>
  </si>
  <si>
    <t>40025929-0</t>
  </si>
  <si>
    <t>CONSERVACIÓN RED PRIMARIA DE AGUAS LLUVIAS REGIÓN O´HIGGINS 2020 - 2023 - RECUP</t>
  </si>
  <si>
    <t>CACHAPOAL</t>
  </si>
  <si>
    <t>RANCAGUA</t>
  </si>
  <si>
    <t>40025951-0</t>
  </si>
  <si>
    <t>CONSERVACIÓN DE RIBERAS REGIÓN DE O`HIGGINS 2020 - 2023 - RECUP</t>
  </si>
  <si>
    <t>40025994-0</t>
  </si>
  <si>
    <t>CONSERVACION OBRAS DE RIEGO FISCALES REGIÓN O'HIGGINS - 2020-2023 - RECUP</t>
  </si>
  <si>
    <t>Maule</t>
  </si>
  <si>
    <t>40025952-0</t>
  </si>
  <si>
    <t>CONSERVACIÓN DE RIBERAS REGIÓN DEL MAULE 2020 - 2023 - RECUP</t>
  </si>
  <si>
    <t>TALCA</t>
  </si>
  <si>
    <t>40025995-0</t>
  </si>
  <si>
    <t>CONSERVACION OBRAS DE RIEGO FISCALES REGION DEL MAULE 2020 - 2023 - RECUP</t>
  </si>
  <si>
    <t>CURICO</t>
  </si>
  <si>
    <t>Ñuble</t>
  </si>
  <si>
    <t>40025931-0</t>
  </si>
  <si>
    <t>CONSERVACIÓN RED PRIMARIA DE AGUAS LLUVIAS REGIÓN DE ÑUBLE 2020 - 2023 - RECUP</t>
  </si>
  <si>
    <t>DIGUILLÍN</t>
  </si>
  <si>
    <t>CHILLAN</t>
  </si>
  <si>
    <t>40025953-0</t>
  </si>
  <si>
    <t>CONSERVACIÓN DE RIBERAS REGIÓN DE ÑUBLE 2020 - 2023 - RECUP</t>
  </si>
  <si>
    <t>40025996-0</t>
  </si>
  <si>
    <t>CONSERVACION OBRAS DE RIEGO FISCALES REGION DE ÑUBLE 2020 - 2023 - RECUP</t>
  </si>
  <si>
    <t>PUNILLA</t>
  </si>
  <si>
    <t>COIHUECO</t>
  </si>
  <si>
    <t>40033162-0</t>
  </si>
  <si>
    <t>CONSERVACION SISTEMA DE RIEGO LAS PATAGUAS, COMUNA DE COIHUECO, REGIÓN DE ÑUBLE - RECUP.</t>
  </si>
  <si>
    <t>40020697-0</t>
  </si>
  <si>
    <t>CONSTRUCCION ACTUALIZACIÓN SISTEMA CANAL IFARLE, COMUNAS DE CONCEPCION - HUALPEN Y TALCAHUANO</t>
  </si>
  <si>
    <t>CONCEPCION</t>
  </si>
  <si>
    <t>40025932-0</t>
  </si>
  <si>
    <t>CONSERVACIÓN RED PRIMARIA DE AGUAS LLUVIAS REGIÓN DEL BIO BIO 2020 - 2023 - RECUP</t>
  </si>
  <si>
    <t>40025954-0</t>
  </si>
  <si>
    <t>CONSERVACIÓN DE RIBERAS REGIÓN DEL BIO BIO 2020 - 2023 - RECUP</t>
  </si>
  <si>
    <t>La Araucanía</t>
  </si>
  <si>
    <t>40025933-0</t>
  </si>
  <si>
    <t>CONSERVACION RED PRIMARIA DE AGUAS LLUVIAS REGION DE LA ARAUCANIA 2020-2023 RECUP</t>
  </si>
  <si>
    <t>CAUTIN</t>
  </si>
  <si>
    <t>TEMUCO</t>
  </si>
  <si>
    <t>40025955-0</t>
  </si>
  <si>
    <t>CONSERVACIÓN DE RIBERAS DE LA ARAUCANÍA 2020 - 2023 - RECUP</t>
  </si>
  <si>
    <t>40025997-0</t>
  </si>
  <si>
    <t>CONSERVACION OBRAS DE RIEGO FISCALES REGION DE LA ARAUCANIA 2020 - 2023 - RECUP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</si>
  <si>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</si>
  <si>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</si>
  <si>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</si>
  <si>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</si>
  <si>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</si>
  <si>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</si>
  <si>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</si>
  <si>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</si>
  <si>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</si>
  <si>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</si>
  <si>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</si>
  <si>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40031973-0</t>
  </si>
  <si>
    <t>CONSERVACION SISTEMA DE RIEGO CANAL QUEPE SUR, VILCÚN, REGIÓN DE LA ARAUCANÍA-RECUP</t>
  </si>
  <si>
    <t>40032449-0</t>
  </si>
  <si>
    <t>CONSERVACION SISTEMA DE RIEGO CANAL 21 DE MAYO, COMUNA DE VILCÚN, REGIÓN DE LA ARAUCANÍA RECUP.</t>
  </si>
  <si>
    <t>40003019-0</t>
  </si>
  <si>
    <t>CONSTRUCCIÓN COLECTOR AGUAS LLUVIAS A-01: BALMACEDA MATTA, VALDIVIA</t>
  </si>
  <si>
    <t>40025934-0</t>
  </si>
  <si>
    <t>CONSERVACION RED PRIMARIA DE AGUAS LLUVIAS REGION DE LOS RIOS 2020 - 2023 - RECUP</t>
  </si>
  <si>
    <t>40025956-0</t>
  </si>
  <si>
    <t>CONSERVACIÓN DE RIBERAS REGIÓN DE LOS RÍOS 2020 - 2023 - RECUP</t>
  </si>
  <si>
    <t>40021417-0</t>
  </si>
  <si>
    <t>REPOSICION DEFENSA FLUVIAL DEL ESTERO LA TOMA, COMUNA DE ANCUD</t>
  </si>
  <si>
    <t>CHILOE</t>
  </si>
  <si>
    <t>ANCUD</t>
  </si>
  <si>
    <t>40025935-0</t>
  </si>
  <si>
    <t>CONSERVACION RED PRIMARIA DE AGUAS LLUVIAS REGION DE LOS LAGOS 2020 - 2023 - RECUP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</si>
  <si>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</si>
  <si>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</si>
  <si>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</si>
  <si>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</si>
  <si>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</si>
  <si>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CONSTRUCCION OBRAS FLUVIALES DEL RÍO AYSÉN</t>
  </si>
  <si>
    <t>40025937-0</t>
  </si>
  <si>
    <t>CONSERVACION RED PRIMARIA DE AGUAS LLUVIAS REGIÓN AYSÉN - 2020-2023 - RECUP</t>
  </si>
  <si>
    <t>COIHAIQUE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</si>
  <si>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</si>
  <si>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</si>
  <si>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</si>
  <si>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</si>
  <si>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LAGO VERDE</t>
  </si>
  <si>
    <t>40029471-0</t>
  </si>
  <si>
    <t>CONSERVACION OBRAS DE CONTROL ALUVIONAL CERRO DIVISADERO, COYHAIQUE 2020 -2022 RECUP|</t>
  </si>
  <si>
    <t>40019965-0</t>
  </si>
  <si>
    <t>MEJORAMIENTO CONST. EVAC. Y DRENAJE DE AALL SUBSISTEMA LLAU - LLAU Y D`AGOSTINI, PTA. ARENAS</t>
  </si>
  <si>
    <t>40019967-0</t>
  </si>
  <si>
    <t>MEJORAMIENTO COLECTOR CHILOÉ Y CONSTRUCCIÓN DE REGULACIÓN RÍO DE LA MANO, PUNTA ARENAS</t>
  </si>
  <si>
    <t>40025959-0</t>
  </si>
  <si>
    <t>CONSERVACIÓN DE RIBERAS REGIÓN DE MAGALLANES 2020 - 2023 - RECUP</t>
  </si>
  <si>
    <t>40026059-0</t>
  </si>
  <si>
    <t>CONSERVACIÓN RED PRIMARIA DE AGUAS LLUVIAS REGIÓN DE MAGALLANES - 2020 - 2023 - RECUP</t>
  </si>
  <si>
    <t>Interregional</t>
  </si>
  <si>
    <t>40025960-0</t>
  </si>
  <si>
    <t>CONSERVACIÓN DE RIBERAS INTERREGIONAL 2020 - 2023 RECUP</t>
  </si>
  <si>
    <t>IQUIQUE, ANTOFAGASTA, COPIAPO</t>
  </si>
  <si>
    <t>Dirección de Vialidad - FET-COVID-19</t>
  </si>
  <si>
    <t>40021412-0</t>
  </si>
  <si>
    <t>DIAGNOSTICO PUENTE CALLE CALLE 1</t>
  </si>
  <si>
    <t>40020615-0</t>
  </si>
  <si>
    <t>ANALISIS Y DIAGNOSTICO CONECTIVIDAD VIAL QUILACAHUIN -TRINIDAD</t>
  </si>
  <si>
    <t>OSORNO</t>
  </si>
  <si>
    <t>SAN JUAN DE LA COSTA, SAN PABLO</t>
  </si>
  <si>
    <t>30078323-0</t>
  </si>
  <si>
    <t>REPOSICION RUTA 11-CH, ARICA-TAMBO QUEMADO, EL AGUILA - C. CARDONE</t>
  </si>
  <si>
    <t>30080195-0</t>
  </si>
  <si>
    <t>REPOSICIÓN RUTA A-27, SECTOR SAN MIGUEL AZAPA - KM 32</t>
  </si>
  <si>
    <t>30239372-0</t>
  </si>
  <si>
    <t>REPOSICION RUTA 11 CH ARICA - TAMBO QUEMADO; ZAPAHUIRA PUTRE (KM 100 -127)</t>
  </si>
  <si>
    <t>PARINACOTA</t>
  </si>
  <si>
    <t>PUTRE</t>
  </si>
  <si>
    <t>30459183-0</t>
  </si>
  <si>
    <t>AMPLIACIÓN RUTA 5, SECTOR: BIFURCACIÓN AEROPUERTO- COMPLEJO CHACALLUTA</t>
  </si>
  <si>
    <t>40004007-0</t>
  </si>
  <si>
    <t>MEJORAMIENTO PASADA URBANA RUTAS 5 Y A-27 EN ARICA SECTOR C</t>
  </si>
  <si>
    <t>40020151-0</t>
  </si>
  <si>
    <t>CONSERVACION RED VIAL ADMINISTRACION DIRECTA REGION DE ARICA Y PARINACOTA 2021</t>
  </si>
  <si>
    <t>ARICA, PARINACOTA</t>
  </si>
  <si>
    <t>ARICA, PUTRE</t>
  </si>
  <si>
    <t>40027081-0</t>
  </si>
  <si>
    <t>CONSERVACION CAMINOS BASICOS Y SANEAMIENTO REGION DE ARICA Y PARINACOTA 2020 (PLAN RECUPERACION)</t>
  </si>
  <si>
    <t>INTERPROVINCIAL</t>
  </si>
  <si>
    <t>40027082-0</t>
  </si>
  <si>
    <t>CONSERVACION RED VIAL REGIÓN DE ARICA Y PARINACOTA 2020 (PLAN DE RECUPERACION)</t>
  </si>
  <si>
    <t>40027285-0</t>
  </si>
  <si>
    <t>MEJORAMIENTO RUTA A-27, SECTOR SAN MIGUEL AZAPA - KM 32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</si>
  <si>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</si>
  <si>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</si>
  <si>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</si>
  <si>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</si>
  <si>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ARICA, PUTRE, GENERAL LAGOS</t>
  </si>
  <si>
    <t>40035392-0</t>
  </si>
  <si>
    <t>CONSERVACION RED VIAL REGION DE ARICA-PARINACOTA PERIODO 2021-2023 PLAN DE RECUPERACIÓN</t>
  </si>
  <si>
    <t>30106622-0</t>
  </si>
  <si>
    <t>CONSERVACION RUTA 5, SECTOR CACHANGO - BIF. EX OFICINA VICTORIA</t>
  </si>
  <si>
    <t>POZO ALMONTE</t>
  </si>
  <si>
    <t>40020140-0</t>
  </si>
  <si>
    <t>CONSERVACION RED VIAL ADMINISTRACIÓN DIRECTA REGIÓN DE TARAPACÁ 2021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</si>
  <si>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</si>
  <si>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</si>
  <si>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</si>
  <si>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</si>
  <si>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</si>
  <si>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</si>
  <si>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</si>
  <si>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</si>
  <si>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CONSERVACION SANEAMIENTO CAMINOS RURALES TARAPACÁ 2020 - 2022</t>
  </si>
  <si>
    <t>IQUIQUE, PICA</t>
  </si>
  <si>
    <t>40027832-0</t>
  </si>
  <si>
    <t>CONSERVACION RED VIAL REGION DE TARAPACA 2020 - 2022</t>
  </si>
  <si>
    <t>40035397-0</t>
  </si>
  <si>
    <t>CONSERVACION RED VIAL REGION DE TARAPACÁ PERIODO 2021-2023 PLAN DE RECUPERACIÓN</t>
  </si>
  <si>
    <t>30131282-0</t>
  </si>
  <si>
    <t>MEJORAMIENTO RUTA 1 SECTOR: MICHILLA - CALETA BUENA</t>
  </si>
  <si>
    <t>ANTOFAGASTA, TOCOPILLA</t>
  </si>
  <si>
    <t>MEJILLONES, TOCOPILLA</t>
  </si>
  <si>
    <t>30427024-0</t>
  </si>
  <si>
    <t>MEJORAMIENTO RUTA B-385, B-367 Y B-355 HASTA PEINE, REGIÓN DE ANTOFAGASTA</t>
  </si>
  <si>
    <t>40003476-0</t>
  </si>
  <si>
    <t>CONSTRUCCION CONEXION VIAL RUTA 23-CH  - RUTA  B-385</t>
  </si>
  <si>
    <t>EL LOA</t>
  </si>
  <si>
    <t>SAN PEDRO DE ATACAMA</t>
  </si>
  <si>
    <t>40004194-0</t>
  </si>
  <si>
    <t>MEJORAMIENTO RUTA 1 SECTOR: PASO MALO-CALETA URCO</t>
  </si>
  <si>
    <t>TOCOPILLA</t>
  </si>
  <si>
    <t>40020142-0</t>
  </si>
  <si>
    <t>CONSERVACION RED VIAL ADMINISTRACION DIRECTA REGION DE ANTOFAGASTA 2021</t>
  </si>
  <si>
    <t>ANTOFAGASTA, EL LOA, TOCOPILLA</t>
  </si>
  <si>
    <t>ANTOFAGASTA, CALAMA, TOCOPILLA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</si>
  <si>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</si>
  <si>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</si>
  <si>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</si>
  <si>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</si>
  <si>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</si>
  <si>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</si>
  <si>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</si>
  <si>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</si>
  <si>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</si>
  <si>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CONSERVACION CAMINO BASICO, REGION DE ANTOFAGASTA 2020 - 2022</t>
  </si>
  <si>
    <t>40035398-0</t>
  </si>
  <si>
    <t>CONSERVACION RED VIAL REGION DE ANTOFAGASTA PERIODO 2021-2023 PLAN DE RECUPERACIÓN</t>
  </si>
  <si>
    <t>40020144-0</t>
  </si>
  <si>
    <t>CONSERVACION RED VIAL ADMINISTRACIÓN DIRECTA, REGIÓN DE ATACAMA 2021</t>
  </si>
  <si>
    <t>COPIAPO, CHAÑARAL, HUASCO</t>
  </si>
  <si>
    <t>COPIAPO, CALDERA, TIERRA AMARILLA, CHAÑARAL, DIEGO DE ALMAGRO, ALTO DEL CARMEN, FREIRINA, HUASCO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</si>
  <si>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</si>
  <si>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</si>
  <si>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</si>
  <si>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</si>
  <si>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40035400-0</t>
  </si>
  <si>
    <t>CONSERVACION RED VIAL REGION DE ATACAMA PERIODO 2021-2023 PLAN DE RECUPERACIÓN</t>
  </si>
  <si>
    <t>40004544-0</t>
  </si>
  <si>
    <t>CONSTRUCCION RUTA DE ACCESO CALETA PUERTO MANSO,CANELA</t>
  </si>
  <si>
    <t>CHOAPA</t>
  </si>
  <si>
    <t>CANELA</t>
  </si>
  <si>
    <t>40011784-0</t>
  </si>
  <si>
    <t>MEJORAMIENTO RUTA 47 SECTOR CUESTA CAVILOLEN, REGION DE COQUIMBO</t>
  </si>
  <si>
    <t>ILLAPEL</t>
  </si>
  <si>
    <t>40020145-0</t>
  </si>
  <si>
    <t>CONSERVACION RED VIAL ADMINISTRACIÓN DIRECTA, REGIÓN DE COQUIMBO 2021</t>
  </si>
  <si>
    <t>ELQUI, CHOAPA, LIMARI</t>
  </si>
  <si>
    <t>LA HIGUERA, PAIGUANO, ILLAPEL, CANELA, OVALLE, COMBARBALA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</si>
  <si>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</si>
  <si>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</si>
  <si>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</si>
  <si>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</si>
  <si>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</si>
  <si>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</si>
  <si>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40028928-0</t>
  </si>
  <si>
    <t>MEJORAMIENTO CBI RUTA D-215, SECTOR MARQUESA - TALCUNA ORIENTE, VICUÑA</t>
  </si>
  <si>
    <t>40035387-0</t>
  </si>
  <si>
    <t>CONSERVACION RED VIAL REGION DE COQUIMBO PERIODO 2021-2023 PLAN DE RECUPERACIÓN</t>
  </si>
  <si>
    <t>30080632-0</t>
  </si>
  <si>
    <t>MEJORAMIENTO RUTA E-253 LONGOTOMA - ARTIFICIO, PROVINCIA DE PETORCA</t>
  </si>
  <si>
    <t>LA LIGUA</t>
  </si>
  <si>
    <t>30081505-0</t>
  </si>
  <si>
    <t>CONSTRUCCION CONEXION VIAL R.5(ARTIF)-RUTA F-366(ROJAS),COM.QUILLOTA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</si>
  <si>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</si>
  <si>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</si>
  <si>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</si>
  <si>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</si>
  <si>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</si>
  <si>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</si>
  <si>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</si>
  <si>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40020147-0</t>
  </si>
  <si>
    <t>CONSERVACION RED VIAL ADMINISTRACIÓN DIRECTA, REGIÓN DE VALPARAÍSO 2021</t>
  </si>
  <si>
    <t>VALPARAISO, LOS ANDES, PETORCA</t>
  </si>
  <si>
    <t>VALPARAISO, CONCON, LOS ANDES, RINCONADA, LA LIGUA, ZAPALLAR</t>
  </si>
  <si>
    <t>40020243-0</t>
  </si>
  <si>
    <t>MEJORAMIENTO RUTA F-100-G SECTOR PASADA URBANA LIMACHE</t>
  </si>
  <si>
    <t>MARGA MARGA</t>
  </si>
  <si>
    <t>LIMACHE</t>
  </si>
  <si>
    <t>40025149-0</t>
  </si>
  <si>
    <t>CONSERVACION NUEVA PLAZA DE PEAJE CRISTO REDENTOR 2021</t>
  </si>
  <si>
    <t>LOS ANDES</t>
  </si>
  <si>
    <t>40027085-0</t>
  </si>
  <si>
    <t>CONSERVACION RED VIAL REGION DE VALPARAISO 2020 (PLAN DE RECUPERACION)</t>
  </si>
  <si>
    <t>OLMUE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</si>
  <si>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</si>
  <si>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</si>
  <si>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</si>
  <si>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</si>
  <si>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40035379-0</t>
  </si>
  <si>
    <t>CONSERVACION RED VIAL REGION DE VALPARAÍSO PERIODO 2021-2023 PLAN DE RECUPERACIÓN</t>
  </si>
  <si>
    <t>30130956-0</t>
  </si>
  <si>
    <t>REPOSICION Y CONSTRUCCION PUENTES Y LOSAS, PROVINCIA CHACABUCO, MELIPILLA Y TALAGANTE</t>
  </si>
  <si>
    <t>CHACABUCO, MELIPILLA, TALAGANTE</t>
  </si>
  <si>
    <t>INTERCOMUNAL, PADRE HURTADO</t>
  </si>
  <si>
    <t>30457895-0</t>
  </si>
  <si>
    <t>REPOSICION PUENTES Y MEJORAMIENTO RUTA G-16: SECTOR LAMPA, TILTIL,</t>
  </si>
  <si>
    <t>CHACABUCO</t>
  </si>
  <si>
    <t>LAMPA, TIL TIL</t>
  </si>
  <si>
    <t>30459970-0</t>
  </si>
  <si>
    <t>REPOSICION PUENTES LOS TALAVERAS Y SANTA ROSA, PROVINCIA DE CHACABUCO</t>
  </si>
  <si>
    <t>COLINA</t>
  </si>
  <si>
    <t>40017888-0</t>
  </si>
  <si>
    <t>CONSERVACION PUENTE SAN FRANCISCO ANTIGUO EN EL MONTE</t>
  </si>
  <si>
    <t>TALAGANTE</t>
  </si>
  <si>
    <t>EL MONTE</t>
  </si>
  <si>
    <t>40020146-0</t>
  </si>
  <si>
    <t>CONSERVACION RED VIAL ADMINISTRACIÓN DIRECTA, REGIÓN METROPOLITANA 2021</t>
  </si>
  <si>
    <t>SANTIAGO, CORDILLERA, CHACABUCO</t>
  </si>
  <si>
    <t>SANTIAGO, CERRILLOS, PUENTE ALTO, SAN JOSE DE MAIPO, COLINA, TIL TIL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</si>
  <si>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</si>
  <si>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</si>
  <si>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</si>
  <si>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</si>
  <si>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30083002-0</t>
  </si>
  <si>
    <t>MEJORAMIENTO PASADA URBANA POR SANTA CRUZ DIVERSAS RUTAS</t>
  </si>
  <si>
    <t>COLCHAGUA</t>
  </si>
  <si>
    <t>SANTA CRUZ</t>
  </si>
  <si>
    <t>30122160-0</t>
  </si>
  <si>
    <t>MEJORAMIENTO RUTA I-45 SECTOR PUENTE NEGRO - LA RUFINA</t>
  </si>
  <si>
    <t>SAN FERNANDO</t>
  </si>
  <si>
    <t>30241072-0</t>
  </si>
  <si>
    <t>REPOSICION PUENTE QUIAHUE 1, RUTA I-572, KM 4.3, LOLOL</t>
  </si>
  <si>
    <t>LOLOL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</si>
  <si>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</si>
  <si>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</si>
  <si>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</si>
  <si>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</si>
  <si>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</si>
  <si>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40020148-0</t>
  </si>
  <si>
    <t>CONSERVACION RED VIAL ADMINISTRACIÓN DIRECTA, REGIÓN DE O´HIGGINS 2021</t>
  </si>
  <si>
    <t>CACHAPOAL, CARDENAL CARO, COLCHAGUA</t>
  </si>
  <si>
    <t>RANCAGUA, SAN VICENTE, PICHILEMU, PAREDONES, SAN FERNANDO, SANTA CRUZ</t>
  </si>
  <si>
    <t>40020380-0</t>
  </si>
  <si>
    <t>CONSTRUCCION PASARELA RUTA 5, SECTOR LOS ALPES, COMUNA DE RANCAGUA</t>
  </si>
  <si>
    <t>40025624-0</t>
  </si>
  <si>
    <t>CONSERVACION SEGURIDAD VIAL EN REGION O`HIGGINS 2020 (PLAN DE RECUPERACIÓN)</t>
  </si>
  <si>
    <t>CARDENAL CARO</t>
  </si>
  <si>
    <t>LITUECHE</t>
  </si>
  <si>
    <t>40027076-0</t>
  </si>
  <si>
    <t>CONSERVACION RED VIAL REGION DE O`HIGGINS 2020 (PLAN DE RECUPERACION)</t>
  </si>
  <si>
    <t>40027840-0</t>
  </si>
  <si>
    <t>CONSERVACION CAMINOS BÁSICOS REGIÓN DE O'HIGGINS 2020 -2022 PLAN RECUPERACION</t>
  </si>
  <si>
    <t>40035373-0</t>
  </si>
  <si>
    <t>CONSERVACION RED VIAL REGION DE O´HIGGINS PERIODO 2021-2023 PLAN DE RECUPERACIÓN</t>
  </si>
  <si>
    <t>30106685-0</t>
  </si>
  <si>
    <t>CONSTRUCCIÓN CONEXIÓN VIAL RUTA 128 Y RUTA 126, SECTOR CAUQUENES</t>
  </si>
  <si>
    <t>CAUQUENES</t>
  </si>
  <si>
    <t>30122001-0</t>
  </si>
  <si>
    <t>CONSTRUCCIÓN RUTA PRECORDILLERANA SECTOR: RUTA L-11- RUTA L-535 Y PUENTE ACHIBUENO</t>
  </si>
  <si>
    <t>LINARES</t>
  </si>
  <si>
    <t>LINARES, LONGAVI</t>
  </si>
  <si>
    <t>40011064-0</t>
  </si>
  <si>
    <t>CONSERVACION RED VIAL REGIÓN DEL MAULE 2020</t>
  </si>
  <si>
    <t>TALCA, CAUQUENES, CURICO</t>
  </si>
  <si>
    <t>TALCA, SAN RAFAEL, CAUQUENES, PELLUHUE, CURICO, VICHUQUEN</t>
  </si>
  <si>
    <t>40020156-0</t>
  </si>
  <si>
    <t>CONSERVACION RED VIAL ADMINISTRACIÓN DIRECTA, REGIÓN DEL MAULE 2021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</si>
  <si>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</si>
  <si>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</si>
  <si>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</si>
  <si>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</si>
  <si>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</si>
  <si>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</si>
  <si>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</si>
  <si>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</si>
  <si>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40020152-0</t>
  </si>
  <si>
    <t>CONSERVACION RED VIAL ADMINISTRACIÓN DIRECTA, REGIÓN DE ÑUBLE 2021</t>
  </si>
  <si>
    <t>DIGUILLÍN, ITATA, PUNILLA</t>
  </si>
  <si>
    <t>CHILLAN, YUNGAY, COBQUECURA, TREGUACO, COIHUECO, SAN NICOLAS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</si>
  <si>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</si>
  <si>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</si>
  <si>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</si>
  <si>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</si>
  <si>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</si>
  <si>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</si>
  <si>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</si>
  <si>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</si>
  <si>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</si>
  <si>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</si>
  <si>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</si>
  <si>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</si>
  <si>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</si>
  <si>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</si>
  <si>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30259523-0</t>
  </si>
  <si>
    <t>MEJORAMIENTO RUTA Q-806 CRUCE RUTA 5 MULCHÉN - NEGRETE, PROVINCIA BIO BIO</t>
  </si>
  <si>
    <t>BIO BIO</t>
  </si>
  <si>
    <t>MULCHEN, NEGRETE</t>
  </si>
  <si>
    <t>30286872-0</t>
  </si>
  <si>
    <t>REPOSICION PUENTE LARAQUETE, COMUNA DE ARAUCO, PROVINCIA DE ARAUCO</t>
  </si>
  <si>
    <t>30445322-0</t>
  </si>
  <si>
    <t>MEJORAMIENTO CAMINO BÁSICO INTERMEDIO, RUTA Q - 689 RALCO-PALMUCHO, A BIO BIO</t>
  </si>
  <si>
    <t>ALTO BIO BIO</t>
  </si>
  <si>
    <t>40020157-0</t>
  </si>
  <si>
    <t>CONSERVACION RED VIAL ADMINISTRACIÓN DIRECTA, REGIÓN DEL BIOBIO 2021</t>
  </si>
  <si>
    <t>CONCEPCION, ARAUCO, BIO BIO</t>
  </si>
  <si>
    <t>CORONEL, FLORIDA, HUALQUI, PENCO, TOME, CAÑETE, CONTULMO, LOS ALAMOS, ANTUCO, CABRERO, NACIMIENTO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</si>
  <si>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</si>
  <si>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</si>
  <si>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</si>
  <si>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</si>
  <si>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CORONEL, SAN PEDRO DE LA PAZ</t>
  </si>
  <si>
    <t>40026087-0</t>
  </si>
  <si>
    <t>CONSERVACION RUTA 156 EN REGION DEL BIOBIO AÑOS 2021 -2022 PLAN RECUPERACIÓN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</si>
  <si>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</si>
  <si>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</si>
  <si>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</si>
  <si>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</si>
  <si>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</si>
  <si>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</si>
  <si>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</si>
  <si>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</si>
  <si>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</si>
  <si>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</si>
  <si>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</si>
  <si>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40035384-0</t>
  </si>
  <si>
    <t>CONSERVACION RED VIAL REGION DEL BIOBÍO PERIODO 2021-2023 PLAN DE RECUPERACIÓN</t>
  </si>
  <si>
    <t>30076636-0</t>
  </si>
  <si>
    <t>REPOSICION PUENTE MUCO, LAUTARO</t>
  </si>
  <si>
    <t>LAUTARO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</si>
  <si>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</si>
  <si>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</si>
  <si>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</si>
  <si>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</si>
  <si>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</si>
  <si>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</si>
  <si>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</si>
  <si>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</si>
  <si>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</si>
  <si>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</si>
  <si>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</si>
  <si>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MEJORAMIENTO CBI ALLIPEN FOLILCO LAFQUEN</t>
  </si>
  <si>
    <t>FREIRE</t>
  </si>
  <si>
    <t>40020158-0</t>
  </si>
  <si>
    <t>CONSERVACION REDVIAL ADMINISTRACION DIRECTA REGION DE ARAUCANIA 2021</t>
  </si>
  <si>
    <t>CARAHUE, FREIRE, GALVARINO, PUCON, TEODORO SCHMIDT, VILCUN, PUREN, RENAICO, TRAIGUEN, VICTORIA</t>
  </si>
  <si>
    <t>40025154-0</t>
  </si>
  <si>
    <t>CONSERVACION DE EQUIPAMIENTO TECNOLOGICO PLAZA DE PEAJE LAS RAICES 2021</t>
  </si>
  <si>
    <t>LONQUIMAY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</si>
  <si>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</si>
  <si>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</si>
  <si>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</si>
  <si>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</si>
  <si>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</si>
  <si>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CURARREHUE</t>
  </si>
  <si>
    <t>40027817-0</t>
  </si>
  <si>
    <t>CONSERVACION RED VIAL REGION DE LA ARAUCANIA 2020-2022</t>
  </si>
  <si>
    <t>40027818-0</t>
  </si>
  <si>
    <t>CONSERVACION RED VIAL REGION DE LA ARAUCANIA 2020-2022 PLAN RECUPERACIÓN</t>
  </si>
  <si>
    <t>40027996-0</t>
  </si>
  <si>
    <t xml:space="preserve">CONSERVACION CAMINOS PLAN INDÍGENA REGIÓN DE LA ARAUCANIA 2020 PLAN DE RECUPERACION </t>
  </si>
  <si>
    <t>40029496-0</t>
  </si>
  <si>
    <t>CONSERVACION CAMINOS BASICOS REGION DE LA ARAUCANIA 2020</t>
  </si>
  <si>
    <t>40029650-0</t>
  </si>
  <si>
    <t>CONSERVACION RED VIAL REGIO DE LA ARAUCANIA 2021 GLOSA 7 URBANA</t>
  </si>
  <si>
    <t>CARAHUE, GALVARINO, GORBEA, SAAVEDRA, TEODORO SCHMIDT, ANGOL, ERCILLA, LOS SAUCES, LUMACO, PUREN</t>
  </si>
  <si>
    <t>40035399-0</t>
  </si>
  <si>
    <t>CONSERVACION RED VIAL REGION DE LA ARAUCANÍA PERIODO 2021-2023 PLAN DE RECUPERACIÓN</t>
  </si>
  <si>
    <t>30093222-0</t>
  </si>
  <si>
    <t>MEJORAMIENTO CONEXIÓN VIAL PASADA POR CORRAL</t>
  </si>
  <si>
    <t>CORRAL</t>
  </si>
  <si>
    <t>30132448-0</t>
  </si>
  <si>
    <t>MEJORAMIENTO RUTA 208 LA UNION -RAPACO</t>
  </si>
  <si>
    <t>RANCO</t>
  </si>
  <si>
    <t>LA UNION</t>
  </si>
  <si>
    <t>30458860-0</t>
  </si>
  <si>
    <t>MEJORAMIENTO RUTA T-350 VALDIVIA - NIEBLA</t>
  </si>
  <si>
    <t>30480981-0</t>
  </si>
  <si>
    <t>MEJORAMIENTO T-210: CRUCE RUTA 5-CIRUELOS- PUREO</t>
  </si>
  <si>
    <t>MARIQUINA</t>
  </si>
  <si>
    <t>40002586-0</t>
  </si>
  <si>
    <t>MEJORAMIENTO T-217, CRUCE RUTA 5 - CIRUELOS - PUMILLAHUE</t>
  </si>
  <si>
    <t>40020150-0</t>
  </si>
  <si>
    <t>CONSERVACION RED VIAL ADMINISTRACIÓN DIRECTA, REGIÓN DE LOS RÍOS 2021</t>
  </si>
  <si>
    <t>VALDIVIA, RANCO</t>
  </si>
  <si>
    <t>CORRAL, LOS LAGOS, MARIQUINA, PAILLACO, LA UNION, RIO BUENO</t>
  </si>
  <si>
    <t>40021516-0</t>
  </si>
  <si>
    <t>CONSTRUCCION ACCESO A PARQUE NACIONAL PUYEHUE COMUNA LAGO RANCO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</si>
  <si>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</si>
  <si>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</si>
  <si>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</si>
  <si>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</si>
  <si>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</si>
  <si>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</si>
  <si>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</si>
  <si>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</si>
  <si>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</si>
  <si>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CONSERVACION RED VIAL REGION DE LOS RIOS PERIODO 2021-2023 PLAN DE RECUPERACIÓN</t>
  </si>
  <si>
    <t>30131861-0</t>
  </si>
  <si>
    <t>MEJORAMIENTO RUTAS W-160; W-120. SECTOR: HUICHA - CAULIN, CHILOÉ</t>
  </si>
  <si>
    <t>30319122-0</t>
  </si>
  <si>
    <t>MEJORAMIENTO CBI RUTAW-883,C:CR.LONG.DIAZ LIRA,S:PUREO-APECHE,CHILOE</t>
  </si>
  <si>
    <t>CHONCHI, QUEILEN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</si>
  <si>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</si>
  <si>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</si>
  <si>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</si>
  <si>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</si>
  <si>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</si>
  <si>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</si>
  <si>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</si>
  <si>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RUTA W-800, S.CRUCE RUTA 5 (NOTUCO)-HUILLINCO-CUCAO-CHANQUIN</t>
  </si>
  <si>
    <t>CHONCHI</t>
  </si>
  <si>
    <t>40020032-0</t>
  </si>
  <si>
    <t>MEJORAMIENTO RUTA V-613 S: RIO PESCADO - COLONIA RIO SUR</t>
  </si>
  <si>
    <t>PUERTO VARAS</t>
  </si>
  <si>
    <t>40020159-0</t>
  </si>
  <si>
    <t>CONSERVACION RED VIAL ADMINISTRACIÓN DIRECTA, REGIÓN DE LOS LAGOS 2021</t>
  </si>
  <si>
    <t>LLANQUIHUE, CHILOE, OSORNO, PALENA</t>
  </si>
  <si>
    <t>FRESIA, FRUTILLAR, CURACO DE VELEZ, PUYEHUE, FUTALEUFU, HUALAIHUE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</si>
  <si>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</si>
  <si>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</si>
  <si>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</si>
  <si>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</si>
  <si>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</si>
  <si>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</si>
  <si>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</si>
  <si>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</si>
  <si>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</si>
  <si>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PALENA</t>
  </si>
  <si>
    <t>CHAITEN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</si>
  <si>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</si>
  <si>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</si>
  <si>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</si>
  <si>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</si>
  <si>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</si>
  <si>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</si>
  <si>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</si>
  <si>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</si>
  <si>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</si>
  <si>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</si>
  <si>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</si>
  <si>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</si>
  <si>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</si>
  <si>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30231622-0</t>
  </si>
  <si>
    <t>CONSTRUCCION CONEXION VIAL SECTOR BALSA BAKER, COMUNA DE COCHRAN</t>
  </si>
  <si>
    <t>CAPITAN PRAT</t>
  </si>
  <si>
    <t>COCHRANE</t>
  </si>
  <si>
    <t>40020161-0</t>
  </si>
  <si>
    <t>CONSERVACION RED VIAL ADMINISTRACIÓN DIRECTA, REGIÓN DE AYSEN 2021</t>
  </si>
  <si>
    <t>COIHAIQUE, AYSEN, CAPITAN PRAT, GENERAL CARRERA</t>
  </si>
  <si>
    <t>COIHAIQUE, AYSEN, CISNES, O'HIGGINS, CHILE CHICO</t>
  </si>
  <si>
    <t>40027112-0</t>
  </si>
  <si>
    <t>CONSERVACION RED VIAL REGION DE AYSEN 2020 (PLAN DE RECUPERACION)</t>
  </si>
  <si>
    <t>AYSEN, CAPITAN PRAT, GENERAL CARRERA</t>
  </si>
  <si>
    <t>40035412-0</t>
  </si>
  <si>
    <t>CONSERVACION RED VIAL REGION DE AYSÉN PERIODO 2021-2023 PLAN DE RECUPERACIÓN</t>
  </si>
  <si>
    <t>30123602-0</t>
  </si>
  <si>
    <t>REPOSICIÓN DE VARIOS PUENTES REGIÓN DE MAGALLANES</t>
  </si>
  <si>
    <t>30280722-0</t>
  </si>
  <si>
    <t>CONSTRUCCION CAMINO DE PENETRACION CALAFATE - RUSSFIN, TIERRA DEL FUEGO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</si>
  <si>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</si>
  <si>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</si>
  <si>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</si>
  <si>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</si>
  <si>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</si>
  <si>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</si>
  <si>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</si>
  <si>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</si>
  <si>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</si>
  <si>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40020141-0</t>
  </si>
  <si>
    <t>CONSERVACION RED VIAL ADMINISTRACIÓN DIRECTA, REGIÓN DE MAGALLANES 2021</t>
  </si>
  <si>
    <t>MAGALLANES, TIERRA DEL FUEGO</t>
  </si>
  <si>
    <t>RIO VERDE, 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</si>
  <si>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</si>
  <si>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</si>
  <si>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</si>
  <si>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</si>
  <si>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</si>
  <si>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</si>
  <si>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</si>
  <si>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</si>
  <si>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</si>
  <si>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</si>
  <si>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</si>
  <si>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</si>
  <si>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</si>
  <si>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</si>
  <si>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</si>
  <si>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</si>
  <si>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</si>
  <si>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Dirección de Obras Portuarias - FET-COVID-19</t>
  </si>
  <si>
    <t>40008050-0</t>
  </si>
  <si>
    <t>MEJORAMIENTO BORDE COSTERO PLAYA LAS MACHAS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</si>
  <si>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</si>
  <si>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</si>
  <si>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</si>
  <si>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</si>
  <si>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IQUIQUE, HUARA</t>
  </si>
  <si>
    <t>40027031-0</t>
  </si>
  <si>
    <t>CONSERVACION GLOBAL PLAN RECUPERACIÓN OBRAS PORTUARIAS REGIÓN DE ANTOFAGASTA</t>
  </si>
  <si>
    <t>ANTOFAGASTA, MEJILLONES, TALTAL, TOCOPILLA</t>
  </si>
  <si>
    <t>30426376-0</t>
  </si>
  <si>
    <t>CONSTRUCCION INFRAESTRUCTURA PESQUERA ARTESANAL CALETA TALCA, OVALLE</t>
  </si>
  <si>
    <t>LIMARI</t>
  </si>
  <si>
    <t>OVALLE</t>
  </si>
  <si>
    <t>40024046-0</t>
  </si>
  <si>
    <t>CONSERVACION GLOBAL PLAN DE RECUPERACION OBRAS PORTUARIAS REGION DE COQUIMBO</t>
  </si>
  <si>
    <t>LA SERENA, COQUIMBO, LA HIGUERA, CANELA, LOS VILOS, OVALLE</t>
  </si>
  <si>
    <t>40024705-0</t>
  </si>
  <si>
    <t>CONSERVACION OBRAS PORTUARIAS REGIÓN DE O`HIGGINS, PERIODO 2021-2025.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</si>
  <si>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</si>
  <si>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</si>
  <si>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</si>
  <si>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</si>
  <si>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</si>
  <si>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</si>
  <si>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</si>
  <si>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</si>
  <si>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</si>
  <si>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</si>
  <si>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</si>
  <si>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CONSERVACION OBRAS PORTUARIAS MENORES RECUPERACION ECONOMICA REGION BIOBIO</t>
  </si>
  <si>
    <t>CONCEPCION, ARAUCO</t>
  </si>
  <si>
    <t>LOTA, PENCO, TALCAHUANO, TOME, ARAUCO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</si>
  <si>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</si>
  <si>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</si>
  <si>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</si>
  <si>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</si>
  <si>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</si>
  <si>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</si>
  <si>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</si>
  <si>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</si>
  <si>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</si>
  <si>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</si>
  <si>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</si>
  <si>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</si>
  <si>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</si>
  <si>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</si>
  <si>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</si>
  <si>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</si>
  <si>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</si>
  <si>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</si>
  <si>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CONSERVACION MAYOR AREA DE MOVIMIENTO AEROPUERTO CHACALLUTA</t>
  </si>
  <si>
    <t>40030400-0</t>
  </si>
  <si>
    <t xml:space="preserve">CONSERVACION MAYOR AREA DE MOVIMIENTO AEROPUERTO DIEGO </t>
  </si>
  <si>
    <t>40026147-0</t>
  </si>
  <si>
    <t>CONSERVACION CERCO OACI FASE 2, AEROPUERTO ANDRES SABELLA REGION DE ANTOFAGASTA</t>
  </si>
  <si>
    <t>40033264-0</t>
  </si>
  <si>
    <t xml:space="preserve">CONSERVACION MAYOR ÁREA MOVIMIENTO AP ANDRÉS SABELLA, ANTOFAGASTA, PLAN DE RECUPERACION </t>
  </si>
  <si>
    <t>40029865-0</t>
  </si>
  <si>
    <t xml:space="preserve">CONSERVACION MAYOR AREA DE MOVIMIENTO AERÓDROMO DE CHAMONATE 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</si>
  <si>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</si>
  <si>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</si>
  <si>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</si>
  <si>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</si>
  <si>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</si>
  <si>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40026179-0</t>
  </si>
  <si>
    <t>CONSERVACION MAYOR AREA DE MOVIMIENTO AERODROMO LA FLORIDA DE LA SERENA II ETAPA</t>
  </si>
  <si>
    <t>LA SERENA</t>
  </si>
  <si>
    <t>40033041-0</t>
  </si>
  <si>
    <t>CONSERVACION EQUEÑOS AERODROMOS REGION DE COQUIMBO 2021-2022, PLAN DE RECUPERACIÓN</t>
  </si>
  <si>
    <t>CHOAPA, LIMARI</t>
  </si>
  <si>
    <t>LOS VILOS, COMBARBALA</t>
  </si>
  <si>
    <t>40033978-0</t>
  </si>
  <si>
    <t xml:space="preserve">CONSERVACION AREA DE MOVIMIENTO AERODROMO LA FLORIDA III ETAPA PLAN DE RECUPERACION </t>
  </si>
  <si>
    <t>40021701-0</t>
  </si>
  <si>
    <t>CONSERVACION COLECTOR G3 AEROPUERTO ARTURO MERINO BENITEZ. REGION METROPOLITANA</t>
  </si>
  <si>
    <t>PUDAHUEL</t>
  </si>
  <si>
    <t>40027127-0</t>
  </si>
  <si>
    <t>CONSERVACION PLATAFORMA ESTAC.. DE AVIONES Y RODAJES ASOCIADOS AP. AMB, PLAN DE RECUPERACIÓN</t>
  </si>
  <si>
    <t>40027135-0</t>
  </si>
  <si>
    <t>CONSERVACION MAYOR PISTA 17L 35R Y RODAJES ASOCIADOS AEROPUERTO AMB, PLAN DE RECUPERACIÓN</t>
  </si>
  <si>
    <t>40030402-0</t>
  </si>
  <si>
    <t xml:space="preserve">CONSERVACION MAYOR AEROPUERTO ARTURO MERINO BENITEZ AÑOS 2021 - 2022 </t>
  </si>
  <si>
    <t>40009728-0</t>
  </si>
  <si>
    <t>NORMALIZACION ÁREA DE MOVIMIENTO AERÓDROMO CARRIEL SUR, CONCEPCIÓN</t>
  </si>
  <si>
    <t>TALCAHUANO</t>
  </si>
  <si>
    <t>40020593-0</t>
  </si>
  <si>
    <t>CONSERVACION RUTINARIA AERÓDROMO PUERTO SUR DE ISLA SANTA MARÍA, REGIÓN DEL BIOBÍO</t>
  </si>
  <si>
    <t>40027138-0</t>
  </si>
  <si>
    <t>CONSERVACION MAYOR INFRAESTRUCTURA HORIZONTAL AEROPUERTO CARRIEL SUR, PLAN DE RECUPERACIÓN.</t>
  </si>
  <si>
    <t>40026166-0</t>
  </si>
  <si>
    <t>CONSERVACION MAYOR ÁREA DE MOVIMIENTO AERÓDROMO PUCÓN REGION DE LA ARAUCANIA</t>
  </si>
  <si>
    <t>PUCON</t>
  </si>
  <si>
    <t>40026183-0</t>
  </si>
  <si>
    <t>CONSERVACION RUTINARIA AERÓDROMO PICHOY , REGIÓN DE LOS RÍOS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</si>
  <si>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</si>
  <si>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</si>
  <si>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</si>
  <si>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</si>
  <si>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</si>
  <si>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</si>
  <si>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40026168-0</t>
  </si>
  <si>
    <t>CONSERVACION MAYOR AREA DE MOVIMIENTO AEROPUERTO EL TEPUAL DE PUERTO MONTT</t>
  </si>
  <si>
    <t>40026171-0</t>
  </si>
  <si>
    <t>CONSERVACION RUTINARIA AEROPUERTO EL TEPUAL 2021</t>
  </si>
  <si>
    <t>40026172-0</t>
  </si>
  <si>
    <t>CONSERVACION RUTINARIA AERÓDROMO DE MOCOPULLI 2021</t>
  </si>
  <si>
    <t>DALCAHUE</t>
  </si>
  <si>
    <t>40031050-0</t>
  </si>
  <si>
    <t xml:space="preserve">NORMALIZACION CIERRE PERIMETRAL AERÓDROMO POYO, CHAITÉN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</si>
  <si>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</si>
  <si>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</si>
  <si>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</si>
  <si>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</si>
  <si>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</si>
  <si>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</si>
  <si>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</si>
  <si>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</si>
  <si>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</si>
  <si>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</si>
  <si>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</si>
  <si>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40011266-0</t>
  </si>
  <si>
    <t>CONSERVACION RUTINARIA AERODROMO CABO 1° JUAN ROMAN - PTO AYSEN</t>
  </si>
  <si>
    <t>40020100-0</t>
  </si>
  <si>
    <t xml:space="preserve">CONSERVACION RUTINARIA PEQUEÑOS AERODROMOS AÑOS 2021-2022, PLAN DE RECUPERACIÓN </t>
  </si>
  <si>
    <t>40020104-0</t>
  </si>
  <si>
    <t>CONSERVACION RUTINARIA Y OBRAS COMPLEMENTARIAS AERODROMO BALMACEDA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</si>
  <si>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</si>
  <si>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</si>
  <si>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</si>
  <si>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30100036-0</t>
  </si>
  <si>
    <t>MEJORAMIENTO ÁREA DE MOVIMIENTO AEROPUERTO PRESIDENTE IBÁÑEZ R 12</t>
  </si>
  <si>
    <t>30485530-0</t>
  </si>
  <si>
    <t>CONSERVACION REFUGIO DE PASAJEROS PEQ. ADMO. FRANCO BIANCO, CERRO SOMBRERO, COMUNA PRIMAVERA, PLAN DE RECUPERACION</t>
  </si>
  <si>
    <t>PRIMAVERA</t>
  </si>
  <si>
    <t>40027097-0</t>
  </si>
  <si>
    <t>CONSERVACION RUTINARIA AD. F. BIANCO, C. SOMBRERO, T. DEL FUEGO, PLAN DE RECUPERACION</t>
  </si>
  <si>
    <t>40033095-0</t>
  </si>
  <si>
    <t xml:space="preserve">CONSERVACION N ZONA DE PARADA, AERÓDROMO PAMPA GUANACO, TIMAUKEL, TIERRA DEL FUEGO, PLAN DE RECUPERACION </t>
  </si>
  <si>
    <t>40030399-0</t>
  </si>
  <si>
    <t xml:space="preserve">CONSERVACION PEQUEÑOS AERODROMOS ZONA CENTRAL/2021 2022 </t>
  </si>
  <si>
    <t>NTERPROVINCIAL</t>
  </si>
  <si>
    <t>Agua Potable Rural - FET-COVID-19</t>
  </si>
  <si>
    <t>40030459-0</t>
  </si>
  <si>
    <t>CONSERVACION SERVICIO SANITARIO RURAL PUTRE PUTRE</t>
  </si>
  <si>
    <t>40000717-0</t>
  </si>
  <si>
    <t>CONSTRUCCION SISTEMA AGUA POTABLE RURAL VERDES CAMPIÑAS CALAMA</t>
  </si>
  <si>
    <t>CALAMA</t>
  </si>
  <si>
    <t>40029338-0</t>
  </si>
  <si>
    <t>CONSERVACION SISTEMA DE  AGUA POTABLE RURAL PAPOSO</t>
  </si>
  <si>
    <t>40030304-0</t>
  </si>
  <si>
    <t>CONSERVACION INTEGRAL SISTEMA DE AGUA POTABLE RURAL SAN PEDRO DE ATACAMA</t>
  </si>
  <si>
    <t>40002194-0</t>
  </si>
  <si>
    <t>INSTALACIÓN SISTEMA APR QUEBRADA VALPARAÍSO, VALLENAR</t>
  </si>
  <si>
    <t>HUASCO</t>
  </si>
  <si>
    <t>VALLENAR</t>
  </si>
  <si>
    <t>40029349-0</t>
  </si>
  <si>
    <t>CONSERVACION APR CHOLLAY, REGIÓN DE ATACAMA COMUNA DE ALTO DEL CARMEN</t>
  </si>
  <si>
    <t>ALTO DEL CARMEN</t>
  </si>
  <si>
    <t>40029350-0</t>
  </si>
  <si>
    <t>CONSERVACION APR LAS TABLAS, REGIÓN DE ATACAMA COMUNA DE FREIRINA</t>
  </si>
  <si>
    <t>FREIRINA</t>
  </si>
  <si>
    <t>30478237-0</t>
  </si>
  <si>
    <t>MEJORAMIENTO SISTEMA APR TULAHUÉN COMUNA DE MONTE PARIA</t>
  </si>
  <si>
    <t>MONTE PATRIA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</si>
  <si>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</si>
  <si>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</si>
  <si>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</si>
  <si>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</si>
  <si>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SALAMANCA</t>
  </si>
  <si>
    <t>40030351-0</t>
  </si>
  <si>
    <t>CONSERVACION SISTEMAS DE APR POR SEQUÍA AÑO 2021-2022, REGIÓN DE COQUIMBO REGIÓN DE COQUIMBO</t>
  </si>
  <si>
    <t>40029395-0</t>
  </si>
  <si>
    <t>CONSERVACION SSR VALLE HERMOSO LA LIGUA</t>
  </si>
  <si>
    <t>40029406-0</t>
  </si>
  <si>
    <t>CONSERVACION SSR POLCURA LA CHIMBA, PETORCA</t>
  </si>
  <si>
    <t>40029407-0</t>
  </si>
  <si>
    <t>CONSERVACION SSR PUENTE TALANQUEN PAPUDO</t>
  </si>
  <si>
    <t>PAPUDO</t>
  </si>
  <si>
    <t>40029408-0</t>
  </si>
  <si>
    <t>CONSERVACION SSR VALLE LOS OLMOS PETORCA</t>
  </si>
  <si>
    <t>40029409-0</t>
  </si>
  <si>
    <t>CONSERVACION SSR EL MOLINO ? LOS YUYOS QUILPUÉ</t>
  </si>
  <si>
    <t>QUILPUE</t>
  </si>
  <si>
    <t>40029412-0</t>
  </si>
  <si>
    <t>CONSERVACION SSR EL ÑILHUE CATEMU</t>
  </si>
  <si>
    <t>SAN FELIPE</t>
  </si>
  <si>
    <t>CATEMU</t>
  </si>
  <si>
    <t>40029414-0</t>
  </si>
  <si>
    <t>CONSERVACION SSR EL OLIVO PURUTUN LA CALERA</t>
  </si>
  <si>
    <t>CALERA</t>
  </si>
  <si>
    <t>40029415-0</t>
  </si>
  <si>
    <t>CONSERVACION SSR LA TROYA SAN FELIPE</t>
  </si>
  <si>
    <t>40030354-0</t>
  </si>
  <si>
    <t>CONSERVACION SISTEMAS DE APR POR SEQUÍA AÑO 2021-2022, REGIÓN DE VALPARAÍSO REGIÓN DE VALPARAÍSO</t>
  </si>
  <si>
    <t>40013252-0</t>
  </si>
  <si>
    <t>AMPLIACIÓN Y MEJORAMIENTO EL BOLLENAR, COMUNA DE MELIPILLA</t>
  </si>
  <si>
    <t>MELIPILLA</t>
  </si>
  <si>
    <t>40013635-0</t>
  </si>
  <si>
    <t>MEJORAMIENTO  Y AMPLIACIÓN COLONIA KENNEDY PAINE</t>
  </si>
  <si>
    <t>MAIPO</t>
  </si>
  <si>
    <t>PAINE</t>
  </si>
  <si>
    <t>40013637-0</t>
  </si>
  <si>
    <t>AMPLIACIÓN Y MEJORAMIENTO APR GACITUA, COMUNA DE ISLA DE MAIPO</t>
  </si>
  <si>
    <t>ISLA DE MAIPO</t>
  </si>
  <si>
    <t>40022913-0</t>
  </si>
  <si>
    <t>CONSTRUCCION APR EL RESPLANDOR LAMPA</t>
  </si>
  <si>
    <t>LAMPA</t>
  </si>
  <si>
    <t>40030360-0</t>
  </si>
  <si>
    <t>CONSERVACION SISTEMAS DE APR POR SEQUÍA AÑO 2021-2022, REGIÓN METROPOLITANA REGIÓN METROPOLITANA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</si>
  <si>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</si>
  <si>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</si>
  <si>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</si>
  <si>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</si>
  <si>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</si>
  <si>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</si>
  <si>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40034085-0</t>
  </si>
  <si>
    <t>CONSERVACION SISTEMA DE APR LA ISLITA</t>
  </si>
  <si>
    <t>40034092-0</t>
  </si>
  <si>
    <t>CONSERVACION SISTEMA DE APR QUILAPILÚN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</si>
  <si>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</si>
  <si>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</si>
  <si>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</si>
  <si>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</si>
  <si>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</si>
  <si>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40002676-0</t>
  </si>
  <si>
    <t>MEJORAMIENTO Y AMPLIACIÓN SISTEMA APR LO DE LOBOS, RENGO</t>
  </si>
  <si>
    <t>RENGO</t>
  </si>
  <si>
    <t>40002812-0</t>
  </si>
  <si>
    <t>MEJORAMIENTO SISTEMA APR ROMA SAN JOSÉ LOS LINGUES, SAN FERNANDO</t>
  </si>
  <si>
    <t>40009604-0</t>
  </si>
  <si>
    <t>MEJORAMIENTO SISTEMA APR LA CHIMBA, RENGO</t>
  </si>
  <si>
    <t>40016380-0</t>
  </si>
  <si>
    <t>MEJORAMIENTO Y AMPLIACIÓN SISTEMA APR LIMACHE LA CAPILLA, MALLOA</t>
  </si>
  <si>
    <t>MALLOA</t>
  </si>
  <si>
    <t>40017094-0</t>
  </si>
  <si>
    <t>MEJORAMIENTO SISTEMA APR OLIVAR BAJO, RINCÓN EL ABRA, OLIVAR</t>
  </si>
  <si>
    <t>OLIVAR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</si>
  <si>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</si>
  <si>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</si>
  <si>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</si>
  <si>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</si>
  <si>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</si>
  <si>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40029371-0</t>
  </si>
  <si>
    <t>CONSERVACION SISTEMA APR  CHUMACO REQUÍNOA</t>
  </si>
  <si>
    <t>REQUINOA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</si>
  <si>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</si>
  <si>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</si>
  <si>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</si>
  <si>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</si>
  <si>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</si>
  <si>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</si>
  <si>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</si>
  <si>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</si>
  <si>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</si>
  <si>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</si>
  <si>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</si>
  <si>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</si>
  <si>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40029383-0</t>
  </si>
  <si>
    <t>CONSERVACION SISTEMA APR RASTROJOS SAN VICENTE DE TAGUA TAGUA</t>
  </si>
  <si>
    <t>40030357-0</t>
  </si>
  <si>
    <t>CONSERVACION SISTEMAS DE APR POR SEQUÍA AÑO 2021-2022, REGIÓN DE O'HIGGINS REGIÓN DE O' HIGGINS</t>
  </si>
  <si>
    <t>40010492-0</t>
  </si>
  <si>
    <t>MEJORAMIENTO Y AMPLIACIÓN SISTEMA APR BAJO ESMERALDA, YERBAS BUENAS</t>
  </si>
  <si>
    <t>YERBAS BUENAS</t>
  </si>
  <si>
    <t>40011145-0</t>
  </si>
  <si>
    <t>MEJORAMIENTO Y AMPLIACIÓN SISTEMA APR LAS LOMAS, SAN CLEMENTE</t>
  </si>
  <si>
    <t>SAN CLEMENTE</t>
  </si>
  <si>
    <t>40011426-0</t>
  </si>
  <si>
    <t>AMPLIACIÓN Y MEJORAMIENTO APR MOLINO-VENTANA DEL ALTO SANTA LAURA, TENO</t>
  </si>
  <si>
    <t>TENO</t>
  </si>
  <si>
    <t>40012719-0</t>
  </si>
  <si>
    <t>MEJORAMIENTO Y AMPLIACIÓN SISTEMA APR BAJOS DE LIRCAY, SAN CLEMENTE</t>
  </si>
  <si>
    <t>40027258-0</t>
  </si>
  <si>
    <t>AMPLIACIÓN Y MEJORAMIENTO MEJORAMIENTO Y AMPLIACION SISTEMA APR EL PLUMERO PENCAHUE</t>
  </si>
  <si>
    <t>PENCAHUE</t>
  </si>
  <si>
    <t>40029403-0</t>
  </si>
  <si>
    <t>CONSERVACION CONSERVACION FILTROS APR LORA LORA, LICANTEN</t>
  </si>
  <si>
    <t>LICANTEN</t>
  </si>
  <si>
    <t>40030359-0</t>
  </si>
  <si>
    <t>CONSERVACION SISTEMAS DE APR POR SEQUÍA AÑO 2021-2022, REGIÓN DEL MAULE REGIÓN DEL MAULE</t>
  </si>
  <si>
    <t>40010068-0</t>
  </si>
  <si>
    <t>CONSTRUCCIÓN SERVICIO DE APR DE TREHUALEMU, COMUNA DE EL CARMEN</t>
  </si>
  <si>
    <t>EL CARMEN</t>
  </si>
  <si>
    <t>40010073-0</t>
  </si>
  <si>
    <t>CONSTRUCCIÓN SERVICIO DE APR DE LA CABAÑA SANTA TERESA TRES RANCHOS, COMUNA YUNGAY</t>
  </si>
  <si>
    <t>40029351-0</t>
  </si>
  <si>
    <t>CONSERVACION SERVICIO SANITARIO RURAL PORTAL DE LA LUNA SAN NICOLAS</t>
  </si>
  <si>
    <t>SAN NICOLAS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</si>
  <si>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</si>
  <si>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</si>
  <si>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</si>
  <si>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</si>
  <si>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</si>
  <si>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40029355-0</t>
  </si>
  <si>
    <t>CONSERVACION SSR HEROES DE LA CONCEPCIÓN, COIHUECO COMUNA DE COIHUECO</t>
  </si>
  <si>
    <t>40029356-0</t>
  </si>
  <si>
    <t>CONSERVACION SSR BAJO LOS AMIGOS, COIHUECO COMUNA DE COIHUECO</t>
  </si>
  <si>
    <t>40029357-0</t>
  </si>
  <si>
    <t>CONSERVACION SSR SAN MIGUEL DIGUILLÍN, PEMUCO COMUNA DE PEMUCO</t>
  </si>
  <si>
    <t>40030361-0</t>
  </si>
  <si>
    <t>CONSERVACION SISTEMAS DE APR POR SEQUÍA AÑO 2021-2022, REGIÓN DE ÑUBLE REGIÓN DEL ÑUBLE</t>
  </si>
  <si>
    <t>40021327-0</t>
  </si>
  <si>
    <t>CONSTRUCCIÓN SERVICIO DE APR DE QUIEBRAFRENOS, COMUNA DE LAJA</t>
  </si>
  <si>
    <t>LAJA</t>
  </si>
  <si>
    <t>40029295-0</t>
  </si>
  <si>
    <t>CONSERVACION SISTEMA SANITARIO RURAL CALETA LAS PEÑAS ARAUCO</t>
  </si>
  <si>
    <t>40029298-0</t>
  </si>
  <si>
    <t>CONSERVACION SISTEMA SANITARIO RURAL LAUTARO ANTIQUINA CAÑETE</t>
  </si>
  <si>
    <t>CAÑETE</t>
  </si>
  <si>
    <t>40029299-0</t>
  </si>
  <si>
    <t>CONSERVACION SISTEMA SANITARIO RURAL EL PROGRESO CABRERO</t>
  </si>
  <si>
    <t>CABRERO</t>
  </si>
  <si>
    <t>40029301-0</t>
  </si>
  <si>
    <t>CONSERVACION SISTEMA SANITARIO RURAL MILLAPOA NACIMIENTO</t>
  </si>
  <si>
    <t>NACIMIENTO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</si>
  <si>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</si>
  <si>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</si>
  <si>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</si>
  <si>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</si>
  <si>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</si>
  <si>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40029482-0</t>
  </si>
  <si>
    <t>CONSERVACION DIRECCION DE OBRAS HIDRAULICAS CAÑETE</t>
  </si>
  <si>
    <t>40029483-0</t>
  </si>
  <si>
    <t>CONSERVACION SISTEMA SANITARIO RURAL LLONCAO PAICAVI, COMUNA DE CAÑETE</t>
  </si>
  <si>
    <t>40029484-0</t>
  </si>
  <si>
    <t>CONSERVACION DIRECCION OBRAS HIDRAULICAS CAÑETE</t>
  </si>
  <si>
    <t>40030362-0</t>
  </si>
  <si>
    <t>CONSERVACION  SISTEMAS DE APR POR SEQUÍA AÑO 2021-2022, REGIÓN DEL BIO BÍO REGIÓN DEL BIOBÍO</t>
  </si>
  <si>
    <t>40033196-0</t>
  </si>
  <si>
    <t>CONSERVACION SISTEMA SANITARIO RURAL UNIHUE HUALQUI</t>
  </si>
  <si>
    <t>HUALQUI</t>
  </si>
  <si>
    <t>40033246-0</t>
  </si>
  <si>
    <t>CONSERVACION SISTEMA SANITARIO RURAL CAYUCUPIL, COMUNA DE CAÑETE COMUNA DE CAÑETE - CAYUCUPIL</t>
  </si>
  <si>
    <t>40034111-0</t>
  </si>
  <si>
    <t>CONSERVACION RENOVACION ESTANQUE 2021 Y 2022 REGION DEL BIOBIO</t>
  </si>
  <si>
    <t>30068174-0</t>
  </si>
  <si>
    <t>AMPLIACION SISTEMA APR ICALMA LONQUIMAY</t>
  </si>
  <si>
    <t>30101514-0</t>
  </si>
  <si>
    <t>REPOSICIÓN PARCIAL SISTEMA APR TRIHUECHE Y AMPLIACIÓN A VILLA BALDOMERO, NUEVA IMPERIAL</t>
  </si>
  <si>
    <t>NUEVA IMPERIAL</t>
  </si>
  <si>
    <t>30132104-0</t>
  </si>
  <si>
    <t>CONSTRUCCION INSTALACION AGUA POTABLE RURAL BAJADA DE PIEDRA</t>
  </si>
  <si>
    <t>PITRUFQUEN</t>
  </si>
  <si>
    <t>40000183-0</t>
  </si>
  <si>
    <t>REPOSICIÓN SISTEMA APR TRANAPUENTE, COMUNA DE CARAHUE</t>
  </si>
  <si>
    <t>CARAHUE</t>
  </si>
  <si>
    <t>40001395-0</t>
  </si>
  <si>
    <t>REPOSICIÓN SAPR ENTRE RÍOS, COMUNA DE NUEVA IMPERIAL</t>
  </si>
  <si>
    <t>30459781-0</t>
  </si>
  <si>
    <t>CONSTRUCCIÓN SERVICIO DE AGUA POTABLE RURAL LA FLOR, LA UNIÓN</t>
  </si>
  <si>
    <t>40022371-0</t>
  </si>
  <si>
    <t>AMPLIACIÓN Y MEJORAMIENTO SERVICIO APR NONTUELA, FUTRONO</t>
  </si>
  <si>
    <t>FUTRONO</t>
  </si>
  <si>
    <t>40023867-0</t>
  </si>
  <si>
    <t>CONSTRUCCIÓN SERVICIO DE APR DE CATRIPULLI, VALDIVIA</t>
  </si>
  <si>
    <t>40024558-0</t>
  </si>
  <si>
    <t>AMPLIACIÓN Y MEJORAMIENTO DEL SERVICIO DE APR ESTACIÓN MARIQUINA, MARIQUINA</t>
  </si>
  <si>
    <t>40024632-0</t>
  </si>
  <si>
    <t>CONSTRUCCIÓN SERVICIO DE APR DE LA PARRILLA, RÍO BUENO</t>
  </si>
  <si>
    <t>40024936-0</t>
  </si>
  <si>
    <t>CONSTRUCCIÓN DEL SERVICIO DE AGUA POTABLE RURAL DE LA JUNTA, LAGO RANCO</t>
  </si>
  <si>
    <t>LAGO RANCO</t>
  </si>
  <si>
    <t>40027798-0</t>
  </si>
  <si>
    <t>CONSTRUCCION SERVICIO DE APR DE BONIFACIO VALDIVIA</t>
  </si>
  <si>
    <t>40029399-0</t>
  </si>
  <si>
    <t>CONSERVACION SERVICIO DE APR DE QUILQUILCO COMUNA DE RÍO BUENO</t>
  </si>
  <si>
    <t>RIO BUENO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</si>
  <si>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</si>
  <si>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</si>
  <si>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</si>
  <si>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</si>
  <si>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40029434-0</t>
  </si>
  <si>
    <t>CONSERVACION SERVICIO DE APR DE LOS LEONES COMUNA DE LA UNIÓN</t>
  </si>
  <si>
    <t>40029435-0</t>
  </si>
  <si>
    <t>CONSERVACION SERVICIO DE APR DE SANTA FILOMENA 2 COMUNA DE PAILLACO</t>
  </si>
  <si>
    <t>PAILLACO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</si>
  <si>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</si>
  <si>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</si>
  <si>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</si>
  <si>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</si>
  <si>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</si>
  <si>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</si>
  <si>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</si>
  <si>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</si>
  <si>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40029443-0</t>
  </si>
  <si>
    <t>CONSERVACION SERVICIO DE APR DE NELTUME COMUNA DE PANGUIPULLI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</si>
  <si>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</si>
  <si>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</si>
  <si>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</si>
  <si>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</si>
  <si>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</si>
  <si>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</si>
  <si>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</si>
  <si>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LANCO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</si>
  <si>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</si>
  <si>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</si>
  <si>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</si>
  <si>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</si>
  <si>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</si>
  <si>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</si>
  <si>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LOS LAGOS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</si>
  <si>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</si>
  <si>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</si>
  <si>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</si>
  <si>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</si>
  <si>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40034115-0</t>
  </si>
  <si>
    <t>CONSERVACION RENOVACIÓN ESTANQUES 2021 - 2022 REGIÓN DE LOS RÍOS</t>
  </si>
  <si>
    <t>LANCO, LAGO RANCO</t>
  </si>
  <si>
    <t>30135406-0</t>
  </si>
  <si>
    <t>CONSTRUCCIÓN SERVICIO AGUA POTABLE RURAL SECTOR EL PULPITO, CHONCHI</t>
  </si>
  <si>
    <t>40018435-0</t>
  </si>
  <si>
    <t>CONSTRUCCIÓN SISTEMA DE AGUA POTABLE RURAL DE CHUYAQUEN, COMUNA DE MAULLÍN</t>
  </si>
  <si>
    <t>MAULLIN</t>
  </si>
  <si>
    <t>40018505-0</t>
  </si>
  <si>
    <t>CONSTRUCCION SISTEMA DE AGUA POTABLE RURAL DE HUEMPELEO ALTO BONITO, COMUNA DE FRESIA</t>
  </si>
  <si>
    <t>Llanquihue</t>
  </si>
  <si>
    <t>Fresia</t>
  </si>
  <si>
    <t>40018516-0</t>
  </si>
  <si>
    <t>CONSTRUCCIÓN SISTEMA AGUA POTABLE RURAL OLMOPULLI, COMUNA DE MAULLÍN</t>
  </si>
  <si>
    <t>40018784-0</t>
  </si>
  <si>
    <t>AMPLIACIÓN Y MEJORAMIENTO SISTEMA DE AGUA POTABLE RURAL DE LLAICHA, COMUNA DE CALBUCO</t>
  </si>
  <si>
    <t>Calbuco</t>
  </si>
  <si>
    <t>40019309-0</t>
  </si>
  <si>
    <t>CONSTRUCCION SERVICIO DE AGUA POTABLE RURAL DE ISLA MAILLEN, COMUNA DE PUERTO MONTT</t>
  </si>
  <si>
    <t>Pto. Montt</t>
  </si>
  <si>
    <t>40029307-0</t>
  </si>
  <si>
    <t>CONSERVACION SISTEMA APR VILLA QUINCHAO, COMUNA DE QUINCHAO</t>
  </si>
  <si>
    <t>QUINCHAO</t>
  </si>
  <si>
    <t>40029309-0</t>
  </si>
  <si>
    <t>CONSERVACION SISTEMA APR CHOPE CHECHIL, COMUNA DE CALBUCO</t>
  </si>
  <si>
    <t>CALBUCO</t>
  </si>
  <si>
    <t>40029310-0</t>
  </si>
  <si>
    <t>CONSERVACION SISTEMA APR LA CHACRA, COMUNA DE CASTRO</t>
  </si>
  <si>
    <t>40029312-0</t>
  </si>
  <si>
    <t>CONSERVACION SISTEMA DE APR DE ISLA QUEUI, COMUNA DE CASTRO</t>
  </si>
  <si>
    <t>40029317-0</t>
  </si>
  <si>
    <t>CONSERVACION SISTEMA APR LELBUN AITUY, COMUNA DE QUEILEN</t>
  </si>
  <si>
    <t>QUEILEN</t>
  </si>
  <si>
    <t>40029318-0</t>
  </si>
  <si>
    <t>CONSERVACION SISTEMA APR QUINCHED, COMUNA DE CHONCHI</t>
  </si>
  <si>
    <t>40029320-0</t>
  </si>
  <si>
    <t>CONSERVACION SISTEMA APR LIUCURA SAN AGUSTIN, COMUNA DE PUQUELDON</t>
  </si>
  <si>
    <t>PUQUELDON</t>
  </si>
  <si>
    <t>40029322-0</t>
  </si>
  <si>
    <t>CONSERVACION SISTEMA APR SAN JOSE, COMUNA DE CASTRO</t>
  </si>
  <si>
    <t>40029324-0</t>
  </si>
  <si>
    <t>CONSERVACION SISTEMA APR PALQUI, COMUNA DE CURACO DE VELEZ</t>
  </si>
  <si>
    <t>40029326-0</t>
  </si>
  <si>
    <t>CONSERVACION SISTEMA APR LLIUCO AUCHO, COMUNA DE QUEMCHI</t>
  </si>
  <si>
    <t>QUEMCHI</t>
  </si>
  <si>
    <t>40029328-0</t>
  </si>
  <si>
    <t>CONSERVACION SISTEMA APR ICHUAC, COMUNA DE PUQUELDON</t>
  </si>
  <si>
    <t>40029331-0</t>
  </si>
  <si>
    <t>CONSERVACION SISTEMA APR YALDAD, COMUNA DE QUELLON</t>
  </si>
  <si>
    <t>QUELLON</t>
  </si>
  <si>
    <t>40029332-0</t>
  </si>
  <si>
    <t>CONSERVACION SISTEMA APR ISLA MECHUQUE, COMUNA DE QUEMCHI</t>
  </si>
  <si>
    <t>40029333-0</t>
  </si>
  <si>
    <t>CONSERVACION SISTEMA APR CHAYAHUE ABTAO, COMUNA DE CALBUCO</t>
  </si>
  <si>
    <t>40029336-0</t>
  </si>
  <si>
    <t>CONSERVACION SISTEMA APR PARGA, COMUNA DE FRESIA</t>
  </si>
  <si>
    <t>FRESIA</t>
  </si>
  <si>
    <t>40029337-0</t>
  </si>
  <si>
    <t>CONSERVACION SISTEMA APR LAS QUEMAS CENTRO, COMUNA DE OSORNO</t>
  </si>
  <si>
    <t>40029341-0</t>
  </si>
  <si>
    <t>CONSERVACION SISTEMA APR ESTACION CONCORDIA, COMUNA DE PURRANQUE</t>
  </si>
  <si>
    <t>PURRANQUE</t>
  </si>
  <si>
    <t>40029346-0</t>
  </si>
  <si>
    <t>CONSERVACION SISTEMA APR EL YALE, COMUNA DE CALBUCO</t>
  </si>
  <si>
    <t>40033817-0</t>
  </si>
  <si>
    <t>CONSERVACION SISTEMA APR QUEILEN QUEILEN</t>
  </si>
  <si>
    <t>40034116-0</t>
  </si>
  <si>
    <t>CONSERVACION RENOVACION ESTANQUES 2021 -2022 REGION DE LOS LAGOS</t>
  </si>
  <si>
    <t>ANCUD, PUQUELDON</t>
  </si>
  <si>
    <t>40029297-0</t>
  </si>
  <si>
    <t>CONSERVACION SISTEMA DE APR REPOLLAL, REGIÓN DE AYSÉN COMUNA DE GUAITECAS</t>
  </si>
  <si>
    <t>GUAITECAS</t>
  </si>
  <si>
    <t>40029329-0</t>
  </si>
  <si>
    <t>CONSERVACION SISTEMA DE APR RAÚL MARÍN, REGIÓN DE AYSÉN COMUNA DE CISNES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</si>
  <si>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</si>
  <si>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</si>
  <si>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</si>
  <si>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</si>
  <si>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</si>
  <si>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40029343-0</t>
  </si>
  <si>
    <t>CONSERVACION  SISTEMA DE APR PUERTO BERTRAND, REGIÓN DE AYSÉN COMUNA DE CHILE CHICO</t>
  </si>
  <si>
    <t>GENERAL CARRERA</t>
  </si>
  <si>
    <t>CHILE CHICO</t>
  </si>
  <si>
    <t>40029347-0</t>
  </si>
  <si>
    <t>CONSERVACION SISTEMA DE APR ALTO BAGUALES, REGIÓN DE AYSÉN COMUNA DE COIHAYQUE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</si>
  <si>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</si>
  <si>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</si>
  <si>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</si>
  <si>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</si>
  <si>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</si>
  <si>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</si>
  <si>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</si>
  <si>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</si>
  <si>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40030238-0</t>
  </si>
  <si>
    <t>CONSERVACION SISTEMA DE AGUA POTABLE RURAL PUNTA CARRERA, COMUNA PUNTA ARENAS, 2021</t>
  </si>
  <si>
    <t>40026219-0</t>
  </si>
  <si>
    <t>CONSERVACION DE RECOLECCIÓN Y TRATAMIENTO DE AGUAS SERVIDAS</t>
  </si>
  <si>
    <t>Dirección General de Concesiones de Obras Públicas - FET-COVID-19</t>
  </si>
  <si>
    <t>29000600-0</t>
  </si>
  <si>
    <t>-- RUTA 5 TRAMO PUERTO MONTT - PARGUA (ASESORÍA DE INSPECCIÓN FISCAL - COVID)</t>
  </si>
  <si>
    <t>PUERTO MONTT, CALBUCO, MAULLIN</t>
  </si>
  <si>
    <t>Dirección General de Aguas - FET-COVID-19</t>
  </si>
  <si>
    <t>40012994-0</t>
  </si>
  <si>
    <t>DIAGNOSTICO PARA IMPLEMENTACION RED NACIONAL DE ALERTA .</t>
  </si>
  <si>
    <t>40027964-0</t>
  </si>
  <si>
    <t>ANALISIS ANALISIS DESARROLLO E IMPLEMENTACION DE PLANES ESTRATEGICOS CCAS. PARA LA GESTION INTERREGIONAL</t>
  </si>
  <si>
    <t>40027052-0</t>
  </si>
  <si>
    <t>CONSERVACIÓN Y MANTENCIÓN RED HIDROMÉTRICA NACIONAL PLAN DE RECUPERACIÓN</t>
  </si>
  <si>
    <t>006</t>
  </si>
  <si>
    <t>40027054-0</t>
  </si>
  <si>
    <t>CONSERVACIÓN RED DE MEDICIÓN DE PARÁMETROS GLACIOLÓGICOS PLAN DE RECUPERACIÓN</t>
  </si>
  <si>
    <t>40027055-0</t>
  </si>
  <si>
    <t>CONSERVACIÓN DE LA RED HIDROMETEOROLÓGICA PLAN DE RECUPERACION</t>
  </si>
  <si>
    <t>40027056-0</t>
  </si>
  <si>
    <t>CONSERVACIÓN RED DE LAGOS PLAN DE RECUPERACION</t>
  </si>
  <si>
    <t>40027057-0</t>
  </si>
  <si>
    <t>CONSERVACIÓN DE LA RED DE AGUAS SUBTERRÁNEAS PLAN DE RECUPERACION</t>
  </si>
  <si>
    <t>40027058-0</t>
  </si>
  <si>
    <t>CONSERVACIÓN DE LA RED DE AGUA E HIDROGEOLOGÍA PLAN RECUPERACION</t>
  </si>
  <si>
    <t>40027062-0</t>
  </si>
  <si>
    <t>CONSERVACION INVENTARIO D° DE AGUA AFECTO PAGO DE PATENTE POR NO USO PLAN RECUPERACION</t>
  </si>
  <si>
    <t>40028923-0</t>
  </si>
  <si>
    <t>CONSERVACION CONSERVACIÓN ESTACIONES FLUVIOMÉTRICA Y REPARACIONES MAYORES PLAN DE RECUPERACIÓN INTERREGIONAL</t>
  </si>
  <si>
    <t>(Varios elementos)</t>
  </si>
  <si>
    <t>Regiones</t>
  </si>
  <si>
    <t xml:space="preserve"> PRESUPUESTO (M$)</t>
  </si>
  <si>
    <t xml:space="preserve"> GASTO (M$)</t>
  </si>
  <si>
    <t xml:space="preserve"> SALDO (M$)</t>
  </si>
  <si>
    <t>Total general</t>
  </si>
  <si>
    <t>Servicios</t>
  </si>
  <si>
    <t xml:space="preserve"> PRESUPUESTO(M$)</t>
  </si>
  <si>
    <t xml:space="preserve"> PRESUPUESTO VIGENTE (M$)</t>
  </si>
  <si>
    <t>Asignaciones</t>
  </si>
  <si>
    <t>Servicio/ región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</si>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</sst>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General_)"/>
    <numFmt numFmtId="165" formatCode="dd/mm_)"/>
  </numFmts>
  <fonts count="35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name val="Couri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9">
    <xf numFmtId="164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6" applyNumberFormat="0" applyAlignment="0" applyProtection="0"/>
    <xf numFmtId="0" fontId="13" fillId="22" borderId="17" applyNumberFormat="0" applyAlignment="0" applyProtection="0"/>
    <xf numFmtId="0" fontId="14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16" applyNumberFormat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9" fillId="0" borderId="0"/>
    <xf numFmtId="0" fontId="9" fillId="32" borderId="19" applyNumberFormat="0" applyFont="0" applyAlignment="0" applyProtection="0"/>
    <xf numFmtId="0" fontId="19" fillId="21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15" fillId="0" borderId="23" applyNumberFormat="0" applyFill="0" applyAlignment="0" applyProtection="0"/>
    <xf numFmtId="0" fontId="25" fillId="0" borderId="24" applyNumberFormat="0" applyFill="0" applyAlignment="0" applyProtection="0"/>
    <xf numFmtId="41" fontId="27" fillId="0" borderId="0" applyFon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" fillId="32" borderId="1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0" fontId="31" fillId="0" borderId="0"/>
    <xf numFmtId="0" fontId="1" fillId="0" borderId="0"/>
  </cellStyleXfs>
  <cellXfs count="85">
    <xf numFmtId="164" fontId="0" fillId="0" borderId="0" xfId="0"/>
    <xf numFmtId="164" fontId="6" fillId="0" borderId="0" xfId="0" applyFont="1"/>
    <xf numFmtId="37" fontId="6" fillId="0" borderId="0" xfId="0" applyNumberFormat="1" applyFont="1" applyProtection="1"/>
    <xf numFmtId="164" fontId="6" fillId="0" borderId="3" xfId="0" applyFont="1" applyBorder="1"/>
    <xf numFmtId="3" fontId="6" fillId="0" borderId="0" xfId="0" applyNumberFormat="1" applyFont="1" applyProtection="1"/>
    <xf numFmtId="37" fontId="7" fillId="0" borderId="0" xfId="0" applyNumberFormat="1" applyFont="1" applyFill="1" applyProtection="1"/>
    <xf numFmtId="37" fontId="6" fillId="0" borderId="0" xfId="0" applyNumberFormat="1" applyFont="1" applyFill="1" applyProtection="1"/>
    <xf numFmtId="164" fontId="6" fillId="0" borderId="0" xfId="0" applyFont="1" applyAlignment="1"/>
    <xf numFmtId="164" fontId="4" fillId="0" borderId="0" xfId="0" applyFont="1" applyAlignment="1"/>
    <xf numFmtId="37" fontId="6" fillId="0" borderId="2" xfId="0" quotePrefix="1" applyNumberFormat="1" applyFont="1" applyFill="1" applyBorder="1" applyAlignment="1" applyProtection="1">
      <alignment horizontal="center"/>
    </xf>
    <xf numFmtId="3" fontId="6" fillId="0" borderId="0" xfId="0" applyNumberFormat="1" applyFont="1" applyFill="1" applyProtection="1"/>
    <xf numFmtId="3" fontId="8" fillId="0" borderId="9" xfId="0" applyNumberFormat="1" applyFont="1" applyFill="1" applyBorder="1" applyProtection="1"/>
    <xf numFmtId="3" fontId="8" fillId="0" borderId="1" xfId="0" applyNumberFormat="1" applyFont="1" applyFill="1" applyBorder="1" applyProtection="1"/>
    <xf numFmtId="3" fontId="8" fillId="0" borderId="2" xfId="0" applyNumberFormat="1" applyFont="1" applyFill="1" applyBorder="1" applyProtection="1"/>
    <xf numFmtId="164" fontId="6" fillId="0" borderId="1" xfId="0" applyFont="1" applyFill="1" applyBorder="1" applyAlignment="1">
      <alignment horizontal="center"/>
    </xf>
    <xf numFmtId="164" fontId="6" fillId="0" borderId="0" xfId="0" applyFont="1" applyFill="1"/>
    <xf numFmtId="164" fontId="6" fillId="0" borderId="0" xfId="0" applyFont="1" applyFill="1" applyAlignment="1" applyProtection="1">
      <alignment horizontal="left"/>
    </xf>
    <xf numFmtId="164" fontId="6" fillId="0" borderId="0" xfId="0" applyFont="1" applyFill="1" applyBorder="1"/>
    <xf numFmtId="164" fontId="5" fillId="0" borderId="1" xfId="0" applyFont="1" applyFill="1" applyBorder="1" applyAlignment="1">
      <alignment horizontal="center"/>
    </xf>
    <xf numFmtId="164" fontId="26" fillId="0" borderId="0" xfId="0" applyFont="1" applyFill="1"/>
    <xf numFmtId="165" fontId="4" fillId="0" borderId="0" xfId="0" applyNumberFormat="1" applyFont="1" applyFill="1" applyProtection="1"/>
    <xf numFmtId="37" fontId="5" fillId="0" borderId="2" xfId="0" applyNumberFormat="1" applyFont="1" applyFill="1" applyBorder="1" applyAlignment="1" applyProtection="1">
      <alignment horizontal="center"/>
    </xf>
    <xf numFmtId="37" fontId="6" fillId="0" borderId="15" xfId="0" quotePrefix="1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Alignment="1" applyProtection="1">
      <alignment horizontal="left"/>
    </xf>
    <xf numFmtId="164" fontId="6" fillId="0" borderId="3" xfId="0" applyFont="1" applyFill="1" applyBorder="1"/>
    <xf numFmtId="37" fontId="6" fillId="0" borderId="0" xfId="0" applyNumberFormat="1" applyFont="1" applyFill="1" applyBorder="1" applyProtection="1"/>
    <xf numFmtId="37" fontId="6" fillId="0" borderId="15" xfId="0" quotePrefix="1" applyNumberFormat="1" applyFont="1" applyFill="1" applyBorder="1" applyAlignment="1" applyProtection="1">
      <alignment horizontal="right"/>
    </xf>
    <xf numFmtId="37" fontId="6" fillId="0" borderId="0" xfId="0" applyNumberFormat="1" applyFont="1" applyFill="1" applyAlignment="1" applyProtection="1">
      <alignment horizontal="left"/>
    </xf>
    <xf numFmtId="164" fontId="6" fillId="0" borderId="3" xfId="0" applyFont="1" applyFill="1" applyBorder="1" applyAlignment="1" applyProtection="1">
      <alignment horizontal="left"/>
    </xf>
    <xf numFmtId="37" fontId="6" fillId="0" borderId="13" xfId="0" quotePrefix="1" applyNumberFormat="1" applyFont="1" applyFill="1" applyBorder="1" applyAlignment="1" applyProtection="1">
      <alignment horizontal="center"/>
    </xf>
    <xf numFmtId="164" fontId="6" fillId="0" borderId="7" xfId="0" applyFont="1" applyFill="1" applyBorder="1"/>
    <xf numFmtId="37" fontId="6" fillId="0" borderId="8" xfId="0" applyNumberFormat="1" applyFont="1" applyFill="1" applyBorder="1" applyAlignment="1" applyProtection="1">
      <alignment horizontal="left"/>
    </xf>
    <xf numFmtId="164" fontId="4" fillId="0" borderId="0" xfId="0" applyFont="1" applyFill="1" applyAlignment="1" applyProtection="1">
      <alignment horizontal="left"/>
    </xf>
    <xf numFmtId="164" fontId="6" fillId="0" borderId="0" xfId="0" applyFont="1" applyFill="1" applyAlignment="1"/>
    <xf numFmtId="164" fontId="4" fillId="0" borderId="0" xfId="0" applyFont="1" applyFill="1" applyAlignment="1"/>
    <xf numFmtId="37" fontId="4" fillId="0" borderId="0" xfId="0" applyNumberFormat="1" applyFont="1" applyFill="1" applyAlignment="1" applyProtection="1">
      <alignment horizontal="left"/>
    </xf>
    <xf numFmtId="164" fontId="6" fillId="0" borderId="5" xfId="0" applyFont="1" applyFill="1" applyBorder="1"/>
    <xf numFmtId="39" fontId="6" fillId="0" borderId="0" xfId="0" applyNumberFormat="1" applyFont="1" applyFill="1" applyProtection="1"/>
    <xf numFmtId="37" fontId="6" fillId="0" borderId="4" xfId="0" quotePrefix="1" applyNumberFormat="1" applyFont="1" applyFill="1" applyBorder="1" applyAlignment="1" applyProtection="1">
      <alignment horizontal="right"/>
    </xf>
    <xf numFmtId="37" fontId="6" fillId="0" borderId="6" xfId="0" applyNumberFormat="1" applyFont="1" applyFill="1" applyBorder="1" applyAlignment="1" applyProtection="1">
      <alignment horizontal="left"/>
    </xf>
    <xf numFmtId="164" fontId="26" fillId="0" borderId="0" xfId="0" applyFont="1" applyFill="1" applyAlignment="1"/>
    <xf numFmtId="164" fontId="5" fillId="0" borderId="3" xfId="0" applyFont="1" applyFill="1" applyBorder="1" applyAlignment="1">
      <alignment vertical="center"/>
    </xf>
    <xf numFmtId="37" fontId="5" fillId="0" borderId="14" xfId="0" applyNumberFormat="1" applyFont="1" applyFill="1" applyBorder="1" applyAlignment="1" applyProtection="1">
      <alignment horizontal="left" vertical="center"/>
    </xf>
    <xf numFmtId="164" fontId="5" fillId="0" borderId="10" xfId="0" applyFont="1" applyFill="1" applyBorder="1" applyAlignment="1">
      <alignment vertical="center"/>
    </xf>
    <xf numFmtId="37" fontId="5" fillId="0" borderId="11" xfId="0" applyNumberFormat="1" applyFont="1" applyFill="1" applyBorder="1" applyAlignment="1" applyProtection="1">
      <alignment horizontal="center" vertical="center"/>
    </xf>
    <xf numFmtId="164" fontId="5" fillId="0" borderId="0" xfId="0" applyFont="1" applyFill="1" applyBorder="1" applyAlignment="1">
      <alignment vertical="center"/>
    </xf>
    <xf numFmtId="3" fontId="5" fillId="0" borderId="12" xfId="0" applyNumberFormat="1" applyFont="1" applyFill="1" applyBorder="1" applyAlignment="1" applyProtection="1">
      <alignment vertical="center"/>
    </xf>
    <xf numFmtId="37" fontId="6" fillId="0" borderId="12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Alignment="1" applyProtection="1">
      <alignment vertical="center"/>
    </xf>
    <xf numFmtId="164" fontId="6" fillId="0" borderId="0" xfId="0" applyFont="1" applyFill="1" applyAlignment="1">
      <alignment vertical="center"/>
    </xf>
    <xf numFmtId="164" fontId="5" fillId="0" borderId="14" xfId="0" applyFont="1" applyFill="1" applyBorder="1" applyAlignment="1">
      <alignment vertical="center"/>
    </xf>
    <xf numFmtId="3" fontId="8" fillId="0" borderId="12" xfId="0" applyNumberFormat="1" applyFont="1" applyFill="1" applyBorder="1" applyProtection="1"/>
    <xf numFmtId="164" fontId="6" fillId="0" borderId="1" xfId="0" applyFont="1" applyFill="1" applyBorder="1" applyAlignment="1">
      <alignment horizontal="center" wrapText="1"/>
    </xf>
    <xf numFmtId="3" fontId="8" fillId="0" borderId="2" xfId="0" applyNumberFormat="1" applyFont="1" applyBorder="1" applyProtection="1"/>
    <xf numFmtId="41" fontId="6" fillId="0" borderId="0" xfId="43" applyFont="1" applyFill="1"/>
    <xf numFmtId="37" fontId="7" fillId="34" borderId="0" xfId="0" applyNumberFormat="1" applyFont="1" applyFill="1" applyProtection="1"/>
    <xf numFmtId="37" fontId="6" fillId="34" borderId="12" xfId="0" applyNumberFormat="1" applyFont="1" applyFill="1" applyBorder="1" applyAlignment="1" applyProtection="1">
      <alignment vertical="center"/>
    </xf>
    <xf numFmtId="164" fontId="5" fillId="0" borderId="0" xfId="0" applyFont="1" applyFill="1" applyAlignment="1"/>
    <xf numFmtId="37" fontId="6" fillId="0" borderId="15" xfId="0" applyNumberFormat="1" applyFont="1" applyFill="1" applyBorder="1" applyAlignment="1" applyProtection="1">
      <alignment vertical="center"/>
    </xf>
    <xf numFmtId="37" fontId="6" fillId="0" borderId="11" xfId="0" applyNumberFormat="1" applyFont="1" applyFill="1" applyBorder="1" applyAlignment="1" applyProtection="1">
      <alignment vertical="center"/>
    </xf>
    <xf numFmtId="0" fontId="2" fillId="0" borderId="0" xfId="66" applyAlignment="1">
      <alignment vertical="top" wrapText="1"/>
    </xf>
    <xf numFmtId="0" fontId="2" fillId="0" borderId="0" xfId="66"/>
    <xf numFmtId="0" fontId="32" fillId="35" borderId="25" xfId="67" applyFont="1" applyFill="1" applyBorder="1" applyAlignment="1">
      <alignment horizontal="center" vertical="top" wrapText="1"/>
    </xf>
    <xf numFmtId="3" fontId="32" fillId="35" borderId="25" xfId="67" applyNumberFormat="1" applyFont="1" applyFill="1" applyBorder="1" applyAlignment="1">
      <alignment horizontal="center" vertical="top" wrapText="1"/>
    </xf>
    <xf numFmtId="0" fontId="33" fillId="0" borderId="0" xfId="66" applyFont="1"/>
    <xf numFmtId="0" fontId="34" fillId="0" borderId="12" xfId="67" applyFont="1" applyBorder="1" applyAlignment="1">
      <alignment vertical="top" wrapText="1"/>
    </xf>
    <xf numFmtId="0" fontId="34" fillId="0" borderId="12" xfId="67" applyFont="1" applyBorder="1" applyAlignment="1">
      <alignment horizontal="center" vertical="top" wrapText="1"/>
    </xf>
    <xf numFmtId="3" fontId="34" fillId="0" borderId="12" xfId="67" applyNumberFormat="1" applyFont="1" applyBorder="1" applyAlignment="1">
      <alignment horizontal="right" vertical="top" wrapText="1"/>
    </xf>
    <xf numFmtId="0" fontId="2" fillId="0" borderId="0" xfId="66" applyAlignment="1">
      <alignment horizontal="center"/>
    </xf>
    <xf numFmtId="3" fontId="2" fillId="0" borderId="0" xfId="66" applyNumberFormat="1"/>
    <xf numFmtId="0" fontId="1" fillId="0" borderId="0" xfId="68" applyAlignment="1">
      <alignment vertical="top" wrapText="1"/>
    </xf>
    <xf numFmtId="0" fontId="1" fillId="0" borderId="0" xfId="68"/>
    <xf numFmtId="0" fontId="1" fillId="0" borderId="0" xfId="68" applyAlignment="1">
      <alignment horizontal="right" vertical="top" wrapText="1"/>
    </xf>
    <xf numFmtId="0" fontId="1" fillId="0" borderId="0" xfId="68" applyAlignment="1">
      <alignment horizontal="left" vertical="top" wrapText="1"/>
    </xf>
    <xf numFmtId="3" fontId="1" fillId="0" borderId="0" xfId="68" applyNumberFormat="1" applyAlignment="1">
      <alignment vertical="top" wrapText="1"/>
    </xf>
    <xf numFmtId="0" fontId="33" fillId="0" borderId="0" xfId="68" applyFont="1" applyAlignment="1">
      <alignment vertical="top" wrapText="1"/>
    </xf>
    <xf numFmtId="0" fontId="33" fillId="0" borderId="12" xfId="68" applyFont="1" applyBorder="1" applyAlignment="1">
      <alignment horizontal="center" vertical="top" wrapText="1"/>
    </xf>
    <xf numFmtId="0" fontId="33" fillId="0" borderId="12" xfId="68" applyFont="1" applyBorder="1" applyAlignment="1">
      <alignment vertical="top" wrapText="1"/>
    </xf>
    <xf numFmtId="0" fontId="33" fillId="0" borderId="12" xfId="68" applyFont="1" applyBorder="1" applyAlignment="1">
      <alignment horizontal="right" vertical="top" wrapText="1"/>
    </xf>
    <xf numFmtId="0" fontId="33" fillId="0" borderId="0" xfId="68" applyFont="1" applyAlignment="1">
      <alignment horizontal="left" vertical="top" wrapText="1"/>
    </xf>
    <xf numFmtId="3" fontId="33" fillId="0" borderId="12" xfId="68" applyNumberFormat="1" applyFont="1" applyBorder="1" applyAlignment="1">
      <alignment vertical="top" wrapText="1"/>
    </xf>
    <xf numFmtId="164" fontId="6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0" fontId="30" fillId="0" borderId="0" xfId="66" applyFont="1" applyAlignment="1">
      <alignment horizontal="center" vertical="top" wrapText="1"/>
    </xf>
    <xf numFmtId="164" fontId="26" fillId="33" borderId="0" xfId="0" applyFont="1" applyFill="1" applyAlignment="1">
      <alignment horizontal="center"/>
    </xf>
  </cellXfs>
  <cellStyles count="69">
    <cellStyle name="20% - Énfasis1" xfId="1" builtinId="30" customBuiltin="1"/>
    <cellStyle name="20% - Énfasis1 2" xfId="48" xr:uid="{00000000-0005-0000-0000-000001000000}"/>
    <cellStyle name="20% - Énfasis2" xfId="2" builtinId="34" customBuiltin="1"/>
    <cellStyle name="20% - Énfasis2 2" xfId="51" xr:uid="{00000000-0005-0000-0000-000003000000}"/>
    <cellStyle name="20% - Énfasis3" xfId="3" builtinId="38" customBuiltin="1"/>
    <cellStyle name="20% - Énfasis3 2" xfId="54" xr:uid="{00000000-0005-0000-0000-000005000000}"/>
    <cellStyle name="20% - Énfasis4" xfId="4" builtinId="42" customBuiltin="1"/>
    <cellStyle name="20% - Énfasis4 2" xfId="57" xr:uid="{00000000-0005-0000-0000-000007000000}"/>
    <cellStyle name="20% - Énfasis5" xfId="5" builtinId="46" customBuiltin="1"/>
    <cellStyle name="20% - Énfasis5 2" xfId="60" xr:uid="{00000000-0005-0000-0000-000009000000}"/>
    <cellStyle name="20% - Énfasis6" xfId="6" builtinId="50" customBuiltin="1"/>
    <cellStyle name="20% - Énfasis6 2" xfId="63" xr:uid="{00000000-0005-0000-0000-00000B000000}"/>
    <cellStyle name="40% - Énfasis1" xfId="7" builtinId="31" customBuiltin="1"/>
    <cellStyle name="40% - Énfasis1 2" xfId="49" xr:uid="{00000000-0005-0000-0000-00000D000000}"/>
    <cellStyle name="40% - Énfasis2" xfId="8" builtinId="35" customBuiltin="1"/>
    <cellStyle name="40% - Énfasis2 2" xfId="52" xr:uid="{00000000-0005-0000-0000-00000F000000}"/>
    <cellStyle name="40% - Énfasis3" xfId="9" builtinId="39" customBuiltin="1"/>
    <cellStyle name="40% - Énfasis3 2" xfId="55" xr:uid="{00000000-0005-0000-0000-000011000000}"/>
    <cellStyle name="40% - Énfasis4" xfId="10" builtinId="43" customBuiltin="1"/>
    <cellStyle name="40% - Énfasis4 2" xfId="58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4" xr:uid="{00000000-0005-0000-0000-000017000000}"/>
    <cellStyle name="60% - Énfasis1" xfId="13" builtinId="32" customBuiltin="1"/>
    <cellStyle name="60% - Énfasis1 2" xfId="50" xr:uid="{00000000-0005-0000-0000-000019000000}"/>
    <cellStyle name="60% - Énfasis2" xfId="14" builtinId="36" customBuiltin="1"/>
    <cellStyle name="60% - Énfasis2 2" xfId="53" xr:uid="{00000000-0005-0000-0000-00001B000000}"/>
    <cellStyle name="60% - Énfasis3" xfId="15" builtinId="40" customBuiltin="1"/>
    <cellStyle name="60% - Énfasis3 2" xfId="56" xr:uid="{00000000-0005-0000-0000-00001D000000}"/>
    <cellStyle name="60% - Énfasis4" xfId="16" builtinId="44" customBuiltin="1"/>
    <cellStyle name="60% - Énfasis4 2" xfId="59" xr:uid="{00000000-0005-0000-0000-00001F000000}"/>
    <cellStyle name="60% - Énfasis5" xfId="17" builtinId="48" customBuiltin="1"/>
    <cellStyle name="60% - Énfasis5 2" xfId="62" xr:uid="{00000000-0005-0000-0000-000021000000}"/>
    <cellStyle name="60% - Énfasis6" xfId="18" builtinId="52" customBuiltin="1"/>
    <cellStyle name="60% - Énfasis6 2" xfId="65" xr:uid="{00000000-0005-0000-0000-000023000000}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" xfId="43" builtinId="6"/>
    <cellStyle name="Neutral" xfId="32" builtinId="28" customBuiltin="1"/>
    <cellStyle name="Neutral 2" xfId="46" xr:uid="{00000000-0005-0000-0000-000034000000}"/>
    <cellStyle name="Normal" xfId="0" builtinId="0"/>
    <cellStyle name="Normal 2" xfId="33" xr:uid="{00000000-0005-0000-0000-000036000000}"/>
    <cellStyle name="Normal 3" xfId="44" xr:uid="{00000000-0005-0000-0000-000037000000}"/>
    <cellStyle name="Normal 4" xfId="66" xr:uid="{078170DD-CFED-4627-AD00-E29798A5B347}"/>
    <cellStyle name="Normal 5" xfId="68" xr:uid="{373E2DD3-397E-48DC-BF4B-520102CA6CFB}"/>
    <cellStyle name="Normal_Hoja1" xfId="67" xr:uid="{680641FF-DEBC-47DC-9CDE-24EF6FF77F30}"/>
    <cellStyle name="Notas 2" xfId="34" xr:uid="{00000000-0005-0000-0000-000038000000}"/>
    <cellStyle name="Notas 3" xfId="47" xr:uid="{00000000-0005-0000-0000-000039000000}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ítulo 4" xfId="45" xr:uid="{00000000-0005-0000-0000-000040000000}"/>
    <cellStyle name="Total" xfId="42" builtinId="25" customBuiltin="1"/>
  </cellStyles>
  <dxfs count="1639">
    <dxf>
      <numFmt numFmtId="3" formatCode="#,##0"/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horizontal="center" readingOrder="0"/>
    </dxf>
    <dxf>
      <alignment horizontal="center" readingOrder="0"/>
    </dxf>
    <dxf>
      <alignment vertical="top" wrapText="1" indent="0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vertical="top" wrapText="1" readingOrder="0"/>
    </dxf>
    <dxf>
      <numFmt numFmtId="3" formatCode="#,##0"/>
    </dxf>
    <dxf>
      <alignment horizontal="right" readingOrder="0"/>
    </dxf>
    <dxf>
      <alignment vertical="top" wrapText="1" readingOrder="0"/>
    </dxf>
    <dxf>
      <numFmt numFmtId="3" formatCode="#,##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ros\Downloads\Presupuesto_y_gasto_MOP_ST31_fet_covid_a&#241;o_2021_a_diciembre_por_asignaci&#243;n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Jutronic Oyarzun (Dirplan)" refreshedDate="44582.47197280093" createdVersion="4" refreshedVersion="5" minRefreshableVersion="3" recordCount="1046" xr:uid="{AAD12164-1227-4B4E-B5E5-FDFB1ECA99F1}">
  <cacheSource type="worksheet">
    <worksheetSource ref="A3:K1049" sheet="Ppto vigente y ejecutado" r:id="rId2"/>
  </cacheSource>
  <cacheFields count="11">
    <cacheField name="SERVICIO" numFmtId="0">
      <sharedItems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 u="1"/>
        <s v="Instituto Nacional de Hidráulica " u="1"/>
        <s v="Dirección de Aeropuertos" u="1"/>
        <s v="Dirección de Planeamiento " u="1"/>
        <s v="Dirección General de Obras Públicas" u="1"/>
        <s v="Dirección General de Concesiones de Obras Públicas" u="1"/>
        <s v="Dirección de Obras Hidráulicas" u="1"/>
        <s v="Dirección de Arquitectura" u="1"/>
        <s v="Dirección de Obras Hidráulicas " u="1"/>
        <s v="Dirección de Planeamiento" u="1"/>
        <s v="Dirección de Obras Portuarias " u="1"/>
        <s v="Agua Potable Rural" u="1"/>
        <s v="Dirección General de Aguas" u="1"/>
        <s v="Dirección General de Aguas " u="1"/>
        <s v="Dirección de Obras Portuarias" u="1"/>
        <s v="Superintendencia de Servicios Sanitarios" u="1"/>
        <s v="Dirección de Arquitectura " u="1"/>
        <s v="Dirección de Vialidad" u="1"/>
        <s v="Instituto Nacional de Hidráulica" u="1"/>
        <s v="Dirección de Aeropuertos " u="1"/>
        <s v="Superintendencia de Servicios Sanitarios " u="1"/>
      </sharedItems>
    </cacheField>
    <cacheField name="REGION" numFmtId="0">
      <sharedItems count="21">
        <s v="Tarapacá"/>
        <s v="Atacama"/>
        <s v="Valparaíso"/>
        <s v="Metropolitana de Santiago"/>
        <s v="Los Ríos"/>
        <s v="Los Lagos"/>
        <s v="Aysén del General Carlos Ibáñez del Campo"/>
        <s v="Magallanes y de la Antártica Chilena"/>
        <s v="Arica y Parinacota"/>
        <s v="Biobío"/>
        <s v=""/>
        <s v="Antofagasta"/>
        <s v="Coquimbo"/>
        <s v="Libertador General Bernardo O'Higgins"/>
        <s v="Maule"/>
        <s v="Ñuble"/>
        <s v="La Araucanía"/>
        <s v="Interregional"/>
        <s v="Interregional2" u="1"/>
        <s v="FONDOS SIN DECRETAR" u="1"/>
        <s v="Region" u="1"/>
      </sharedItems>
    </cacheField>
    <cacheField name="ITEM" numFmtId="0">
      <sharedItems count="4">
        <s v="02"/>
        <s v="01"/>
        <s v="ITEM" u="1"/>
        <s v="03" u="1"/>
      </sharedItems>
    </cacheField>
    <cacheField name="COD BIP" numFmtId="0">
      <sharedItems count="2397">
        <s v="40020020-0"/>
        <s v="30132033-0"/>
        <s v="40020594-0"/>
        <s v="40024742-0"/>
        <s v="30309972-0"/>
        <s v="40019452-0"/>
        <s v="40020701-0"/>
        <s v="40030513-0"/>
        <s v="30482662-0"/>
        <s v="40024744-0"/>
        <s v="40004185-0"/>
        <s v="40020200-0"/>
        <s v="40020201-0"/>
        <s v="40020202-0"/>
        <s v="40020324-0"/>
        <s v="40000148-0"/>
        <s v="40026201-0"/>
        <s v="000"/>
        <s v="40025941-0"/>
        <s v="40025987-0"/>
        <s v="40025942-0"/>
        <s v="40025988-0"/>
        <s v="20183313-0"/>
        <s v="20183318-0"/>
        <s v="20183321-0"/>
        <s v="30315824-0"/>
        <s v="40025805-0"/>
        <s v="40025945-0"/>
        <s v="40025989-0"/>
        <s v="40029466-0"/>
        <s v="30394729-0"/>
        <s v="40025946-0"/>
        <s v="30131607-0"/>
        <s v="40025948-0"/>
        <s v="40025990-0"/>
        <s v="30080455-0"/>
        <s v="40025926-0"/>
        <s v="40025949-0"/>
        <s v="40025992-0"/>
        <s v="40033732-0"/>
        <s v="40025928-0"/>
        <s v="40025950-0"/>
        <s v="40025929-0"/>
        <s v="40025951-0"/>
        <s v="40025994-0"/>
        <s v="40025952-0"/>
        <s v="40025995-0"/>
        <s v="40025931-0"/>
        <s v="40025953-0"/>
        <s v="40025996-0"/>
        <s v="40033162-0"/>
        <s v="40020697-0"/>
        <s v="40025932-0"/>
        <s v="40025954-0"/>
        <s v="40025933-0"/>
        <s v="40025955-0"/>
        <s v="40025997-0"/>
        <s v="40030492-0"/>
        <s v="40030493-0"/>
        <s v="40030495-0"/>
        <s v="40031973-0"/>
        <s v="40032449-0"/>
        <s v="40003019-0"/>
        <s v="40025934-0"/>
        <s v="40025956-0"/>
        <s v="40021417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6059-0"/>
        <s v="40025960-0"/>
        <s v="40021412-0"/>
        <s v="40020615-0"/>
        <s v="30078323-0"/>
        <s v="30080195-0"/>
        <s v="30239372-0"/>
        <s v="30459183-0"/>
        <s v="40004007-0"/>
        <s v="40020151-0"/>
        <s v="40027081-0"/>
        <s v="40027082-0"/>
        <s v="40027285-0"/>
        <s v="40027829-0"/>
        <s v="40029505-0"/>
        <s v="40035392-0"/>
        <s v="30106622-0"/>
        <s v="40020140-0"/>
        <s v="40027079-0"/>
        <s v="40027083-0"/>
        <s v="40027830-0"/>
        <s v="40027832-0"/>
        <s v="40035397-0"/>
        <s v="30131282-0"/>
        <s v="30427024-0"/>
        <s v="40003476-0"/>
        <s v="40004194-0"/>
        <s v="40020142-0"/>
        <s v="40020589-0"/>
        <s v="40027084-0"/>
        <s v="40027833-0"/>
        <s v="40029491-0"/>
        <s v="40035398-0"/>
        <s v="40020144-0"/>
        <s v="40027075-0"/>
        <s v="40027078-0"/>
        <s v="40035400-0"/>
        <s v="40004544-0"/>
        <s v="40011784-0"/>
        <s v="40020145-0"/>
        <s v="40027835-0"/>
        <s v="40027836-0"/>
        <s v="40027837-0"/>
        <s v="40028928-0"/>
        <s v="40035387-0"/>
        <s v="30080632-0"/>
        <s v="30081505-0"/>
        <s v="30458864-0"/>
        <s v="40003618-0"/>
        <s v="40020147-0"/>
        <s v="40020243-0"/>
        <s v="40025149-0"/>
        <s v="40027085-0"/>
        <s v="40027838-0"/>
        <s v="40027839-0"/>
        <s v="40035379-0"/>
        <s v="30130956-0"/>
        <s v="30457895-0"/>
        <s v="30459970-0"/>
        <s v="40017888-0"/>
        <s v="40020146-0"/>
        <s v="40027104-0"/>
        <s v="40035413-0"/>
        <s v="30083002-0"/>
        <s v="30122160-0"/>
        <s v="30241072-0"/>
        <s v="40018408-0"/>
        <s v="40019930-0"/>
        <s v="40020148-0"/>
        <s v="40020380-0"/>
        <s v="40025624-0"/>
        <s v="40027076-0"/>
        <s v="40027840-0"/>
        <s v="40035373-0"/>
        <s v="30106685-0"/>
        <s v="30122001-0"/>
        <s v="40011064-0"/>
        <s v="40020156-0"/>
        <s v="40027077-0"/>
        <s v="40027080-0"/>
        <s v="40027841-0"/>
        <s v="40035374-0"/>
        <s v="40020152-0"/>
        <s v="40025508-0"/>
        <s v="40027107-0"/>
        <s v="40027831-0"/>
        <s v="40028665-0"/>
        <s v="40035383-0"/>
        <s v="30259523-0"/>
        <s v="30286872-0"/>
        <s v="30445322-0"/>
        <s v="40020157-0"/>
        <s v="40026081-0"/>
        <s v="40026084-0"/>
        <s v="40026087-0"/>
        <s v="40027103-0"/>
        <s v="40027106-0"/>
        <s v="40027842-0"/>
        <s v="40030515-0"/>
        <s v="40031617-0"/>
        <s v="40035384-0"/>
        <s v="30076636-0"/>
        <s v="40006608-0"/>
        <s v="40016546-0"/>
        <s v="40018637-0"/>
        <s v="40019598-0"/>
        <s v="40020158-0"/>
        <s v="40025154-0"/>
        <s v="40026294-0"/>
        <s v="40026906-0"/>
        <s v="40027817-0"/>
        <s v="40027818-0"/>
        <s v="40027996-0"/>
        <s v="40029496-0"/>
        <s v="40029650-0"/>
        <s v="40035399-0"/>
        <s v="30093222-0"/>
        <s v="30132448-0"/>
        <s v="30458860-0"/>
        <s v="30480981-0"/>
        <s v="40002586-0"/>
        <s v="40020150-0"/>
        <s v="40021516-0"/>
        <s v="40027090-0"/>
        <s v="40027825-0"/>
        <s v="40027826-0"/>
        <s v="40029499-0"/>
        <s v="40035380-0"/>
        <s v="30131861-0"/>
        <s v="30319122-0"/>
        <s v="30399823-0"/>
        <s v="30458870-0"/>
        <s v="40003435-0"/>
        <s v="40020032-0"/>
        <s v="40020159-0"/>
        <s v="40020617-0"/>
        <s v="40023736-0"/>
        <s v="40027087-0"/>
        <s v="40027088-0"/>
        <s v="40027089-0"/>
        <s v="40027820-0"/>
        <s v="40031619-0"/>
        <s v="30231173-0"/>
        <s v="30231622-0"/>
        <s v="40020161-0"/>
        <s v="40027112-0"/>
        <s v="40035412-0"/>
        <s v="30123602-0"/>
        <s v="30280722-0"/>
        <s v="30351005-0"/>
        <s v="30485466-0"/>
        <s v="40020141-0"/>
        <s v="40025069-0"/>
        <s v="40027109-0"/>
        <s v="40027823-0"/>
        <s v="40035411-0"/>
        <s v="30387326-0"/>
        <s v="40026598-0"/>
        <s v="40029507-0"/>
        <s v="40008050-0"/>
        <s v="30091812-0"/>
        <s v="40021339-0"/>
        <s v="40027031-0"/>
        <s v="30426376-0"/>
        <s v="40024046-0"/>
        <s v="40024705-0"/>
        <s v="40031349-0"/>
        <s v="30485805-0"/>
        <s v="40025790-0"/>
        <s v="40031347-0"/>
        <s v="30304223-0"/>
        <s v="30481607-0"/>
        <s v="40009993-0"/>
        <s v="40010002-0"/>
        <s v="40010004-0"/>
        <s v="40010005-0"/>
        <s v="40010356-0"/>
        <s v="40026092-0"/>
        <s v="40030400-0"/>
        <s v="40026147-0"/>
        <s v="40033264-0"/>
        <s v="40029865-0"/>
        <s v="40033965-0"/>
        <s v="40033968-0"/>
        <s v="40026179-0"/>
        <s v="40033041-0"/>
        <s v="40033978-0"/>
        <s v="40021701-0"/>
        <s v="40027127-0"/>
        <s v="40027135-0"/>
        <s v="40030402-0"/>
        <s v="40009728-0"/>
        <s v="40020593-0"/>
        <s v="40027138-0"/>
        <s v="40026166-0"/>
        <s v="40026183-0"/>
        <s v="40031234-0"/>
        <s v="40032982-0"/>
        <s v="40033073-0"/>
        <s v="40026168-0"/>
        <s v="40026171-0"/>
        <s v="40026172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3095-0"/>
        <s v="40030399-0"/>
        <s v="40030459-0"/>
        <s v="40000717-0"/>
        <s v="40029338-0"/>
        <s v="40030304-0"/>
        <s v="40002194-0"/>
        <s v="40029349-0"/>
        <s v="40029350-0"/>
        <s v="30478237-0"/>
        <s v="40029378-0"/>
        <s v="40029391-0"/>
        <s v="40030351-0"/>
        <s v="40029395-0"/>
        <s v="40029406-0"/>
        <s v="40029407-0"/>
        <s v="40029408-0"/>
        <s v="40029409-0"/>
        <s v="40029412-0"/>
        <s v="40029414-0"/>
        <s v="40029415-0"/>
        <s v="40030354-0"/>
        <s v="40013252-0"/>
        <s v="40013635-0"/>
        <s v="40013637-0"/>
        <s v="40022913-0"/>
        <s v="40030360-0"/>
        <s v="40034067-0"/>
        <s v="40034084-0"/>
        <s v="40034085-0"/>
        <s v="40034092-0"/>
        <s v="30485713-0"/>
        <s v="40002294-0"/>
        <s v="40002676-0"/>
        <s v="40002812-0"/>
        <s v="40009604-0"/>
        <s v="40016380-0"/>
        <s v="40017094-0"/>
        <s v="40029369-0"/>
        <s v="40029370-0"/>
        <s v="40029371-0"/>
        <s v="40029373-0"/>
        <s v="40029377-0"/>
        <s v="40029380-0"/>
        <s v="40029382-0"/>
        <s v="40029383-0"/>
        <s v="40030357-0"/>
        <s v="40010492-0"/>
        <s v="40011145-0"/>
        <s v="40011426-0"/>
        <s v="40012719-0"/>
        <s v="40027258-0"/>
        <s v="40029403-0"/>
        <s v="40030359-0"/>
        <s v="40010068-0"/>
        <s v="40010073-0"/>
        <s v="40029351-0"/>
        <s v="40029352-0"/>
        <s v="40029353-0"/>
        <s v="40029355-0"/>
        <s v="40029356-0"/>
        <s v="40029357-0"/>
        <s v="40030361-0"/>
        <s v="40021327-0"/>
        <s v="40029295-0"/>
        <s v="40029298-0"/>
        <s v="40029299-0"/>
        <s v="40029301-0"/>
        <s v="40029313-0"/>
        <s v="40029315-0"/>
        <s v="40029482-0"/>
        <s v="40029483-0"/>
        <s v="40029484-0"/>
        <s v="40030362-0"/>
        <s v="40033196-0"/>
        <s v="40033246-0"/>
        <s v="40034111-0"/>
        <s v="30068174-0"/>
        <s v="30101514-0"/>
        <s v="30132104-0"/>
        <s v="40000183-0"/>
        <s v="40001395-0"/>
        <s v="30459781-0"/>
        <s v="40022371-0"/>
        <s v="40023867-0"/>
        <s v="40024558-0"/>
        <s v="40024632-0"/>
        <s v="40024936-0"/>
        <s v="40027798-0"/>
        <s v="40029399-0"/>
        <s v="40029428-0"/>
        <s v="40029433-0"/>
        <s v="40029434-0"/>
        <s v="40029435-0"/>
        <s v="40029436-0"/>
        <s v="40029438-0"/>
        <s v="40029439-0"/>
        <s v="40029442-0"/>
        <s v="40029443-0"/>
        <s v="40029444-0"/>
        <s v="40029447-0"/>
        <s v="40029719-0"/>
        <s v="40029728-0"/>
        <s v="40029744-0"/>
        <s v="40029785-0"/>
        <s v="40034086-0"/>
        <s v="40034089-0"/>
        <s v="40034115-0"/>
        <s v="30135406-0"/>
        <s v="40018435-0"/>
        <s v="40018505-0"/>
        <s v="40018516-0"/>
        <s v="40018784-0"/>
        <s v="40019309-0"/>
        <s v="40029307-0"/>
        <s v="40029309-0"/>
        <s v="40029310-0"/>
        <s v="40029312-0"/>
        <s v="40029317-0"/>
        <s v="40029318-0"/>
        <s v="40029320-0"/>
        <s v="40029322-0"/>
        <s v="40029324-0"/>
        <s v="40029326-0"/>
        <s v="40029328-0"/>
        <s v="40029331-0"/>
        <s v="40029332-0"/>
        <s v="40029333-0"/>
        <s v="40029336-0"/>
        <s v="40029337-0"/>
        <s v="40029341-0"/>
        <s v="40029346-0"/>
        <s v="40033817-0"/>
        <s v="40034116-0"/>
        <s v="40029297-0"/>
        <s v="40029329-0"/>
        <s v="40029334-0"/>
        <s v="40029339-0"/>
        <s v="40029343-0"/>
        <s v="40029347-0"/>
        <s v="40030281-0"/>
        <s v="40030283-0"/>
        <s v="40030284-0"/>
        <s v="40030286-0"/>
        <s v="40030238-0"/>
        <s v="40026219-0"/>
        <s v="29000600-0"/>
        <s v="40012994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 u="1"/>
        <s v="30484625-0" u="1"/>
        <s v="40022230-0" u="1"/>
        <s v="30106248-0" u="1"/>
        <s v="30467435-0" u="1"/>
        <s v="20155346-0" u="1"/>
        <s v="30106140-0" u="1"/>
        <s v="40017157-0" u="1"/>
        <s v="30459970-9" u="1"/>
        <s v="40003559-0" u="1"/>
        <s v="40009870-0" u="1"/>
        <s v="40021158-0" u="1"/>
        <s v="40003461-0" u="1"/>
        <s v="30121761-0" u="1"/>
        <s v="40017187-0" u="1"/>
        <s v="30389073-0" u="1"/>
        <s v="40017890-0" u="1"/>
        <s v="30122170-0" u="1"/>
        <s v="30210972-0" u="1"/>
        <s v="40011589-0" u="1"/>
        <s v="30394274-0" u="1"/>
        <s v="30403479-0" u="1"/>
        <s v="30407488-0" u="1"/>
        <s v="30485885-0" u="1"/>
        <s v="40034117-0" u="1"/>
        <s v="30131100-0" u="1"/>
        <s v="40008538-0" u="1"/>
        <s v="30118027-0" u="1"/>
        <s v="40000412-0" u="1"/>
        <s v="30114721-0" u="1"/>
        <s v="20159135-0" u="1"/>
        <s v="40011329-0" u="1"/>
        <s v="40004549-0" u="1"/>
        <s v="40022138-0" u="1"/>
        <s v="30478845-0" u="1"/>
        <s v="40013759-0" u="1"/>
        <s v="30484435-0" u="1"/>
        <s v="40004451-0" u="1"/>
        <s v="40006050-0" u="1"/>
        <s v="30051950-0" u="1"/>
        <s v="40009778-0" u="1"/>
        <s v="40023250-0" u="1"/>
        <s v="30482035-0" u="1"/>
        <s v="30486044-0" u="1"/>
        <s v="40031250-0" u="1"/>
        <s v="40025778-0" u="1"/>
        <s v="29000527-0" u="1"/>
        <s v="30482856-0" u="1"/>
        <s v="40011261-0" u="1"/>
        <s v="40027918-0" u="1"/>
        <s v="40006719-0" u="1"/>
        <s v="30480981-9" u="1"/>
        <s v="29000547-0" u="1"/>
        <s v="30098093-0" u="1"/>
        <s v="40025518-0" u="1"/>
        <s v="40027117-0" u="1"/>
        <s v="40027928-0" u="1"/>
        <s v="30106619-0" u="1"/>
        <s v="30107298-0" u="1"/>
        <s v="30102089-0" u="1"/>
        <s v="30113699-0" u="1"/>
        <s v="30371276-0" u="1"/>
        <s v="30099033-0" u="1"/>
        <s v="30112219-0" u="1"/>
        <s v="40011011-0" u="1"/>
        <s v="40020211-0" u="1"/>
        <s v="30123731-0" u="1"/>
        <s v="40008358-0" u="1"/>
        <s v="40020339-0" u="1"/>
        <s v="30301322-0" u="1"/>
        <s v="29000307-0" u="1"/>
        <s v="40021441-0" u="1"/>
        <s v="30451027-0" u="1"/>
        <s v="40011041-0" u="1"/>
        <s v="40020241-0" u="1"/>
        <s v="30341330-0" u="1"/>
        <s v="40007060-0" u="1"/>
        <s v="30131058-0" u="1"/>
        <s v="40003872-0" u="1"/>
        <s v="40011169-0" u="1"/>
        <s v="40028387-0" u="1"/>
        <s v="40011061-0" u="1"/>
        <s v="20174576-0" u="1"/>
        <s v="30123771-0" u="1"/>
        <s v="40018798-0" u="1"/>
        <s v="30124981-0" u="1"/>
        <s v="29000347-0" u="1"/>
        <s v="40018528-0" u="1"/>
        <s v="40011081-0" u="1"/>
        <s v="40020281-0" u="1"/>
        <s v="30466406-0" u="1"/>
        <s v="40017220-0" u="1"/>
        <s v="30371076-0" u="1"/>
        <s v="30463887-0" u="1"/>
        <s v="40018538-0" u="1"/>
        <s v="30106321-0" u="1"/>
        <s v="40000292-0" u="1"/>
        <s v="40024939-0" u="1"/>
        <s v="40008030-0" u="1"/>
        <s v="30395625-0" u="1"/>
        <s v="30458426-0" u="1"/>
        <s v="30457226-0" u="1"/>
        <s v="40020021-0" u="1"/>
        <s v="30072036-0" u="1"/>
        <s v="30081246-0" u="1"/>
        <s v="40004051-0" u="1"/>
        <s v="40024861-0" u="1"/>
        <s v="30481236-0" u="1"/>
        <s v="40002462-0" u="1"/>
        <s v="30132761-0" u="1"/>
        <s v="40017801-0" u="1"/>
        <s v="29000127-0" u="1"/>
        <s v="30481246-0" u="1"/>
        <s v="30066206-0" u="1"/>
        <s v="40007799-0" u="1"/>
        <s v="30113702-0" u="1"/>
        <s v="30077015-0" u="1"/>
        <s v="40014599-0" u="1"/>
        <s v="30481266-0" u="1"/>
        <s v="30063942-9" u="1"/>
        <s v="30081531-9" u="1"/>
        <s v="30370477-0" u="1"/>
        <s v="30481276-0" u="1"/>
        <s v="40030491-0" u="1"/>
        <s v="30061828-0" u="1"/>
        <s v="30122219-0" u="1"/>
        <s v="40019548-0" u="1"/>
        <s v="30484616-0" u="1"/>
        <s v="30481286-0" u="1"/>
        <s v="40009040-0" u="1"/>
        <s v="30106942-0" u="1"/>
        <s v="30130229-0" u="1"/>
        <s v="30134238-0" u="1"/>
        <s v="30361828-0" u="1"/>
        <s v="30069055-0" u="1"/>
        <s v="30481016-0" u="1"/>
        <s v="40007451-0" u="1"/>
        <s v="40027450-0" u="1"/>
        <s v="30132649-0" u="1"/>
        <s v="27000007-0" u="1"/>
        <s v="20186966-0" u="1"/>
        <s v="29000610-0" u="1"/>
        <s v="29000620-0" u="1"/>
        <s v="40017070-0" u="1"/>
        <s v="30231173-9" u="1"/>
        <s v="30104572-0" u="1"/>
        <s v="30106702-0" u="1"/>
        <s v="30118819-0" u="1"/>
        <s v="30305772-0" u="1"/>
        <s v="30127100-0" u="1"/>
        <s v="40027490-0" u="1"/>
        <s v="30069626-0" u="1"/>
        <s v="30113782-0" u="1"/>
        <s v="30043498-0" u="1"/>
        <s v="30434981-0" u="1"/>
        <s v="30115111-0" u="1"/>
        <s v="30091216-0" u="1"/>
        <s v="40013622-0" u="1"/>
        <s v="30098845-0" u="1"/>
        <s v="30124429-0" u="1"/>
        <s v="30131391-0" u="1"/>
        <s v="40029640-0" u="1"/>
        <s v="30486295-0" u="1"/>
        <s v="40015339-0" u="1"/>
        <s v="30075236-0" u="1"/>
        <s v="30295225-0" u="1"/>
        <s v="30398835-0" u="1"/>
        <s v="30402182-0" u="1"/>
        <s v="30090837-0" u="1"/>
        <s v="30458837-0" u="1"/>
        <s v="30447930-0" u="1"/>
        <s v="40020432-0" u="1"/>
        <s v="30083246-0" u="1"/>
        <s v="30458847-0" u="1"/>
        <s v="40017769-0" u="1"/>
        <s v="40002853-0" u="1"/>
        <s v="40011064-9" u="1"/>
        <s v="30483236-0" u="1"/>
        <s v="40007261-0" u="1"/>
        <s v="29000528-0" u="1"/>
        <s v="30092466-0" u="1"/>
        <s v="40015379-0" u="1"/>
        <s v="30369676-0" u="1"/>
        <s v="40011262-0" u="1"/>
        <s v="40010873-0" u="1"/>
        <s v="40027919-0" u="1"/>
        <s v="30396475-0" u="1"/>
        <s v="40019290-0" u="1"/>
        <s v="30093406-0" u="1"/>
        <s v="29000548-0" u="1"/>
        <s v="40012482-0" u="1"/>
        <s v="40027929-0" u="1"/>
        <s v="30137590-0" u="1"/>
        <s v="40027821-0" u="1"/>
        <s v="30134899-0" u="1"/>
        <s v="30482066-0" u="1"/>
        <s v="30484476-0" u="1"/>
        <s v="40002082-0" u="1"/>
        <s v="29000558-0" u="1"/>
        <s v="30280722-9" u="1"/>
        <s v="29000450-0" u="1"/>
        <s v="30083016-0" u="1"/>
        <s v="30430772-0" u="1"/>
        <s v="30459296-0" u="1"/>
        <s v="40011012-0" u="1"/>
        <s v="40016339-0" u="1"/>
        <s v="30485416-0" u="1"/>
        <s v="40008359-0" u="1"/>
        <s v="30034659-0" u="1"/>
        <s v="30462638-0" u="1"/>
        <s v="40018779-0" u="1"/>
        <s v="27000310-0" u="1"/>
        <s v="40015169-0" u="1"/>
        <s v="CO_BIP" u="1"/>
        <s v="30073467-0" u="1"/>
        <s v="40019881-0" u="1"/>
        <s v="40027178-0" u="1"/>
        <s v="30371047-0" u="1"/>
        <s v="40002673-0" u="1"/>
        <s v="20080167-0" u="1"/>
        <s v="40007081-0" u="1"/>
        <s v="29000230-0" u="1"/>
        <s v="30106302-0" u="1"/>
        <s v="30101373-0" u="1"/>
        <s v="30132982-0" u="1"/>
        <s v="30371878-0" u="1"/>
        <s v="30447888-0" u="1"/>
        <s v="29000240-0" u="1"/>
        <s v="30081497-0" u="1"/>
        <s v="30371077-0" u="1"/>
        <s v="29000250-0" u="1"/>
        <s v="40011092-0" u="1"/>
        <s v="40022422-0" u="1"/>
        <s v="30224722-0" u="1"/>
        <s v="30305923-0" u="1"/>
        <s v="30447628-0" u="1"/>
        <s v="30222322-0" u="1"/>
        <s v="29000270-0" u="1"/>
        <s v="30444028-0" u="1"/>
        <s v="30484026-0" u="1"/>
        <s v="30239372-9" u="1"/>
        <s v="30455530-0" u="1"/>
        <s v="29000108-0" u="1"/>
        <s v="29000280-0" u="1"/>
        <s v="30106352-0" u="1"/>
        <s v="40016169-0" u="1"/>
        <s v="30034469-0" u="1"/>
        <s v="30481237-0" u="1"/>
        <s v="29000010-0" u="1"/>
        <s v="30133962-0" u="1"/>
        <s v="30127679-0" u="1"/>
        <s v="40009109-0" u="1"/>
        <s v="29000020-0" u="1"/>
        <s v="40004072-0" u="1"/>
        <s v="29000030-0" u="1"/>
        <s v="30114382-0" u="1"/>
        <s v="30404773-0" u="1"/>
        <s v="30481267-0" u="1"/>
        <s v="40001283-0" u="1"/>
        <s v="29000040-0" u="1"/>
        <s v="30464888-0" u="1"/>
        <s v="30406382-0" u="1"/>
        <s v="40013823-0" u="1"/>
        <s v="30481277-0" u="1"/>
        <s v="29000050-0" u="1"/>
        <s v="30083427-0" u="1"/>
        <s v="30287426-0" u="1"/>
        <s v="40011423-0" u="1"/>
        <s v="30307322-0" u="1"/>
        <s v="30481287-0" u="1"/>
        <s v="29000060-0" u="1"/>
        <s v="30460088-0" u="1"/>
        <s v="30479436-0" u="1"/>
        <s v="29000070-0" u="1"/>
        <s v="29000601-0" u="1"/>
        <s v="40017159-0" u="1"/>
        <s v="30071340-0" u="1"/>
        <s v="29000611-0" u="1"/>
        <s v="40014262-0" u="1"/>
        <s v="29000621-0" u="1"/>
        <s v="30309772-0" u="1"/>
        <s v="30083477-0" u="1"/>
        <s v="40009612-0" u="1"/>
        <s v="30109089-0" u="1"/>
        <s v="40006292-0" u="1"/>
        <s v="30437781-0" u="1"/>
        <s v="20075928-0" u="1"/>
        <s v="30122993-0" u="1"/>
        <s v="40010003-0" u="1"/>
        <s v="40032412-0" u="1"/>
        <s v="30460679-0" u="1"/>
        <s v="30071390-0" u="1"/>
        <s v="40029641-0" u="1"/>
        <s v="30086036-0" u="1"/>
        <s v="40013633-0" u="1"/>
        <s v="30101524-0" u="1"/>
        <s v="30087246-0" u="1"/>
        <s v="30353629-0" u="1"/>
        <s v="30423923-0" u="1"/>
        <s v="30073648-0" u="1"/>
        <s v="40011233-0" u="1"/>
        <s v="40015242-0" u="1"/>
        <s v="29000509-0" u="1"/>
        <s v="30371228-0" u="1"/>
        <s v="30107162-0" u="1"/>
        <s v="29000529-0" u="1"/>
        <s v="40012463-0" u="1"/>
        <s v="30458878-0" u="1"/>
        <s v="40010874-0" u="1"/>
        <s v="40012473-0" u="1"/>
        <s v="30135171-0" u="1"/>
        <s v="30480458-0" u="1"/>
        <s v="30101574-0" u="1"/>
        <s v="30224372-0" u="1"/>
        <s v="29000549-0" u="1"/>
        <s v="30098095-0" u="1"/>
        <s v="30123703-0" u="1"/>
        <s v="30458888-0" u="1"/>
        <s v="29000441-0" u="1"/>
        <s v="40027822-0" u="1"/>
        <s v="30459287-0" u="1"/>
        <s v="30482067-0" u="1"/>
        <s v="30482878-0" u="1"/>
        <s v="30431973-0" u="1"/>
        <s v="29000559-0" u="1"/>
        <s v="30371278-0" u="1"/>
        <s v="30450772-0" u="1"/>
        <s v="40011013-0" u="1"/>
        <s v="30480901-0" u="1"/>
        <s v="30481408-0" u="1"/>
        <s v="30080931-0" u="1"/>
        <s v="30481310-0" u="1"/>
        <s v="40011033-0" u="1"/>
        <s v="40008262-0" u="1"/>
        <s v="40011043-0" u="1"/>
        <s v="20196156-0" u="1"/>
        <s v="29000491-0" u="1"/>
        <s v="30483037-0" u="1"/>
        <s v="30081350-0" u="1"/>
        <s v="40019882-0" u="1"/>
        <s v="40020253-0" u="1"/>
        <s v="40027071-0" u="1"/>
        <s v="30044279-0" u="1"/>
        <s v="40011063-0" u="1"/>
        <s v="30309372-0" u="1"/>
        <s v="29000231-0" u="1"/>
        <s v="30106303-0" u="1"/>
        <s v="30088016-0" u="1"/>
        <s v="30224172-0" u="1"/>
        <s v="30283077-0" u="1"/>
        <s v="30393477-0" u="1"/>
        <s v="29000241-0" u="1"/>
        <s v="40011083-0" u="1"/>
        <s v="30332172-0" u="1"/>
        <s v="40002414-0" u="1"/>
        <s v="29000251-0" u="1"/>
        <s v="40022423-0" u="1"/>
        <s v="30101114-0" u="1"/>
        <s v="30444722-0" u="1"/>
        <s v="30453922-0" u="1"/>
        <s v="29000271-0" u="1"/>
        <s v="30117142-0" u="1"/>
        <s v="29000281-0" u="1"/>
        <s v="30070449-0" u="1"/>
        <s v="30382438-0" u="1"/>
        <s v="29000001-0" u="1"/>
        <s v="20188777-0" u="1"/>
        <s v="29000011-0" u="1"/>
        <s v="30481248-0" u="1"/>
        <s v="29000021-0" u="1"/>
        <s v="30236772-0" u="1"/>
        <s v="30484760-0" u="1"/>
        <s v="30077710-0" u="1"/>
        <s v="30409172-0" u="1"/>
        <s v="30091688-0" u="1"/>
        <s v="30113704-0" u="1"/>
        <s v="30481268-0" u="1"/>
        <s v="30221173-0" u="1"/>
        <s v="30370479-0" u="1"/>
        <s v="30464889-0" u="1"/>
        <s v="30099436-0" u="1"/>
        <s v="29000159-0" u="1"/>
        <s v="30091310-0" u="1"/>
        <s v="30105724-0" u="1"/>
        <s v="30130914-0" u="1"/>
        <s v="30481278-0" u="1"/>
        <s v="29000051-0" u="1"/>
        <s v="30081190-0" u="1"/>
        <s v="40024633-0" u="1"/>
        <s v="29000169-0" u="1"/>
        <s v="30235322-0" u="1"/>
        <s v="30481288-0" u="1"/>
        <s v="30083438-0" u="1"/>
        <s v="30094237-0" u="1"/>
        <s v="40027442-0" u="1"/>
        <s v="30084648-0" u="1"/>
        <s v="30484628-0" u="1"/>
        <s v="29000602-0" u="1"/>
        <s v="30071449-0" u="1"/>
        <s v="30130944-0" u="1"/>
        <s v="30370932-0" u="1"/>
        <s v="20190030-0" u="1"/>
        <s v="29000612-0" u="1"/>
        <s v="29000622-0" u="1"/>
        <s v="30071469-0" u="1"/>
        <s v="20158178-0" u="1"/>
        <s v="40007203-0" u="1"/>
        <s v="30484560-0" u="1"/>
        <s v="30081889-0" u="1"/>
        <s v="30370972-0" u="1"/>
        <s v="30072419-0" u="1"/>
        <s v="30441773-0" u="1"/>
        <s v="40012414-0" u="1"/>
        <s v="40011494-0" u="1"/>
        <s v="30046029-0" u="1"/>
        <s v="30136322-0" u="1"/>
        <s v="30471489-0" u="1"/>
        <s v="30464311-0" u="1"/>
        <s v="30473511-0" u="1"/>
        <s v="30395227-0" u="1"/>
        <s v="30458839-0" u="1"/>
        <s v="30063942-0" u="1"/>
        <s v="30081531-0" u="1"/>
        <s v="30458731-0" u="1"/>
        <s v="30463922-0" u="1"/>
        <s v="30002745-0" u="1"/>
        <s v="30083248-0" u="1"/>
        <s v="40006053-0" u="1"/>
        <s v="40010855-0" u="1"/>
        <s v="30483130-0" u="1"/>
        <s v="30458869-0" u="1"/>
        <s v="30070762-0" u="1"/>
        <s v="30259523-9" u="1"/>
        <s v="30458879-0" u="1"/>
        <s v="30447972-0" u="1"/>
        <s v="30483150-0" u="1"/>
        <s v="40006894-0" u="1"/>
        <s v="30224373-0" u="1"/>
        <s v="30235172-0" u="1"/>
        <s v="30242773-0" u="1"/>
        <s v="30458889-0" u="1"/>
        <s v="40012484-0" u="1"/>
        <s v="30073591-0" u="1"/>
        <s v="30483981-0" u="1"/>
        <s v="30076931-0" u="1"/>
        <s v="40011294-0" u="1"/>
        <s v="40011014-0" u="1"/>
        <s v="40020214-0" u="1"/>
        <s v="30255722-0" u="1"/>
        <s v="30485310-0" u="1"/>
        <s v="40013434-0" u="1"/>
        <s v="30044132-0" u="1"/>
        <s v="30073331-0" u="1"/>
        <s v="30481311-0" u="1"/>
        <s v="40020234-0" u="1"/>
        <s v="29000482-0" u="1"/>
        <s v="40011044-0" u="1"/>
        <s v="40011054-0" u="1"/>
        <s v="30097900-0" u="1"/>
        <s v="29000222-0" u="1"/>
        <s v="29000232-0" u="1"/>
        <s v="30447772-0" u="1"/>
        <s v="40002685-0" u="1"/>
        <s v="30480962-0" u="1"/>
        <s v="40019623-0" u="1"/>
        <s v="29000242-0" u="1"/>
        <s v="30376288-0" u="1"/>
        <s v="30103795-0" u="1"/>
        <s v="30109123-0" u="1"/>
        <s v="30364289-0" u="1"/>
        <s v="30083629-0" u="1"/>
        <s v="30387097-0" u="1"/>
        <s v="40011094-0" u="1"/>
        <s v="30460172-0" u="1"/>
        <s v="40006434-0" u="1"/>
        <s v="30485110-0" u="1"/>
        <s v="30103535-0" u="1"/>
        <s v="30453923-0" u="1"/>
        <s v="29000272-0" u="1"/>
        <s v="40021234-0" u="1"/>
        <s v="30481922-0" u="1"/>
        <s v="30460192-0" u="1"/>
        <s v="40004855-0" u="1"/>
        <s v="40012044-0" u="1"/>
        <s v="29000002-0" u="1"/>
        <s v="30461122-0" u="1"/>
        <s v="29000012-0" u="1"/>
        <s v="30484751-0" u="1"/>
        <s v="20169881-0" u="1"/>
        <s v="30481249-0" u="1"/>
        <s v="30486468-0" u="1"/>
        <s v="30370352-0" u="1"/>
        <s v="29000032-0" u="1"/>
        <s v="30069721-0" u="1"/>
        <s v="30398487-0" u="1"/>
        <s v="30099427-0" u="1"/>
        <s v="30481269-0" u="1"/>
        <s v="29000042-0" u="1"/>
        <s v="30463572-0" u="1"/>
        <s v="30487408-0" u="1"/>
        <s v="30093190-0" u="1"/>
        <s v="30121995-0" u="1"/>
        <s v="30481279-0" u="1"/>
        <s v="29000052-0" u="1"/>
        <s v="30089740-0" u="1"/>
        <s v="30122114-0" u="1"/>
        <s v="40013835-0" u="1"/>
        <s v="30481289-0" u="1"/>
        <s v="29000062-0" u="1"/>
        <s v="30078248-0" u="1"/>
        <s v="30485829-0" u="1"/>
        <s v="30106134-0" u="1"/>
        <s v="30484629-0" u="1"/>
        <s v="30068551-0" u="1"/>
        <s v="29000072-0" u="1"/>
        <s v="30098257-0" u="1"/>
        <s v="29000603-0" u="1"/>
        <s v="20191231-0" u="1"/>
        <s v="30451323-0" u="1"/>
        <s v="40007464-0" u="1"/>
        <s v="29000613-0" u="1"/>
        <s v="30466141-0" u="1"/>
        <s v="30089888-0" u="1"/>
        <s v="29000623-0" u="1"/>
        <s v="30485751-0" u="1"/>
        <s v="40017073-0" u="1"/>
        <s v="30075371-0" u="1"/>
        <s v="30309774-0" u="1"/>
        <s v="30474259-0" u="1"/>
        <s v="30104575-0" u="1"/>
        <s v="30091479-0" u="1"/>
        <s v="40011475-0" u="1"/>
        <s v="30307374-0" u="1"/>
        <s v="30466161-0" u="1"/>
        <s v="30095498-0" u="1"/>
        <s v="30369629-0" u="1"/>
        <s v="30080312-0" u="1"/>
        <s v="30098740-0" u="1"/>
        <s v="30484699-0" u="1"/>
        <s v="30224324-0" u="1"/>
        <s v="30384429-0" u="1"/>
        <s v="30483922-0" u="1"/>
        <s v="30394731-0" u="1"/>
        <s v="30440324-0" u="1"/>
        <s v="30486741-0" u="1"/>
        <s v="30082059-0" u="1"/>
        <s v="30483141-0" u="1"/>
        <s v="30078323-9" u="1"/>
        <s v="30174772-0" u="1"/>
        <s v="30459161-0" u="1"/>
        <s v="40003806-0" u="1"/>
        <s v="40006895-0" u="1"/>
        <s v="30448372-0" u="1"/>
        <s v="40011806-0" u="1"/>
        <s v="30384479-0" u="1"/>
        <s v="30063993-0" u="1"/>
        <s v="40027013-0" u="1"/>
        <s v="40027824-0" u="1"/>
        <s v="30091009-0" u="1"/>
        <s v="30352373-0" u="1"/>
        <s v="40003015-0" u="1"/>
        <s v="40027834-0" u="1"/>
        <s v="30085321-0" u="1"/>
        <s v="30466089-0" u="1"/>
        <s v="30471983-0" u="1"/>
        <s v="40011826-0" u="1"/>
        <s v="30474089-0" u="1"/>
        <s v="40027033-0" u="1"/>
        <s v="30456923-0" u="1"/>
        <s v="30181322-0" u="1"/>
        <s v="30190522-0" u="1"/>
        <s v="30316124-0" u="1"/>
        <s v="30482512-0" u="1"/>
        <s v="30106545-0" u="1"/>
        <s v="30416124-0" u="1"/>
        <s v="30370523-0" u="1"/>
        <s v="40009464-0" u="1"/>
        <s v="40023044-0" u="1"/>
        <s v="30452123-0" u="1"/>
        <s v="30466542-0" u="1"/>
        <s v="40027063-0" u="1"/>
        <s v="30099077-0" u="1"/>
        <s v="40011866-0" u="1"/>
        <s v="40019884-0" u="1"/>
        <s v="30099500-0" u="1"/>
        <s v="40018404-0" u="1"/>
        <s v="40029493-0" u="1"/>
        <s v="29000233-0" u="1"/>
        <s v="30394679-0" u="1"/>
        <s v="40002686-0" u="1"/>
        <s v="29000243-0" u="1"/>
        <s v="40002696-0" u="1"/>
        <s v="40011085-0" u="1"/>
        <s v="40020285-0" u="1"/>
        <s v="30480162-0" u="1"/>
        <s v="40000817-0" u="1"/>
        <s v="40011616-0" u="1"/>
        <s v="30483079-0" u="1"/>
        <s v="40018434-0" u="1"/>
        <s v="30285922-0" u="1"/>
        <s v="40011095-0" u="1"/>
        <s v="30480983-0" u="1"/>
        <s v="30482582-0" u="1"/>
        <s v="40022425-0" u="1"/>
        <s v="30137944-0" u="1"/>
        <s v="30481102-0" u="1"/>
        <s v="40004846-0" u="1"/>
        <s v="30112736-0" u="1"/>
        <s v="29000273-0" u="1"/>
        <s v="40012035-0" u="1"/>
        <s v="40023645-0" u="1"/>
        <s v="30421115-0" u="1"/>
        <s v="30485932-0" u="1"/>
        <s v="40006455-0" u="1"/>
        <s v="30482322-0" u="1"/>
        <s v="30482332-0" u="1"/>
        <s v="29000013-0" u="1"/>
        <s v="20167472-0" u="1"/>
        <s v="29000023-0" u="1"/>
        <s v="40027404-0" u="1"/>
        <s v="30486469-0" u="1"/>
        <s v="20079319-0" u="1"/>
        <s v="30065993-0" u="1"/>
        <s v="30062103-0" u="1"/>
        <s v="30130906-0" u="1"/>
        <s v="30081182-0" u="1"/>
        <s v="30481973-0" u="1"/>
        <s v="30077029-0" u="1"/>
        <s v="30121996-0" u="1"/>
        <s v="30130385-0" u="1"/>
        <s v="30118124-0" u="1"/>
        <s v="30130916-0" u="1"/>
        <s v="29000053-0" u="1"/>
        <s v="30081192-0" u="1"/>
        <s v="30339323-0" u="1"/>
        <s v="20184422-0" u="1"/>
        <s v="40000627-0" u="1"/>
        <s v="29000063-0" u="1"/>
        <s v="29000073-0" u="1"/>
        <s v="40025044-0" u="1"/>
        <s v="29000604-0" u="1"/>
        <s v="30391322-0" u="1"/>
        <s v="30466943-0" u="1"/>
        <s v="40006608-9" u="1"/>
        <s v="40005866-0" u="1"/>
        <s v="29000614-0" u="1"/>
        <s v="30100547-0" u="1"/>
        <s v="30459352-0" u="1"/>
        <s v="29000624-0" u="1"/>
        <s v="40017074-0" u="1"/>
        <s v="30485059-0" u="1"/>
        <s v="30458973-0" u="1"/>
        <s v="40018637-9" u="1"/>
        <s v="30071373-0" u="1"/>
        <s v="30482963-0" u="1"/>
        <s v="40023485-0" u="1"/>
        <s v="30407375-0" u="1"/>
        <s v="30354173-0" u="1"/>
        <s v="30370974-0" u="1"/>
        <s v="40026825-0" u="1"/>
        <s v="30452574-0" u="1"/>
        <s v="30483372-0" u="1"/>
        <s v="40010006-0" u="1"/>
        <s v="30135925-0" u="1"/>
        <s v="40011226-0" u="1"/>
        <s v="30376322-0" u="1"/>
        <s v="40020140-9" u="1"/>
        <s v="20177442-0" u="1"/>
        <s v="30383122-0" u="1"/>
        <s v="30394732-0" u="1"/>
        <s v="40020150-9" u="1"/>
        <s v="30483132-0" u="1"/>
        <s v="40002867-0" u="1"/>
        <s v="30459152-0" u="1"/>
        <s v="40003276-0" u="1"/>
        <s v="30447974-0" u="1"/>
        <s v="30101577-0" u="1"/>
        <s v="30224375-0" u="1"/>
        <s v="30255173-0" u="1"/>
        <s v="30064914-0" u="1"/>
        <s v="30125305-0" u="1"/>
        <s v="29000444-0" u="1"/>
        <s v="40011006-0" u="1"/>
        <s v="29000454-0" u="1"/>
        <s v="30371173-0" u="1"/>
        <s v="30368923-0" u="1"/>
        <s v="30464383-0" u="1"/>
        <s v="40011016-0" u="1"/>
        <s v="40011827-0" u="1"/>
        <s v="30391182-0" u="1"/>
        <s v="30276122-0" u="1"/>
        <s v="30100820-0" u="1"/>
        <s v="30123736-0" u="1"/>
        <s v="30224125-0" u="1"/>
        <s v="30384933-0" u="1"/>
        <s v="30405326-0" u="1"/>
        <s v="40011036-0" u="1"/>
        <s v="30081343-0" u="1"/>
        <s v="30485332-0" u="1"/>
        <s v="40020246-0" u="1"/>
        <s v="40000950-0" u="1"/>
        <s v="29000494-0" u="1"/>
        <s v="40029474-0" u="1"/>
        <s v="40011056-0" u="1"/>
        <s v="29000224-0" u="1"/>
        <s v="30295772-0" u="1"/>
        <s v="30459773-0" u="1"/>
        <s v="30460144-0" u="1"/>
        <s v="29000234-0" u="1"/>
        <s v="30133906-0" u="1"/>
        <s v="30116996-0" u="1"/>
        <s v="30132175-0" u="1"/>
        <s v="29000244-0" u="1"/>
        <s v="30384172-0" u="1"/>
        <s v="29000254-0" u="1"/>
        <s v="30100890-0" u="1"/>
        <s v="40011096-0" u="1"/>
        <s v="40018445-0" u="1"/>
        <s v="30294322-0" u="1"/>
        <s v="30457123-0" u="1"/>
        <s v="30482313-0" u="1"/>
        <s v="29000274-0" u="1"/>
        <s v="40029254-0" u="1"/>
        <s v="30393122-0" u="1"/>
        <s v="30485933-0" u="1"/>
        <s v="40017888-9" u="1"/>
        <s v="29000004-0" u="1"/>
        <s v="40006466-0" u="1"/>
        <s v="30440736-0" u="1"/>
        <s v="29000294-0" u="1"/>
        <s v="30081153-0" u="1"/>
        <s v="30289972-0" u="1"/>
        <s v="40015676-0" u="1"/>
        <s v="29000024-0" u="1"/>
        <s v="29000034-0" u="1"/>
        <s v="40003407-0" u="1"/>
        <s v="30122907-0" u="1"/>
        <s v="30231576-0" u="1"/>
        <s v="29000044-0" u="1"/>
        <s v="30081183-0" u="1"/>
        <s v="40014216-0" u="1"/>
        <s v="30090914-0" u="1"/>
        <s v="30121997-0" u="1"/>
        <s v="30080514-0" u="1"/>
        <s v="40002920-0" u="1"/>
        <s v="29000054-0" u="1"/>
        <s v="40029845-0" u="1"/>
        <s v="20184423-0" u="1"/>
        <s v="30113737-0" u="1"/>
        <s v="29000074-0" u="1"/>
        <s v="29000605-0" u="1"/>
        <s v="30131861-9" u="1"/>
        <s v="29000084-0" u="1"/>
        <s v="40027465-0" u="1"/>
        <s v="29000615-0" u="1"/>
        <s v="29000625-0" u="1"/>
        <s v="30096572-0" u="1"/>
        <s v="30101660-0" u="1"/>
        <s v="30110978-0" u="1"/>
        <s v="40006817-0" u="1"/>
        <s v="40020407-0" u="1"/>
        <s v="40002710-0" u="1"/>
        <s v="30290173-0" u="1"/>
        <s v="40016426-0" u="1"/>
        <s v="40013627-0" u="1"/>
        <s v="30080314-0" u="1"/>
        <s v="30259123-0" u="1"/>
        <s v="30224326-0" u="1"/>
        <s v="40020141-9" u="1"/>
        <s v="30436325-0" u="1"/>
        <s v="30447935-0" u="1"/>
        <s v="40020151-9" u="1"/>
        <s v="40020161-9" u="1"/>
        <s v="40010858-0" u="1"/>
        <s v="40012457-0" u="1"/>
        <s v="40014056-0" u="1"/>
        <s v="40011257-0" u="1"/>
        <s v="40020457-0" u="1"/>
        <s v="30484343-0" u="1"/>
        <s v="30107176-0" u="1"/>
        <s v="40006607-0" u="1"/>
        <s v="30131977-0" u="1"/>
        <s v="30447975-0" u="1"/>
        <s v="40019295-0" u="1"/>
        <s v="30101578-0" u="1"/>
        <s v="30091704-0" u="1"/>
        <s v="30458784-0" u="1"/>
        <s v="30468383-0" u="1"/>
        <s v="40011007-0" u="1"/>
        <s v="30484904-0" u="1"/>
        <s v="40011017-0" u="1"/>
        <s v="40020217-0" u="1"/>
        <s v="30483183-0" u="1"/>
        <s v="30224126-0" u="1"/>
        <s v="30468934-0" u="1"/>
        <s v="30483193-0" u="1"/>
        <s v="40008256-0" u="1"/>
        <s v="29000205-0" u="1"/>
        <s v="40020247-0" u="1"/>
        <s v="40003868-0" u="1"/>
        <s v="40011057-0" u="1"/>
        <s v="40001468-0" u="1"/>
        <s v="29000225-0" u="1"/>
        <s v="40002678-0" u="1"/>
        <s v="30122001-9" u="1"/>
        <s v="30132977-0" u="1"/>
        <s v="29000235-0" u="1"/>
        <s v="30083784-0" u="1"/>
        <s v="30308176-0" u="1"/>
        <s v="29000245-0" u="1"/>
        <s v="30382574-0" u="1"/>
        <s v="40002698-0" u="1"/>
        <s v="40011087-0" u="1"/>
        <s v="40020287-0" u="1"/>
        <s v="30121387-0" u="1"/>
        <s v="30464985-0" u="1"/>
        <s v="30084724-0" u="1"/>
        <s v="29000255-0" u="1"/>
        <s v="30072725-0" u="1"/>
        <s v="30120610-0" u="1"/>
        <s v="40024026-0" u="1"/>
        <s v="30091524-0" u="1"/>
        <s v="40021227-0" u="1"/>
        <s v="30135536-0" u="1"/>
        <s v="30480995-0" u="1"/>
        <s v="40006447-0" u="1"/>
        <s v="30107547-0" u="1"/>
        <s v="30394323-0" u="1"/>
        <s v="29000275-0" u="1"/>
        <s v="30115547-0" u="1"/>
        <s v="30114347-0" u="1"/>
        <s v="30400090-0" u="1"/>
        <s v="29000005-0" u="1"/>
        <s v="30104758-0" u="1"/>
        <s v="40004057-0" u="1"/>
        <s v="29000295-0" u="1"/>
        <s v="40000058-0" u="1"/>
        <s v="40017276-0" u="1"/>
        <s v="40006900-0" u="1"/>
        <s v="30085173-0" u="1"/>
        <s v="30285173-0" u="1"/>
        <s v="30080785-0" u="1"/>
        <s v="40011580-0" u="1"/>
        <s v="30123307-0" u="1"/>
        <s v="40002911-0" u="1"/>
        <s v="30130800-0" u="1"/>
        <s v="30080515-0" u="1"/>
        <s v="30091314-0" u="1"/>
        <s v="40023437-0" u="1"/>
        <s v="30370926-0" u="1"/>
        <s v="30402929-0" u="1"/>
        <s v="29000075-0" u="1"/>
        <s v="29000606-0" u="1"/>
        <s v="30481725-0" u="1"/>
        <s v="40017867-0" u="1"/>
        <s v="30082955-0" u="1"/>
        <s v="30464535-0" u="1"/>
        <s v="40002951-0" u="1"/>
        <s v="29000085-0" u="1"/>
        <s v="30451040-9" u="1"/>
        <s v="29000616-0" u="1"/>
        <s v="30067364-0" u="1"/>
        <s v="30083354-0" u="1"/>
        <s v="30119366-0" u="1"/>
        <s v="29000626-0" u="1"/>
        <s v="30123602-9" u="1"/>
        <s v="40003478-0" u="1"/>
        <s v="30363375-0" u="1"/>
        <s v="40011380-0" u="1"/>
        <s v="30101509-0" u="1"/>
        <s v="30102080-0" u="1"/>
        <s v="30463906-0" u="1"/>
        <s v="40011498-0" u="1"/>
        <s v="40020590-0" u="1"/>
        <s v="40002721-0" u="1"/>
        <s v="40011110-0" u="1"/>
        <s v="40011228-0" u="1"/>
        <s v="30224327-0" u="1"/>
        <s v="40002731-0" u="1"/>
        <s v="40020142-9" u="1"/>
        <s v="30123830-0" u="1"/>
        <s v="30443927-0" u="1"/>
        <s v="40020152-9" u="1"/>
        <s v="30107157-0" u="1"/>
        <s v="20154656-0" u="1"/>
        <s v="40010859-0" u="1"/>
        <s v="30483134-0" u="1"/>
        <s v="30099172-0" u="1"/>
        <s v="30081565-0" u="1"/>
        <s v="30483144-0" u="1"/>
        <s v="40002879-0" u="1"/>
        <s v="40011268-0" u="1"/>
        <s v="40011160-0" u="1"/>
        <s v="40011971-0" u="1"/>
        <s v="30294774-0" u="1"/>
        <s v="20191064-0" u="1"/>
        <s v="40006898-0" u="1"/>
        <s v="30376374-0" u="1"/>
        <s v="30283174-0" u="1"/>
        <s v="40027827-0" u="1"/>
        <s v="40005310-0" u="1"/>
        <s v="40011008-0" u="1"/>
        <s v="40011711-0" u="1"/>
        <s v="40020911-0" u="1"/>
        <s v="29000456-0" u="1"/>
        <s v="30371175-0" u="1"/>
        <s v="30483174-0" u="1"/>
        <s v="30108830-0" u="1"/>
        <s v="30132117-0" u="1"/>
        <s v="20171095-0" u="1"/>
        <s v="30388123-0" u="1"/>
        <s v="30106430-0" u="1"/>
        <s v="30101329-0" u="1"/>
        <s v="30172125-0" u="1"/>
        <s v="40003741-0" u="1"/>
        <s v="40011038-0" u="1"/>
        <s v="40011741-0" u="1"/>
        <s v="30123640-0" u="1"/>
        <s v="40006668-0" u="1"/>
        <s v="30404138-0" u="1"/>
        <s v="40002551-0" u="1"/>
        <s v="40011058-0" u="1"/>
        <s v="40020258-0" u="1"/>
        <s v="40020961-0" u="1"/>
        <s v="40007077-0" u="1"/>
        <s v="30117377-0" u="1"/>
        <s v="40015077-0" u="1"/>
        <s v="40011771-0" u="1"/>
        <s v="40013901-0" u="1"/>
        <s v="29000236-0" u="1"/>
        <s v="30388173-0" u="1"/>
        <s v="40012170-0" u="1"/>
        <s v="40011781-0" u="1"/>
        <s v="29000246-0" u="1"/>
        <s v="30081385-0" u="1"/>
        <s v="30116610-0" u="1"/>
        <s v="40011088-0" u="1"/>
        <s v="30080996-0" u="1"/>
        <s v="40006428-0" u="1"/>
        <s v="29000256-0" u="1"/>
        <s v="40022428-0" u="1"/>
        <s v="40022320-0" u="1"/>
        <s v="30132620-0" u="1"/>
        <s v="30472185-0" u="1"/>
        <s v="30124738-0" u="1"/>
        <s v="40008858-0" u="1"/>
        <s v="30075545-0" u="1"/>
        <s v="30077144-0" u="1"/>
        <s v="30457125-0" u="1"/>
        <s v="20185034-0" u="1"/>
        <s v="29000276-0" u="1"/>
        <s v="30481926-0" u="1"/>
        <s v="40025257-0" u="1"/>
        <s v="30458870-9" u="1"/>
        <s v="29000296-0" u="1"/>
        <s v="40003669-0" u="1"/>
        <s v="29000016-0" u="1"/>
        <s v="30108778-0" u="1"/>
        <s v="40017277-0" u="1"/>
        <s v="40002361-0" u="1"/>
        <s v="40004078-0" u="1"/>
        <s v="40000772-0" u="1"/>
        <s v="29000036-0" u="1"/>
        <s v="40016790-0" u="1"/>
        <s v="40021170-0" u="1"/>
        <s v="30005719-0" u="1"/>
        <s v="30113709-0" u="1"/>
        <s v="30484775-0" u="1"/>
        <s v="29000046-0" u="1"/>
        <s v="30458385-0" u="1"/>
        <s v="40020791-0" u="1"/>
        <s v="40008530-0" u="1"/>
        <s v="29000056-0" u="1"/>
        <s v="30109452-9" u="1"/>
        <s v="30407490-0" u="1"/>
        <s v="30033630-0" u="1"/>
        <s v="30106138-0" u="1"/>
        <s v="30485725-0" u="1"/>
        <s v="30062947-0" u="1"/>
        <s v="40009868-0" u="1"/>
        <s v="29000607-0" u="1"/>
        <s v="30474936-0" u="1"/>
        <s v="30481726-0" u="1"/>
        <s v="30370937-0" u="1"/>
        <s v="29000086-0" u="1"/>
        <s v="29000617-0" u="1"/>
        <s v="30486144-0" u="1"/>
        <s v="29000627-0" u="1"/>
        <s v="30122050-0" u="1"/>
        <s v="20179805-0" u="1"/>
        <s v="40026980-0" u="1"/>
        <s v="40019910-0" u="1"/>
        <s v="40021068-0" u="1"/>
        <s v="30097794-0" u="1"/>
        <s v="30112579-0" u="1"/>
        <s v="30126600-0" u="1"/>
        <s v="40010982-0" u="1"/>
        <s v="40021609-0" u="1"/>
        <s v="40027920-0" u="1"/>
        <s v="30370977-0" u="1"/>
        <s v="40002712-0" u="1"/>
        <s v="40011101-0" u="1"/>
        <s v="30122999-0" u="1"/>
        <s v="30123000-0" u="1"/>
        <s v="30371376-0" u="1"/>
        <s v="30485785-0" u="1"/>
        <s v="40016428-0" u="1"/>
        <s v="30043928-0" u="1"/>
        <s v="30081516-0" u="1"/>
        <s v="30113691-0" u="1"/>
        <s v="40006839-0" u="1"/>
        <s v="40011219-0" u="1"/>
        <s v="30482706-0" u="1"/>
        <s v="40002722-0" u="1"/>
        <s v="40011111-0" u="1"/>
        <s v="40011229-0" u="1"/>
        <s v="30447937-0" u="1"/>
        <s v="40016340-0" u="1"/>
        <s v="40011131-0" u="1"/>
        <s v="30121431-0" u="1"/>
        <s v="40010742-0" u="1"/>
        <s v="40000342-0" u="1"/>
        <s v="30483135-0" u="1"/>
        <s v="40006609-0" u="1"/>
        <s v="40012479-0" u="1"/>
        <s v="40027710-0" u="1"/>
        <s v="40011171-0" u="1"/>
        <s v="40011982-0" u="1"/>
        <s v="40015819-0" u="1"/>
        <s v="40008921-0" u="1"/>
        <s v="40027828-0" u="1"/>
        <s v="40005311-0" u="1"/>
        <s v="40013699-0" u="1"/>
        <s v="40011009-0" u="1"/>
        <s v="30101482-0" u="1"/>
        <s v="40010792-0" u="1"/>
        <s v="30081316-0" u="1"/>
        <s v="40018530-0" u="1"/>
        <s v="30123729-0" u="1"/>
        <s v="40024931-0" u="1"/>
        <s v="29000467-0" u="1"/>
        <s v="40027037-0" u="1"/>
        <s v="30171727-0" u="1"/>
        <s v="40018540-0" u="1"/>
        <s v="30224128-0" u="1"/>
        <s v="30415729-0" u="1"/>
        <s v="30459736-0" u="1"/>
        <s v="40002532-0" u="1"/>
        <s v="30123631-0" u="1"/>
        <s v="30416128-0" u="1"/>
        <s v="30468946-0" u="1"/>
        <s v="29000487-0" u="1"/>
        <s v="30104149-0" u="1"/>
        <s v="29000497-0" u="1"/>
        <s v="40016268-0" u="1"/>
        <s v="40027067-0" u="1"/>
        <s v="40016160-0" u="1"/>
        <s v="40017370-0" u="1"/>
        <s v="40003772-0" u="1"/>
        <s v="40009380-0" u="1"/>
        <s v="40009100-0" u="1"/>
        <s v="40008180-0" u="1"/>
        <s v="40029497-0" u="1"/>
        <s v="29000237-0" u="1"/>
        <s v="30098594-0" u="1"/>
        <s v="40009218-0" u="1"/>
        <s v="40004289-0" u="1"/>
        <s v="30291776-0" u="1"/>
        <s v="40006591-0" u="1"/>
        <s v="40017218-0" u="1"/>
        <s v="40020171-0" u="1"/>
        <s v="40020702-0" u="1"/>
        <s v="29000247-0" u="1"/>
        <s v="30391776-0" u="1"/>
        <s v="40005219-0" u="1"/>
        <s v="30076726-0" u="1"/>
        <s v="30403672-0" u="1"/>
        <s v="40011089-0" u="1"/>
        <s v="40002592-0" u="1"/>
        <s v="40020009-0" u="1"/>
        <s v="40022419-0" u="1"/>
        <s v="30106221-0" u="1"/>
        <s v="40022429-0" u="1"/>
        <s v="30284726-0" u="1"/>
        <s v="30124739-0" u="1"/>
        <s v="30388735-0" u="1"/>
        <s v="30449126-0" u="1"/>
        <s v="30034230-0" u="1"/>
        <s v="30066346-0" u="1"/>
        <s v="30099554-0" u="1"/>
        <s v="30121129-0" u="1"/>
        <s v="29000277-0" u="1"/>
        <s v="40004049-0" u="1"/>
        <s v="30483536-0" u="1"/>
        <s v="30124651-0" u="1"/>
        <s v="20138267-0" u="1"/>
        <s v="20183456-0" u="1"/>
        <s v="29000297-0" u="1"/>
        <s v="30106369-0" u="1"/>
        <s v="30093165-0" u="1"/>
        <s v="30097985-0" u="1"/>
        <s v="29000027-0" u="1"/>
        <s v="30295575-0" u="1"/>
        <s v="40017180-0" u="1"/>
        <s v="30305872-0" u="1"/>
        <s v="40013702-0" u="1"/>
        <s v="30485976-0" u="1"/>
        <s v="40010903-0" u="1"/>
        <s v="30315824-9" u="1"/>
        <s v="30080507-0" u="1"/>
        <s v="40019320-0" u="1"/>
        <s v="29000047-0" u="1"/>
        <s v="29000057-0" u="1"/>
        <s v="30099344-0" u="1"/>
        <s v="40029858-0" u="1"/>
        <s v="40004542-0" u="1"/>
        <s v="29000077-0" u="1"/>
        <s v="30121632-0" u="1"/>
        <s v="30426831-0" u="1"/>
        <s v="40009869-0" u="1"/>
        <s v="29000608-0" u="1"/>
        <s v="29000500-0" u="1"/>
        <s v="30044558-0" u="1"/>
        <s v="40017761-0" u="1"/>
        <s v="29000087-0" u="1"/>
        <s v="29000618-0" u="1"/>
        <s v="29000510-0" u="1"/>
        <s v="29000097-0" u="1"/>
        <s v="29000628-0" u="1"/>
        <s v="40017889-0" u="1"/>
        <s v="30057787-0" u="1"/>
        <s v="30101663-0" u="1"/>
        <s v="30399374-0" u="1"/>
        <s v="40015381-0" u="1"/>
        <s v="40021079-0" u="1"/>
        <s v="40025899-0" u="1"/>
        <s v="20187816-0" u="1"/>
        <s v="30065797-0" u="1"/>
        <s v="30071800-0" u="1"/>
        <s v="40017098-0" u="1"/>
        <s v="40027921-0" u="1"/>
        <s v="30062890-0" u="1"/>
        <s v="40011102-0" u="1"/>
        <s v="40019931-0" u="1"/>
        <s v="40020302-0" u="1"/>
        <s v="40023499-0" u="1"/>
        <s v="30122189-0" u="1"/>
        <s v="30131389-0" u="1"/>
        <s v="30380577-0" u="1"/>
        <s v="40003392-0" u="1"/>
        <s v="29000550-0" u="1"/>
        <s v="30102082-0" u="1"/>
        <s v="40022191-0" u="1"/>
        <s v="30068336-0" u="1"/>
        <s v="40002723-0" u="1"/>
        <s v="30102092-0" u="1"/>
        <s v="30224329-0" u="1"/>
        <s v="40002733-0" u="1"/>
        <s v="40020144-9" u="1"/>
        <s v="30101423-0" u="1"/>
        <s v="30213422-0" u="1"/>
        <s v="30304222-0" u="1"/>
        <s v="40011132-0" u="1"/>
        <s v="30380327-0" u="1"/>
        <s v="30092356-0" u="1"/>
        <s v="30098775-0" u="1"/>
        <s v="30483136-0" u="1"/>
        <s v="30459967-0" u="1"/>
        <s v="30487155-0" u="1"/>
        <s v="40025571-0" u="1"/>
        <s v="40009301-0" u="1"/>
        <s v="40011162-0" u="1"/>
        <s v="30437460-0" u="1"/>
        <s v="30471850-0" u="1"/>
        <s v="30447978-0" u="1"/>
        <s v="40027180-0" u="1"/>
        <s v="40027819-0" u="1"/>
        <s v="30131061-0" u="1"/>
        <s v="30295175-0" u="1"/>
        <s v="40011983-0" u="1"/>
        <s v="30112272-0" u="1"/>
        <s v="40017311-0" u="1"/>
        <s v="29000448-0" u="1"/>
        <s v="30137598-0" u="1"/>
        <s v="40025591-0" u="1"/>
        <s v="30128290-0" u="1"/>
        <s v="30084116-0" u="1"/>
        <s v="30348928-0" u="1"/>
        <s v="40018531-0" u="1"/>
        <s v="29000468-0" u="1"/>
        <s v="30481307-0" u="1"/>
        <s v="40018541-0" u="1"/>
        <s v="30366537-0" u="1"/>
        <s v="30459747-0" u="1"/>
        <s v="30402423-0" u="1"/>
        <s v="29000208-0" u="1"/>
        <s v="29000498-0" u="1"/>
        <s v="29000110-0" u="1"/>
        <s v="30070450-0" u="1"/>
        <s v="40007079-0" u="1"/>
        <s v="30057800-0" u="1"/>
        <s v="30083777-0" u="1"/>
        <s v="30485356-0" u="1"/>
        <s v="40011773-0" u="1"/>
        <s v="40017381-0" u="1"/>
        <s v="40017101-0" u="1"/>
        <s v="29000238-0" u="1"/>
        <s v="40016181-0" u="1"/>
        <s v="40002583-0" u="1"/>
        <s v="40017219-0" u="1"/>
        <s v="30231672-0" u="1"/>
        <s v="40022302-0" u="1"/>
        <s v="29000248-0" u="1"/>
        <s v="30136611-0" u="1"/>
        <s v="40012993-0" u="1"/>
        <s v="40022592-0" u="1"/>
        <s v="30099535-0" u="1"/>
        <s v="40023099-0" u="1"/>
        <s v="29000258-0" u="1"/>
        <s v="30421272-0" u="1"/>
        <s v="40007532-0" u="1"/>
        <s v="29000268-0" u="1"/>
        <s v="30125021-0" u="1"/>
        <s v="30480998-0" u="1"/>
        <s v="29000278-0" u="1"/>
        <s v="29000008-0" u="1"/>
        <s v="30096766-0" u="1"/>
        <s v="29000018-0" u="1"/>
        <s v="30123462-0" u="1"/>
        <s v="29000028-0" u="1"/>
        <s v="40018101-0" u="1"/>
        <s v="29000038-0" u="1"/>
        <s v="40016792-0" u="1"/>
        <s v="40021172-0" u="1"/>
        <s v="30459307-0" u="1"/>
        <s v="29000048-0" u="1"/>
        <s v="40011593-0" u="1"/>
        <s v="40011313-0" u="1"/>
        <s v="29000058-0" u="1"/>
        <s v="40009039-0" u="1"/>
        <s v="30113092-0" u="1"/>
        <s v="40004533-0" u="1"/>
        <s v="40011323-0" u="1"/>
        <s v="29000068-0" u="1"/>
        <s v="40010934-0" u="1"/>
        <s v="30106843-0" u="1"/>
        <s v="40004543-0" u="1"/>
        <s v="29000078-0" u="1"/>
        <s v="29000609-0" u="1"/>
        <s v="30483327-0" u="1"/>
        <s v="29000501-0" u="1"/>
        <s v="30350832-0" u="1"/>
        <s v="30370831-0" u="1"/>
        <s v="29000619-0" u="1"/>
        <s v="30096566-0" u="1"/>
        <s v="29000511-0" u="1"/>
        <s v="30371230-0" u="1"/>
        <s v="29000629-0" u="1"/>
        <s v="30061661-0" u="1"/>
        <s v="30100454-0" u="1"/>
        <s v="29000531-0" u="1"/>
        <s v="30398175-0" u="1"/>
        <s v="40028419-0" u="1"/>
        <s v="30426872-0" u="1"/>
        <s v="40002704-0" u="1"/>
        <s v="40019922-0" u="1"/>
        <s v="30458988-0" u="1"/>
        <s v="30122072-0" u="1"/>
        <s v="30481660-0" u="1"/>
        <s v="40027922-0" u="1"/>
        <s v="40011103-0" u="1"/>
        <s v="40020303-0" u="1"/>
        <s v="40010994-0" u="1"/>
        <s v="29000551-0" u="1"/>
        <s v="30460579-0" u="1"/>
        <s v="30127129-0" u="1"/>
        <s v="40002724-0" u="1"/>
        <s v="40011113-0" u="1"/>
        <s v="40002734-0" u="1"/>
        <s v="40020145-9" u="1"/>
        <s v="30459830-0" u="1"/>
        <s v="40027952-0" u="1"/>
        <s v="30091137-0" u="1"/>
        <s v="40011133-0" u="1"/>
        <s v="40033542-0" u="1"/>
        <s v="30036251-0" u="1"/>
        <s v="30110644-0" u="1"/>
        <s v="30483137-0" u="1"/>
        <s v="30459157-0" u="1"/>
        <s v="30483147-0" u="1"/>
        <s v="40011163-0" u="1"/>
        <s v="30226672-0" u="1"/>
        <s v="30098796-0" u="1"/>
        <s v="30447979-0" u="1"/>
        <s v="40010774-0" u="1"/>
        <s v="40021573-0" u="1"/>
        <s v="40011984-0" u="1"/>
        <s v="30224272-0" u="1"/>
        <s v="29000449-0" u="1"/>
        <s v="30136812-0" u="1"/>
        <s v="30483167-0" u="1"/>
        <s v="40018522-0" u="1"/>
        <s v="40029321-0" u="1"/>
        <s v="30459998-0" u="1"/>
        <s v="30482670-0" u="1"/>
        <s v="40024923-0" u="1"/>
        <s v="30466400-0" u="1"/>
        <s v="30474788-0" u="1"/>
        <s v="40012113-0" u="1"/>
        <s v="40018532-0" u="1"/>
        <s v="29000469-0" u="1"/>
        <s v="30364290-0" u="1"/>
        <s v="30481308-0" u="1"/>
        <s v="40009342-0" u="1"/>
        <s v="40002534-0" u="1"/>
        <s v="30080831-0" u="1"/>
        <s v="30426422-0" u="1"/>
        <s v="40020944-0" u="1"/>
        <s v="29000489-0" u="1"/>
        <s v="40007763-0" u="1"/>
        <s v="40010544-0" u="1"/>
        <s v="40004153-0" u="1"/>
        <s v="29000499-0" u="1"/>
        <s v="29000111-0" u="1"/>
        <s v="30481230-0" u="1"/>
        <s v="40011764-0" u="1"/>
        <s v="30228872-0" u="1"/>
        <s v="29000121-0" u="1"/>
        <s v="30481240-0" u="1"/>
        <s v="29000239-0" u="1"/>
        <s v="30081378-0" u="1"/>
        <s v="40010574-0" u="1"/>
        <s v="40012173-0" u="1"/>
        <s v="30317272-0" u="1"/>
        <s v="30080989-0" u="1"/>
        <s v="40000174-0" u="1"/>
        <s v="30125282-0" u="1"/>
        <s v="40022303-0" u="1"/>
        <s v="29000249-0" u="1"/>
        <s v="30080601-0" u="1"/>
        <s v="30081108-0" u="1"/>
        <s v="30311674-0" u="1"/>
        <s v="40011794-0" u="1"/>
        <s v="20183310-0" u="1"/>
        <s v="40005934-0" u="1"/>
        <s v="30485810-0" u="1"/>
        <s v="29000269-0" u="1"/>
        <s v="30130213-0" u="1"/>
        <s v="30449128-0" u="1"/>
        <s v="30480999-0" u="1"/>
        <s v="30132633-0" u="1"/>
        <s v="30481290-0" u="1"/>
        <s v="40012744-0" u="1"/>
        <s v="30484630-0" u="1"/>
        <s v="29000299-0" u="1"/>
        <s v="29000019-0" u="1"/>
        <s v="30083002-9" u="1"/>
        <s v="40017172-0" u="1"/>
        <s v="30145872-0" u="1"/>
        <s v="29000029-0" u="1"/>
        <s v="30483558-0" u="1"/>
        <s v="40001975-0" u="1"/>
        <s v="40023573-0" u="1"/>
        <s v="30131463-0" u="1"/>
        <s v="30218272-0" u="1"/>
        <s v="30458378-0" u="1"/>
        <s v="30110274-0" u="1"/>
        <s v="29000049-0" u="1"/>
        <s v="30407483-0" u="1"/>
        <s v="30427024-9" u="1"/>
        <s v="29000059-0" u="1"/>
        <s v="30077630-0" u="1"/>
        <s v="30089747-0" u="1"/>
        <s v="30236422-0" u="1"/>
        <s v="40004534-0" u="1"/>
        <s v="40011324-0" u="1"/>
        <s v="40015333-0" u="1"/>
        <s v="29000069-0" u="1"/>
        <s v="40010935-0" u="1"/>
        <s v="30464529-0" u="1"/>
        <s v="30352422-0" u="1"/>
        <s v="30402825-0" u="1"/>
        <s v="30478137-0" u="1"/>
        <s v="40027352-0" u="1"/>
        <s v="29000502-0" u="1"/>
        <s v="30353632-0" u="1"/>
        <s v="30086978-0" u="1"/>
        <s v="40019372-0" u="1"/>
        <s v="29000522-0" u="1"/>
        <s v="30458861-0" u="1"/>
        <s v="30466158-0" u="1"/>
        <s v="30482851-0" u="1"/>
        <s v="40027913-0" u="1"/>
        <s v="30458989-0" u="1"/>
        <s v="40010985-0" u="1"/>
        <s v="29000542-0" u="1"/>
        <s v="30458881-0" u="1"/>
        <s v="40027923-0" u="1"/>
        <s v="40002995-0" u="1"/>
        <s v="40011104-0" u="1"/>
        <s v="30091811-0" u="1"/>
        <s v="30290178-0" u="1"/>
        <s v="30467388-0" u="1"/>
        <s v="29000552-0" u="1"/>
        <s v="30102084-0" u="1"/>
        <s v="30474709-0" u="1"/>
        <s v="30481671-0" u="1"/>
        <s v="40009533-0" u="1"/>
        <s v="30106624-0" u="1"/>
        <s v="30123824-0" u="1"/>
        <s v="30458729-0" u="1"/>
        <s v="30394728-0" u="1"/>
        <s v="30402084-0" u="1"/>
        <s v="40002735-0" u="1"/>
        <s v="40020146-9" u="1"/>
        <s v="30101425-0" u="1"/>
        <s v="30224223-0" u="1"/>
        <s v="30485528-0" u="1"/>
        <s v="30261422-0" u="1"/>
        <s v="40011134-0" u="1"/>
        <s v="40020156-9" u="1"/>
        <s v="40003955-0" u="1"/>
        <s v="29000302-0" u="1"/>
        <s v="40015153-0" u="1"/>
        <s v="30093450-0" u="1"/>
        <s v="40011154-0" u="1"/>
        <s v="30483148-0" u="1"/>
        <s v="30371041-0" u="1"/>
        <s v="30078400-0" u="1"/>
        <s v="30459168-0" u="1"/>
        <s v="30273579-0" u="1"/>
        <s v="40004384-0" u="1"/>
        <s v="30224273-0" u="1"/>
        <s v="30455872-0" u="1"/>
        <s v="40004104-0" u="1"/>
        <s v="30468388-0" u="1"/>
        <s v="30370672-0" u="1"/>
        <s v="30394680-0" u="1"/>
        <s v="30404274-0" u="1"/>
        <s v="40002515-0" u="1"/>
        <s v="40004114-0" u="1"/>
        <s v="30068020-0" u="1"/>
        <s v="30465589-0" u="1"/>
        <s v="30083090-0" u="1"/>
        <s v="30451072-0" u="1"/>
        <s v="30484108-0" u="1"/>
        <s v="40000926-0" u="1"/>
        <s v="30132824-0" u="1"/>
        <s v="30458529-0" u="1"/>
        <s v="30481309-0" u="1"/>
        <s v="40012124-0" u="1"/>
        <s v="30436823-0" u="1"/>
        <s v="40002535-0" u="1"/>
        <s v="30082431-0" u="1"/>
        <s v="30244022-0" u="1"/>
        <s v="30070432-0" u="1"/>
        <s v="30434423-0" u="1"/>
        <s v="40007764-0" u="1"/>
        <s v="30083651-0" u="1"/>
        <s v="40016163-0" u="1"/>
        <s v="30072051-0" u="1"/>
        <s v="30044873-0" u="1"/>
        <s v="30440033-0" u="1"/>
        <s v="40016173-0" u="1"/>
        <s v="29000122-0" u="1"/>
        <s v="30481241-0" u="1"/>
        <s v="40004174-0" u="1"/>
        <s v="40010575-0" u="1"/>
        <s v="30481251-0" u="1"/>
        <s v="40014304-0" u="1"/>
        <s v="40020174-0" u="1"/>
        <s v="30114484-0" u="1"/>
        <s v="30371672-0" u="1"/>
        <s v="30418483-0" u="1"/>
        <s v="30447682-0" u="1"/>
        <s v="30467401-0" u="1"/>
        <s v="30309824-0" u="1"/>
        <s v="30106224-0" u="1"/>
        <s v="20090722-1" u="1"/>
        <s v="29000162-0" u="1"/>
        <s v="30083431-0" u="1"/>
        <s v="40006344-0" u="1"/>
        <s v="29000172-0" u="1"/>
        <s v="30481291-0" u="1"/>
        <s v="40029505-9" u="1"/>
        <s v="40013144-0" u="1"/>
        <s v="30069070-0" u="1"/>
        <s v="30081051-0" u="1"/>
        <s v="30257872-0" u="1"/>
        <s v="40025984-0" u="1"/>
        <s v="20187901-0" u="1"/>
        <s v="30224674-0" u="1"/>
        <s v="40013705-0" u="1"/>
        <s v="30458379-0" u="1"/>
        <s v="40010906-0" u="1"/>
        <s v="40006394-0" u="1"/>
        <s v="20183209-0" u="1"/>
        <s v="30069739-0" u="1"/>
        <s v="30249622-0" u="1"/>
        <s v="40011595-0" u="1"/>
        <s v="30089748-0" u="1"/>
        <s v="30069463-9" u="1"/>
        <s v="30070012-0" u="1"/>
        <s v="30099347-0" u="1"/>
        <s v="40008544-0" u="1"/>
        <s v="30091221-0" u="1"/>
        <s v="30255222-0" u="1"/>
        <s v="40010936-0" u="1"/>
        <s v="40004545-0" u="1"/>
        <s v="40011335-0" u="1"/>
        <s v="29000503-0" u="1"/>
        <s v="30458842-0" u="1"/>
        <s v="30451223-0" u="1"/>
        <s v="40026163-0" u="1"/>
        <s v="40010966-0" u="1"/>
        <s v="40023364-0" u="1"/>
        <s v="29000523-0" u="1"/>
        <s v="30486050-0" u="1"/>
        <s v="29000533-0" u="1"/>
        <s v="30458872-0" u="1"/>
        <s v="30181672-0" u="1"/>
        <s v="40010986-0" u="1"/>
        <s v="30346072-0" u="1"/>
        <s v="30458882-0" u="1"/>
        <s v="30481662-0" u="1"/>
        <s v="30483261-0" u="1"/>
        <s v="40027924-0" u="1"/>
        <s v="30135814-0" u="1"/>
        <s v="40020585-0" u="1"/>
        <s v="30134894-0" u="1"/>
        <s v="30455272-0" u="1"/>
        <s v="40011105-0" u="1"/>
        <s v="30459001-0" u="1"/>
        <s v="29000553-0" u="1"/>
        <s v="30371272-0" u="1"/>
        <s v="40003926-0" u="1"/>
        <s v="30459291-0" u="1"/>
        <s v="40003936-0" u="1"/>
        <s v="40027944-0" u="1"/>
        <s v="20177439-0" u="1"/>
        <s v="30407825-0" u="1"/>
        <s v="30427824-0" u="1"/>
        <s v="30486090-0" u="1"/>
        <s v="40002736-0" u="1"/>
        <s v="40011125-0" u="1"/>
        <s v="40020147-9" u="1"/>
        <s v="30482091-0" u="1"/>
        <s v="40020157-9" u="1"/>
        <s v="30310626-0" u="1"/>
        <s v="29000303-0" u="1"/>
        <s v="30123855-0" u="1"/>
        <s v="30451033-0" u="1"/>
        <s v="40002776-0" u="1"/>
        <s v="40003986-0" u="1"/>
        <s v="40014505-0" u="1"/>
        <s v="40011175-0" u="1"/>
        <s v="30033484-0" u="1"/>
        <s v="30107084-0" u="1"/>
        <s v="40007194-0" u="1"/>
        <s v="20166923-1" u="1"/>
        <s v="30271072-0" u="1"/>
        <s v="30121205-0" u="1"/>
        <s v="40018534-0" u="1"/>
        <s v="30484001-0" u="1"/>
        <s v="30371082-0" u="1"/>
        <s v="30080833-0" u="1"/>
        <s v="30482412-0" u="1"/>
        <s v="40020135-0" u="1"/>
        <s v="30224034-0" u="1"/>
        <s v="30098568-0" u="1"/>
        <s v="40021345-0" u="1"/>
        <s v="29000103-0" u="1"/>
        <s v="30486549-0" u="1"/>
        <s v="40002556-0" u="1"/>
        <s v="40004155-0" u="1"/>
        <s v="30481232-0" u="1"/>
        <s v="40011766-0" u="1"/>
        <s v="29000123-0" u="1"/>
        <s v="30070463-0" u="1"/>
        <s v="30481242-0" u="1"/>
        <s v="40009915-0" u="1"/>
        <s v="40004175-0" u="1"/>
        <s v="30457895-9" u="1"/>
        <s v="40010576-0" u="1"/>
        <s v="30069291-0" u="1"/>
        <s v="30481252-0" u="1"/>
        <s v="20153304-2" u="1"/>
        <s v="30080603-0" u="1"/>
        <s v="30130205-0" u="1"/>
        <s v="29000153-0" u="1"/>
        <s v="30481272-0" u="1"/>
        <s v="30070213-0" u="1"/>
        <s v="30339423-0" u="1"/>
        <s v="30449823-0" u="1"/>
        <s v="30376622-0" u="1"/>
        <s v="30484612-0" u="1"/>
        <s v="30481282-0" u="1"/>
        <s v="30083432-0" u="1"/>
        <s v="30465833-0" u="1"/>
        <s v="40017154-0" u="1"/>
        <s v="30462223-0" u="1"/>
        <s v="29000183-0" u="1"/>
        <s v="40009164-0" u="1"/>
        <s v="30488759-0" u="1"/>
        <s v="30077061-0" u="1"/>
        <s v="40026905-0" u="1"/>
        <s v="40018104-0" u="1"/>
        <s v="30224675-0" u="1"/>
        <s v="40011586-0" u="1"/>
        <s v="30446273-0" u="1"/>
        <s v="30453874-0" u="1"/>
        <s v="30281072-0" u="1"/>
        <s v="40025725-0" u="1"/>
        <s v="30091212-0" u="1"/>
        <s v="30257623-0" u="1"/>
        <s v="20075933-0" u="1"/>
        <s v="30460684-0" u="1"/>
        <s v="40004536-0" u="1"/>
        <s v="40029754-0" u="1"/>
        <s v="30283222-0" u="1"/>
        <s v="40004546-0" u="1"/>
        <s v="29000504-0" u="1"/>
        <s v="30458843-0" u="1"/>
        <s v="40002957-0" u="1"/>
        <s v="30127254-0" u="1"/>
        <s v="30483232-0" u="1"/>
        <s v="30458863-0" u="1"/>
        <s v="30487251-0" u="1"/>
        <s v="30259272-0" u="1"/>
        <s v="30309675-0" u="1"/>
        <s v="40023375-0" u="1"/>
        <s v="30339273-0" u="1"/>
        <s v="40022986-0" u="1"/>
        <s v="30282873-0" u="1"/>
        <s v="30426875-0" u="1"/>
        <s v="30459272-0" u="1"/>
        <s v="40019114-0" u="1"/>
        <s v="29000544-0" u="1"/>
        <s v="30102076-0" u="1"/>
        <s v="40027114-0" u="1"/>
        <s v="40027925-0" u="1"/>
        <s v="40003396-0" u="1"/>
        <s v="40010186-0" u="1"/>
        <s v="40012596-0" u="1"/>
        <s v="29000554-0" u="1"/>
        <s v="30102086-0" u="1"/>
        <s v="30483803-0" u="1"/>
        <s v="40002727-0" u="1"/>
        <s v="30065433-0" u="1"/>
        <s v="30294622-0" u="1"/>
        <s v="40020148-9" u="1"/>
        <s v="40020326-0" u="1"/>
        <s v="40020158-9" u="1"/>
        <s v="30482623-0" u="1"/>
        <s v="29000304-0" u="1"/>
        <s v="40013556-0" u="1"/>
        <s v="40020346-0" u="1"/>
        <s v="30099871-0" u="1"/>
        <s v="30083052-0" u="1"/>
        <s v="40011156-0" u="1"/>
        <s v="30371043-0" u="1"/>
        <s v="30127885-0" u="1"/>
        <s v="40027184-0" u="1"/>
        <s v="40000377-0" u="1"/>
        <s v="40005316-0" u="1"/>
        <s v="30435074-0" u="1"/>
        <s v="30259623-0" u="1"/>
        <s v="30279622-0" u="1"/>
        <s v="30137224-0" u="1"/>
        <s v="30195622-0" u="1"/>
        <s v="20193112-0" u="1"/>
        <s v="30371083-0" u="1"/>
        <s v="40012126-0" u="1"/>
        <s v="30437224-0" u="1"/>
        <s v="30391623-0" u="1"/>
        <s v="30122160-9" u="1"/>
        <s v="40027775-0" u="1"/>
        <s v="40029374-0" u="1"/>
        <s v="29000114-0" u="1"/>
        <s v="40009728-9" u="1"/>
        <s v="40012977-0" u="1"/>
        <s v="30481243-0" u="1"/>
        <s v="40002577-0" u="1"/>
        <s v="40010577-0" u="1"/>
        <s v="30069292-0" u="1"/>
        <s v="30386472-0" u="1"/>
        <s v="40025105-0" u="1"/>
        <s v="30123686-0" u="1"/>
        <s v="30132075-0" u="1"/>
        <s v="30457273-0" u="1"/>
        <s v="30132606-0" u="1"/>
        <s v="30371674-0" u="1"/>
        <s v="30447684-0" u="1"/>
        <s v="30485803-0" u="1"/>
        <s v="30091693-0" u="1"/>
        <s v="30413276-0" u="1"/>
        <s v="30309826-0" u="1"/>
        <s v="30106226-0" u="1"/>
        <s v="30068643-0" u="1"/>
        <s v="30297832-0" u="1"/>
        <s v="30376623-0" u="1"/>
        <s v="30481283-0" u="1"/>
        <s v="30381293-0" u="1"/>
        <s v="30484623-0" u="1"/>
        <s v="30481293-0" u="1"/>
        <s v="30076653-0" u="1"/>
        <s v="30481824-0" u="1"/>
        <s v="30483423-0" u="1"/>
        <s v="30073043-0" u="1"/>
        <s v="30466233-0" u="1"/>
        <s v="30484633-0" u="1"/>
        <s v="29000184-0" u="1"/>
        <s v="40016766-0" u="1"/>
        <s v="30074253-0" u="1"/>
        <s v="40025508-9" u="1"/>
        <s v="40027830-9" u="1"/>
        <s v="30224676-0" u="1"/>
        <s v="30377072-0" u="1"/>
        <s v="30480664-0" u="1"/>
        <s v="30106296-0" u="1"/>
        <s v="40011597-0" u="1"/>
        <s v="40000690-0" u="1"/>
        <s v="40008536-0" u="1"/>
        <s v="30297622-0" u="1"/>
        <s v="30102297-0" u="1"/>
        <s v="30131496-0" u="1"/>
        <s v="40010928-0" u="1"/>
        <s v="30471484-0" u="1"/>
        <s v="40004537-0" u="1"/>
        <s v="40006136-0" u="1"/>
        <s v="40015336-0" u="1"/>
        <s v="30132426-0" u="1"/>
        <s v="40010938-0" u="1"/>
        <s v="30342826-0" u="1"/>
        <s v="30134846-0" u="1"/>
        <s v="30459233-0" u="1"/>
        <s v="29000505-0" u="1"/>
        <s v="40002958-0" u="1"/>
        <s v="30390023-0" u="1"/>
        <s v="30398852-0" u="1"/>
        <s v="30487242-0" u="1"/>
        <s v="40025776-0" u="1"/>
        <s v="29000525-0" u="1"/>
        <s v="30458053-0" u="1"/>
        <s v="30309676-0" u="1"/>
        <s v="30449674-0" u="1"/>
        <s v="30458874-0" u="1"/>
        <s v="30426876-0" u="1"/>
        <s v="30486062-0" u="1"/>
        <s v="40002708-0" u="1"/>
        <s v="40021787-0" u="1"/>
        <s v="29000545-0" u="1"/>
        <s v="30366073-0" u="1"/>
        <s v="40027926-0" u="1"/>
        <s v="30370875-0" u="1"/>
        <s v="30457684-0" u="1"/>
        <s v="40011107-0" u="1"/>
        <s v="40026726-0" u="1"/>
        <s v="30113697-0" u="1"/>
        <s v="20102690-0" u="1"/>
        <s v="40002728-0" u="1"/>
        <s v="30107026-0" u="1"/>
        <s v="30285423-0" u="1"/>
        <s v="30402087-0" u="1"/>
        <s v="40011127-0" u="1"/>
        <s v="40028345-0" u="1"/>
        <s v="30045445-0" u="1"/>
        <s v="40002748-0" u="1"/>
        <s v="40020159-9" u="1"/>
        <s v="30123847-0" u="1"/>
        <s v="30404227-0" u="1"/>
        <s v="40011840-0" u="1"/>
        <s v="29000305-0" u="1"/>
        <s v="30069463-0" u="1"/>
        <s v="40027986-0" u="1"/>
        <s v="30081464-0" u="1"/>
        <s v="40011167-0" u="1"/>
        <s v="30083073-0" u="1"/>
        <s v="30087893-0" u="1"/>
        <s v="30287072-0" u="1"/>
        <s v="40011177-0" u="1"/>
        <s v="30376273-0" u="1"/>
        <s v="40026516-0" u="1"/>
        <s v="40002400-0" u="1"/>
        <s v="30447885-0" u="1"/>
        <s v="30484273-0" u="1"/>
        <s v="30083093-0" u="1"/>
        <s v="30371074-0" u="1"/>
        <s v="40018536-0" u="1"/>
        <s v="30387092-0" u="1"/>
        <s v="40024937-0" u="1"/>
        <s v="40002538-0" u="1"/>
        <s v="30099652-0" u="1"/>
        <s v="30290424-0" u="1"/>
        <s v="30393223-0" u="1"/>
        <s v="40003640-0" u="1"/>
        <s v="30224036-0" u="1"/>
        <s v="30392023-0" u="1"/>
        <s v="40016156-0" u="1"/>
        <s v="40019598-9" u="1"/>
        <s v="30080044-0" u="1"/>
        <s v="30481234-0" u="1"/>
        <s v="40017907-0" u="1"/>
        <s v="30177273-0" u="1"/>
        <s v="30120760-0" u="1"/>
        <s v="30073274-0" u="1"/>
        <s v="40017106-0" u="1"/>
        <s v="29000135-0" u="1"/>
        <s v="30078493-0" u="1"/>
        <s v="30386473-0" u="1"/>
        <s v="40001909-0" u="1"/>
        <s v="40009116-0" u="1"/>
        <s v="40014307-0" u="1"/>
        <s v="40002588-0" u="1"/>
        <s v="30486473-0" u="1"/>
        <s v="40003798-0" u="1"/>
        <s v="30481264-0" u="1"/>
        <s v="30485804-0" u="1"/>
        <s v="40010200-0" u="1"/>
        <s v="30481274-0" u="1"/>
        <s v="40019546-0" u="1"/>
        <s v="30297833-0" u="1"/>
        <s v="40000621-0" u="1"/>
        <s v="30371695-0" u="1"/>
        <s v="30481284-0" u="1"/>
        <s v="40021127-0" u="1"/>
        <s v="30453826-0" u="1"/>
        <s v="30484634-0" u="1"/>
        <s v="29000185-0" u="1"/>
        <s v="30130257-0" u="1"/>
        <s v="30484654-0" u="1"/>
        <s v="30130267-0" u="1"/>
        <s v="30377073-0" u="1"/>
        <s v="40011588-0" u="1"/>
        <s v="30435476-0" u="1"/>
        <s v="30082004-0" u="1"/>
        <s v="30122007-0" u="1"/>
        <s v="30461075-0" u="1"/>
        <s v="40007337-0" u="1"/>
        <s v="40004538-0" u="1"/>
        <s v="40015337-0" u="1"/>
        <s v="30125637-0" u="1"/>
        <s v="40006840-0" u="1"/>
        <s v="40005748-0" u="1"/>
        <s v="40009757-0" u="1"/>
        <s v="30283224-0" u="1"/>
        <s v="30418837-0" u="1"/>
        <s v="40002949-0" u="1"/>
        <s v="40004548-0" u="1"/>
        <s v="30370826-0" u="1"/>
        <s v="30453626-0" u="1"/>
        <s v="40011230-0" u="1"/>
        <s v="40003348-0" u="1"/>
        <s v="29000506-0" u="1"/>
        <s v="30122037-0" u="1"/>
        <s v="30131237-0" u="1"/>
        <s v="30458845-0" u="1"/>
        <s v="40006860-0" u="1"/>
        <s v="30123950-0" u="1"/>
        <s v="30122047-0" u="1"/>
        <s v="30099803-0" u="1"/>
        <s v="29000526-0" u="1"/>
        <s v="30103268-0" u="1"/>
        <s v="30259274-0" u="1"/>
        <s v="40011260-0" u="1"/>
        <s v="40010979-0" u="1"/>
        <s v="30098082-0" u="1"/>
        <s v="40027917-0" u="1"/>
        <s v="40002709-0" u="1"/>
        <s v="30071806-0" u="1"/>
        <s v="30077414-0" u="1"/>
        <s v="40002601-0" u="1"/>
        <s v="40006610-0" u="1"/>
        <s v="29000546-0" u="1"/>
        <s v="40027116-0" u="1"/>
        <s v="40027927-0" u="1"/>
        <s v="30101689-0" u="1"/>
        <s v="30104100-0" u="1"/>
        <s v="30123990-0" u="1"/>
        <s v="30102088-0" u="1"/>
        <s v="30371275-0" u="1"/>
        <s v="30429426-0" u="1"/>
        <s v="30486093-0" u="1"/>
        <s v="30283024-0" u="1"/>
        <s v="40002749-0" u="1"/>
        <s v="40008357-0" u="1"/>
        <s v="30291024-0" u="1"/>
        <s v="29000306-0" u="1"/>
        <s v="30108960-0" u="1"/>
        <s v="30462636-0" u="1"/>
        <s v="40011040-0" u="1"/>
        <s v="40003861-0" u="1"/>
        <s v="40011158-0" u="1"/>
        <s v="30131057-0" u="1"/>
        <s v="40007880-0" u="1"/>
        <s v="30369474-0" u="1"/>
        <s v="40011060-0" u="1"/>
        <s v="40026507-0" u="1"/>
        <s v="20181365-0" u="1"/>
        <s v="30131878-0" u="1"/>
        <s v="30135076-0" u="1"/>
        <s v="40001471-0" u="1"/>
        <s v="40018517-0" u="1"/>
        <s v="40025597-0" u="1"/>
        <s v="40021480-0" u="1"/>
        <s v="30300972-0" u="1"/>
        <s v="30376284-0" u="1"/>
        <s v="30433477-0" u="1"/>
        <s v="40011080-0" u="1"/>
        <s v="30466405-0" u="1"/>
        <s v="29000356-0" u="1"/>
        <s v="30393484-0" u="1"/>
        <s v="30400279-0" u="1"/>
        <s v="30482685-0" u="1"/>
        <s v="40002529-0" u="1"/>
        <s v="40011090-0" u="1"/>
        <s v="40020821-0" u="1"/>
        <s v="40022420-0" u="1"/>
        <s v="30123520-0" u="1"/>
        <s v="30371085-0" u="1"/>
        <s v="30137246-0" u="1"/>
        <s v="30106340-0" u="1"/>
        <s v="40004148-0" u="1"/>
        <s v="40006568-0" u="1"/>
        <s v="30392034-0" u="1"/>
        <s v="40004050-0" u="1"/>
        <s v="40016167-0" u="1"/>
        <s v="29000116-0" u="1"/>
        <s v="40004168-0" u="1"/>
        <s v="40011769-0" u="1"/>
        <s v="30481245-0" u="1"/>
        <s v="40015788-0" u="1"/>
        <s v="40021378-0" u="1"/>
        <s v="30035697-0" u="1"/>
        <s v="30086036-9" u="1"/>
        <s v="40020601-0" u="1"/>
        <s v="30131688-0" u="1"/>
        <s v="30481265-0" u="1"/>
        <s v="30390475-0" u="1"/>
        <s v="30105018-0" u="1"/>
        <s v="30481275-0" u="1"/>
        <s v="20155126-1" u="1"/>
        <s v="40019547-0" u="1"/>
        <s v="30121190-0" u="1"/>
        <s v="30130218-0" u="1"/>
        <s v="30376625-0" u="1"/>
        <s v="40017840-0" u="1"/>
        <s v="30481285-0" u="1"/>
        <s v="30485825-0" u="1"/>
      </sharedItems>
    </cacheField>
    <cacheField name="ASIG" numFmtId="0">
      <sharedItems count="15">
        <s v="001"/>
        <s v="004"/>
        <s v="002"/>
        <s v="999"/>
        <s v="FSD"/>
        <s v="003"/>
        <s v="006"/>
        <s v="699" u="1"/>
        <s v="ASIGNACION" u="1"/>
        <s v="601" u="1"/>
        <s v="602" u="1"/>
        <s v="603" u="1"/>
        <s v="606" u="1"/>
        <s v="701" u="1"/>
        <s v="005" u="1"/>
      </sharedItems>
    </cacheField>
    <cacheField name="NOMBRE" numFmtId="0">
      <sharedItems count="2795">
        <s v="CONSERVACION MEDIDAS PRIORITARIAS EDIFICIO MOP DE IQUIQUE"/>
        <s v="AMPLIACIÓN EDIFICIO MOP ATACAMA"/>
        <s v="CONSERVACION CONSERVACION INTEGRAL DIRECCIONES REGIONALES MOP VALPARAÍSO"/>
        <s v="CONSERVACION INSTALACION ELECTRICA FISCALIA MOP NIVEL EDIFICIO NIVEL CENTRAL"/>
        <s v="AMPLIACIÓN SEGUNDA ETAPA EDIFICIO MOP, VALDIVIA"/>
        <s v="CONSERVACION DS 50 ACCESIBILIDAD UNIVERSAL EDIFICIO MOP REGIÓN DE LOS RÍOS"/>
        <s v="CONSERVACION ACCESIBILIDAD UNIVERSAL EDIFICIO MOP LOS LAGOS (DS 50)"/>
        <s v="CONSERVACION DS -50 EDIFICIO MOP REGION DE AYSÉN"/>
        <s v="NORMALIZACION EDIFICIO DE LOS SSPP Y PROVINCIALES MOP XII REGION"/>
        <s v="CONSERVACION EDIFICIO DE LOS SERVICIOS PUBLICOS MAGALLANES"/>
        <s v="ANALISIS HIDROLOGICO Y MECANICO FLUVIAL QUEBRADA DE ACHA"/>
        <s v="DIAGNOSTICO COMPORTAMIENTO ALUVIONAL QUEBRADAS AFLUENTES, CUENCA RIO SAN JOSE"/>
        <s v="DIAGNOSTICO COMPORTAMIENTO ALUVIONAL QUEBRADAS AFLUENTES, CUENCA QUEBRADA VITOR"/>
        <s v="DIAGNOSTICO COMPORTAMIENTO ALUVIONAL DE LAS QUEBRADAS AFLUENTES A LA CUENCA CAMARONES"/>
        <s v="DIAGNOSTICO COMPORTAMIENTO ALUVIONAL DE LAS QUEBRADAS AFLUENTES EN CUENCA RIO LLUTA"/>
        <s v="ANALISIS FIJACION DE DESLINDES RIOS ACONCAGUA, LIGUA Y PETORCA"/>
        <s v="DIAGNOSTICO PLAN MAESTRO DE RÍO ELICURA Y AFLUENTES, COMUNA DE CONTULMO REGIÓN DEL BIOBÍO"/>
        <s v="PROYECTOS"/>
        <s v="CONSERVACIÓN DE RIBERAS REGIÓN DE ARICA Y PARINACOTA 2020 - 2023 - RECUP"/>
        <s v="CONSERVACION OBRAS DE RIEGO FISCALES REGION DE ARICA Y PARINACOTA 2020 - 2023 - RECUP"/>
        <s v="CONSERVACIÓN DE RIBERAS REGIÓN DE TARAPACÁ 2020 - 2023 - RECUP"/>
        <s v="CONSERVACION OBRAS DE RIEGO FISCALES REGION DE TARAPACA 2020 - 2023 - RECUP"/>
        <s v="CONSTRUCCION OBRAS DE CONTROL ALUVIONAL EN QUEBRADA LA CHIMBA -"/>
        <s v="CONSTRUCCION OBRAS DE CONTROL ALUVIONAL EN QUEBRADA CALICHE"/>
        <s v="CONSTRUCCIÓN OBRAS DE CONTROL ALUVIONAL EN QUEBRADA EL HUASCAR"/>
        <s v="CONSTRUCCION DE OBRAS DE CONTROL ALUVIONAL QUEBRADA EL TORO - ANTOF"/>
        <s v="CONSTRUCCION OBRAS DE CONTROL ALUVIONAL EN QUEBRADA AFLUENTE A LA CIUDAD DE TALTAL"/>
        <s v="CONSERVACIÓN DE RIBERAS REGIÓN DE ANTOFAGASTA 2020 - 2023 - RECUP"/>
        <s v="CONSERVACION OBRAS DE RIEGO FISCALES REGION DE ANTOFAGASTA 2020 - 2023 - RECUP"/>
        <s v="CONSERVACION DE OBRAS DE CONTROL ALUVIONAL DE LA II REG, 2020-2022 - RECUP"/>
        <s v="CONSTRUCCION OBRAS FLUVIALES Y CONTROL ALUVIONAL QUEBRADA PAIPOTE"/>
        <s v="CONSERVACION DE RIBERAS REGION DE ATACAMA 2020 - 2023 - RECUP"/>
        <s v="MEJORAMIENTO QUEBRADA DE PEÑUELAS REGION DE COQUIMBO"/>
        <s v="CONSERVACIÓN DE RIBERAS REGIÓN DE COQUIMBO 2020 - 2023 - RECUP"/>
        <s v="CONSERVACION OBRAS DE RIEGO FISCALES REGION DE COQUIMBO 2020 - 2023 - RECUP"/>
        <s v="ESTUDIO MEJ. SIST. DE AVAC. A LLUVIAS  GRAN VALPSO. COLECTOR  MELGAREJO VALPARAISO"/>
        <s v="CONSERVACIÓN RED PRIMARIA DE AGUAS LLUVIAS REGIÓN DE VALPARAÍSO 2020 - 2023 - RECUP"/>
        <s v="CONSERVACION DE RIBERAS REGION DE VALPARAISO 2020 - 2023 - RECUP"/>
        <s v="CONSERVACION OBRAS DE RIEGO FISCALES REGION DE VALPARAISO 2020 - 2023 - RECUP"/>
        <s v="CONSERVACION SISTEMA DE RIEGO TRANQUE CHINCOLCO, COMUNA DE PETORCA, REGIÓN DE VALPO - RECUP"/>
        <s v="CONSERVACIÓN RED PRIMARIA DE AGUAS LLUVIAS REGIÓN METROPOLITANA 2020 - 2023 - RECUP"/>
        <s v="CONSERVACION DE RIBERAS REGION METROPOLITANA 2020 - 2023 - RECUP"/>
        <s v="CONSERVACIÓN RED PRIMARIA DE AGUAS LLUVIAS REGIÓN O´HIGGINS 2020 - 2023 - RECUP"/>
        <s v="CONSERVACIÓN DE RIBERAS REGIÓN DE O`HIGGINS 2020 - 2023 - RECUP"/>
        <s v="CONSERVACION OBRAS DE RIEGO FISCALES REGIÓN O'HIGGINS - 2020-2023 - RECUP"/>
        <s v="CONSERVACIÓN DE RIBERAS REGIÓN DEL MAULE 2020 - 2023 - RECUP"/>
        <s v="CONSERVACION OBRAS DE RIEGO FISCALES REGION DEL MAULE 2020 - 2023 - RECUP"/>
        <s v="CONSERVACIÓN RED PRIMARIA DE AGUAS LLUVIAS REGIÓN DE ÑUBLE 2020 - 2023 - RECUP"/>
        <s v="CONSERVACIÓN DE RIBERAS REGIÓN DE ÑUBLE 2020 - 2023 - RECUP"/>
        <s v="CONSERVACION OBRAS DE RIEGO FISCALES REGION DE ÑUBLE 2020 - 2023 - RECUP"/>
        <s v="CONSERVACION SISTEMA DE RIEGO LAS PATAGUAS, COMUNA DE COIHUECO, REGIÓN DE ÑUBLE - RECUP."/>
        <s v="CONSTRUCCION ACTUALIZACIÓN SISTEMA CANAL IFARLE, COMUNAS DE CONCEPCION - HUALPEN Y TALCAHUANO"/>
        <s v="CONSERVACIÓN RED PRIMARIA DE AGUAS LLUVIAS REGIÓN DEL BIO BIO 2020 - 2023 - RECUP"/>
        <s v="CONSERVACIÓN DE RIBERAS REGIÓN DEL BIO BIO 2020 - 2023 - RECUP"/>
        <s v="CONSERVACION RED PRIMARIA DE AGUAS LLUVIAS REGION DE LA ARAUCANIA 2020-2023 RECUP"/>
        <s v="CONSERVACIÓN DE RIBERAS DE LA ARAUCANÍA 2020 - 2023 - RECUP"/>
        <s v="CONSERVACION OBRAS DE RIEGO FISCALES REGION DE LA ARAUCANIA 2020 - 2023 - RECUP"/>
        <s v="CONSERVACION SISTEMA DE RIEGO CANAL LOS PRADOS, REGIÓN DE LA ARAUCANÍA"/>
        <s v="CONSERVACION SISTEMA DE RIEGO CANAL PILÉN CHICO, REGIÓN DE LA ARAUCANÍA"/>
        <s v="CONSERVACION  SISTEMA DE RIEGO CANAL SANTA ELENA, REGIÓN DE LA ARAUCANÍA"/>
        <s v="CONSERVACION SISTEMA DE RIEGO CANAL QUEPE SUR, VILCÚN, REGIÓN DE LA ARAUCANÍA-RECUP"/>
        <s v="CONSERVACION SISTEMA DE RIEGO CANAL 21 DE MAYO, COMUNA DE VILCÚN, REGIÓN DE LA ARAUCANÍA RECUP."/>
        <s v="CONSTRUCCIÓN COLECTOR AGUAS LLUVIAS A-01: BALMACEDA MATTA, VALDIVIA"/>
        <s v="CONSERVACION RED PRIMARIA DE AGUAS LLUVIAS REGION DE LOS RIOS 2020 - 2023 - RECUP"/>
        <s v="CONSERVACIÓN DE RIBERAS REGIÓN DE LOS RÍOS 2020 - 2023 - RECUP"/>
        <s v="REPOSICION DEFENSA FLUVIAL DEL ESTERO LA TOMA, COMUNA DE ANCUD"/>
        <s v="CONSERVACION RED PRIMARIA DE AGUAS LLUVIAS REGION DE LOS LAGOS 2020 - 2023 - RECUP"/>
        <s v="CONSERVACIÓN DE RIBERAS REGIÓN DE LOS LAGOS 2020 - 2023 - RECUP"/>
        <s v="CONSTRUCCION COLECTORES RED PRIMARIA DE AGUAS LLUVIAS PUERTO AYSEN"/>
        <s v="CONSTRUCCION OBRAS FLUVIALES DEL RÍO AYSÉN"/>
        <s v="CONSERVACION RED PRIMARIA DE AGUAS LLUVIAS REGIÓN AYSÉN - 2020-2023 - RECUP"/>
        <s v="CONSERVACION DE RIBERAS REGION DE AYSEN 2020 - 2023 - RECUP"/>
        <s v="CONSERVACION OBRAS DE RIEGO FISCALES REGION DE AYSEN 2020 - 2023 - RECUP"/>
        <s v="CONSERVACION OBRAS DE CONTROL ALUVIONAL CERRO DIVISADERO, COYHAIQUE 2020 -2022 RECUP|"/>
        <s v="MEJORAMIENTO CONST. EVAC. Y DRENAJE DE AALL SUBSISTEMA LLAU - LLAU Y D`AGOSTINI, PTA. ARENAS"/>
        <s v="MEJORAMIENTO COLECTOR CHILOÉ Y CONSTRUCCIÓN DE REGULACIÓN RÍO DE LA MANO, PUNTA ARENAS"/>
        <s v="CONSERVACIÓN DE RIBERAS REGIÓN DE MAGALLANES 2020 - 2023 - RECUP"/>
        <s v="CONSERVACIÓN RED PRIMARIA DE AGUAS LLUVIAS REGIÓN DE MAGALLANES - 2020 - 2023 - RECUP"/>
        <s v="CONSERVACIÓN DE RIBERAS INTERREGIONAL 2020 - 2023 RECUP"/>
        <s v="DIAGNOSTICO PUENTE CALLE CALLE 1"/>
        <s v="ANALISIS Y DIAGNOSTICO CONECTIVIDAD VIAL QUILACAHUIN -TRINIDAD"/>
        <s v="REPOSICION RUTA 11-CH, ARICA-TAMBO QUEMADO, EL AGUILA - C. CARDONE"/>
        <s v="REPOSICIÓN RUTA A-27, SECTOR SAN MIGUEL AZAPA - KM 32"/>
        <s v="REPOSICION RUTA 11 CH ARICA - TAMBO QUEMADO; ZAPAHUIRA PUTRE (KM 100 -127)"/>
        <s v="AMPLIACIÓN RUTA 5, SECTOR: BIFURCACIÓN AEROPUERTO- COMPLEJO CHACALLUTA"/>
        <s v="MEJORAMIENTO PASADA URBANA RUTAS 5 Y A-27 EN ARICA SECTOR C"/>
        <s v="CONSERVACION RED VIAL ADMINISTRACION DIRECTA REGION DE ARICA Y PARINACOTA 2021"/>
        <s v="CONSERVACION CAMINOS BASICOS Y SANEAMIENTO REGION DE ARICA Y PARINACOTA 2020 (PLAN RECUPERACION)"/>
        <s v="CONSERVACION RED VIAL REGIÓN DE ARICA Y PARINACOTA 2020 (PLAN DE RECUPERACION)"/>
        <s v="MEJORAMIENTO RUTA A-27, SECTOR SAN MIGUEL AZAPA - KM 32"/>
        <s v="CONSERVACION CAMINOS BÁSICOS REGIÓN DE ARICA Y PARINACOTA 2020 PLAN RECUPERACIÓN"/>
        <s v="CONSERVACION SANEAMIENTO RUTA A-23, SECTOR: CRUCE RUTA 11 CH - CRUCE RUTA A-93, 2020"/>
        <s v="CONSERVACION RED VIAL REGION DE ARICA-PARINACOTA PERIODO 2021-2023 PLAN DE RECUPERACIÓN"/>
        <s v="CONSERVACION RUTA 5, SECTOR CACHANGO - BIF. EX OFICINA VICTORIA"/>
        <s v="CONSERVACION RED VIAL ADMINISTRACIÓN DIRECTA REGIÓN DE TARAPACÁ 2021"/>
        <s v="CONSERVACION RED VIAL REGION DE TARAPACA 2020 (PLAN DE RECUPERACION)"/>
        <s v="CONSERVACION CAMINOS BASICOS REGION DE TARAPACA 2020 (PLAN DE RECUPERACION)"/>
        <s v="CONSERVACION SANEAMIENTO CAMINOS RURALES TARAPACÁ 2020 - 2022"/>
        <s v="CONSERVACION RED VIAL REGION DE TARAPACA 2020 - 2022"/>
        <s v="CONSERVACION RED VIAL REGION DE TARAPACÁ PERIODO 2021-2023 PLAN DE RECUPERACIÓN"/>
        <s v="MEJORAMIENTO RUTA 1 SECTOR: MICHILLA - CALETA BUENA"/>
        <s v="MEJORAMIENTO RUTA B-385, B-367 Y B-355 HASTA PEINE, REGIÓN DE ANTOFAGASTA"/>
        <s v="CONSTRUCCION CONEXION VIAL RUTA 23-CH  - RUTA  B-385"/>
        <s v="MEJORAMIENTO RUTA 1 SECTOR: PASO MALO-CALETA URCO"/>
        <s v="CONSERVACION RED VIAL ADMINISTRACION DIRECTA REGION DE ANTOFAGASTA 2021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ASICO, REGION DE ANTOFAGASTA 2020 - 2022"/>
        <s v="CONSERVACION RED VIAL REGION DE ANTOFAGASTA PERIODO 2021-2023 PLAN DE RECUPERACIÓN"/>
        <s v="CONSERVACION RED VIAL ADMINISTRACIÓN DIRECTA, REGIÓN DE ATACAMA 2021"/>
        <s v="CONSERVACION CAMINOS BASICOS REGION DE ATACAMA 2020 (PLAN DE RECUPERACION)"/>
        <s v="CONSERVACION RED VIAL REGION DE ATACAMA 2020 (PLAN DE RECUPERACION)"/>
        <s v="CONSERVACION RED VIAL REGION DE ATACAMA PERIODO 2021-2023 PLAN DE RECUPERACIÓN"/>
        <s v="CONSTRUCCION RUTA DE ACCESO CALETA PUERTO MANSO,CANELA"/>
        <s v="MEJORAMIENTO RUTA 47 SECTOR CUESTA CAVILOLEN, REGION DE COQUIMBO"/>
        <s v="CONSERVACION RED VIAL ADMINISTRACIÓN DIRECTA, REGIÓN DE COQUIMBO 2021"/>
        <s v="CONSERVACION RED VIAL REGION DE COQUIMBO AÑO 2020 - 2022"/>
        <s v="CONSERVACION CAMINOS BÁSICOS REGIÓN DE COQUIMBO 2020 - 2022"/>
        <s v="CONSERVACION CAMINOS BÁSICOS REGIÓN DE COQUIMBO 2020 - 2022 PLAN RECUPERACION"/>
        <s v="MEJORAMIENTO CBI RUTA D-215, SECTOR MARQUESA - TALCUNA ORIENTE, VICUÑA"/>
        <s v="CONSERVACION RED VIAL REGION DE COQUIMBO PERIODO 2021-2023 PLAN DE RECUPERACIÓN"/>
        <s v="MEJORAMIENTO RUTA E-253 LONGOTOMA - ARTIFICIO, PROVINCIA DE PETORCA"/>
        <s v="CONSTRUCCION CONEXION VIAL R.5(ARTIF)-RUTA F-366(ROJAS),COM.QUILLOTA"/>
        <s v="CONSERVACION RUTAS E-30-F Y 64 S:CEMENTERIO CON CON-NUDO QUILLOTA"/>
        <s v="MEJORAMIENTO RUTA F-986-G S: LAGUNA VERDE"/>
        <s v="CONSERVACION RED VIAL ADMINISTRACIÓN DIRECTA, REGIÓN DE VALPARAÍSO 2021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CONSERVACION RED VIAL REGION DE VALPARAÍSO PERIODO 2021-2023 PLAN DE RECUPERACIÓN"/>
        <s v="REPOSICION Y CONSTRUCCION PUENTES Y LOSAS, PROVINCIA CHACABUCO, MELIPILLA Y TALAGANTE"/>
        <s v="REPOSICION PUENTES Y MEJORAMIENTO RUTA G-16: SECTOR LAMPA, TILTIL,"/>
        <s v="REPOSICION PUENTES LOS TALAVERAS Y SANTA ROSA, PROVINCIA DE CHACABUCO"/>
        <s v="CONSERVACION PUENTE SAN FRANCISCO ANTIGUO EN EL MONTE"/>
        <s v="CONSERVACION RED VIAL ADMINISTRACIÓN DIRECTA, REGIÓN METROPOLITANA 2021"/>
        <s v="CONSERVACION RED VIAL REGION METROPOLITANA 2020 PLAN DE RECUPERACION"/>
        <s v="CONSERVACION RED VIAL REGION METROPOLITANA PERIODO 2021-2023 PLAN DE RECUPERACIÓN"/>
        <s v="MEJORAMIENTO PASADA URBANA POR SANTA CRUZ DIVERSAS RUTAS"/>
        <s v="MEJORAMIENTO RUTA I-45 SECTOR PUENTE NEGRO - LA RUFINA"/>
        <s v="REPOSICION PUENTE QUIAHUE 1, RUTA I-572, KM 4.3, LOLOL"/>
        <s v="CONSTRUCCION PASARELAS LA PALMA CHICA, LA PALMA GRANDE, RANCAGUA"/>
        <s v="REPOSICION PUENTE LAS ARAÑAS, RUTA I-320-H, COMUNA DE PALMILLA"/>
        <s v="CONSERVACION RED VIAL ADMINISTRACIÓN DIRECTA, REGIÓN DE O´HIGGINS 2021"/>
        <s v="CONSTRUCCION PASARELA RUTA 5, SECTOR LOS ALPES, COMUNA DE RANCAGUA"/>
        <s v="CONSERVACION SEGURIDAD VIAL EN REGION O`HIGGINS 2020 (PLAN DE RECUPERACIÓN)"/>
        <s v="CONSERVACION RED VIAL REGION DE O`HIGGINS 2020 (PLAN DE RECUPERACION)"/>
        <s v="CONSERVACION CAMINOS BÁSICOS REGIÓN DE O'HIGGINS 2020 -2022 PLAN RECUPERACION"/>
        <s v="CONSERVACION RED VIAL REGION DE O´HIGGINS PERIODO 2021-2023 PLAN DE RECUPERACIÓN"/>
        <s v="CONSTRUCCIÓN CONEXIÓN VIAL RUTA 128 Y RUTA 126, SECTOR CAUQUENES"/>
        <s v="CONSTRUCCIÓN RUTA PRECORDILLERANA SECTOR: RUTA L-11- RUTA L-535 Y PUENTE ACHIBUENO"/>
        <s v="CONSERVACION RED VIAL REGIÓN DEL MAULE 2020"/>
        <s v="CONSERVACION RED VIAL ADMINISTRACIÓN DIRECTA, REGIÓN DEL MAULE 2021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CONSERVACION RED VIAL ADMINISTRACIÓN DIRECTA, REGIÓN DE ÑUBLE 2021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RED VIAL REGION DE ÑUBLE PERIODO 2021-2023 PLAN DE RECUPERACIÓN"/>
        <s v="MEJORAMIENTO RUTA Q-806 CRUCE RUTA 5 MULCHÉN - NEGRETE, PROVINCIA BIO BIO"/>
        <s v="REPOSICION PUENTE LARAQUETE, COMUNA DE ARAUCO, PROVINCIA DE ARAUCO"/>
        <s v="MEJORAMIENTO CAMINO BÁSICO INTERMEDIO, RUTA Q - 689 RALCO-PALMUCHO, A BIO BIO"/>
        <s v="CONSERVACION RED VIAL ADMINISTRACIÓN DIRECTA, REGIÓN DEL BIOBIO 2021"/>
        <s v="CONSERVACION RUTA Q-45, SECTOR LOS ANGELES-ANTUCO 2020 -2022 PLAN RECUPERACION"/>
        <s v="CONSERVACION RUTA 160 CORONEL-SAN PEDRO DE LA PAZ Y TRES PINOS-LEBU 2020 - 2022 PLAN RECUP"/>
        <s v="CONSERVACION RUTA 156 EN REGION DEL BIOBIO AÑOS 2021 -2022 PLAN RECUPERACIÓN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RED VIAL REGION DEL BIOBÍO PERIODO 2021-2023 PLAN DE RECUPERACIÓN"/>
        <s v="REPOSICION PUENTE MUCO, LAUTARO"/>
        <s v="CONSERVACION SISTEMA SEÑALIZACION INFORMATIVA IX REGION 2019"/>
        <s v="MEJORAMIENTO CBI RUTA 300 LAS HORTENCIAS-QUECHEREHUE"/>
        <s v="MEJORAMIENTO CBI IMPERIAL CARAHUE POR EL BAJO"/>
        <s v="MEJORAMIENTO CBI ALLIPEN FOLILCO LAFQUEN"/>
        <s v="CONSERVACION REDVIAL ADMINISTRACION DIRECTA REGION DE ARAUCANIA 2021"/>
        <s v="CONSERVACION DE EQUIPAMIENTO TECNOLOGICO PLAZA DE PEAJE LAS RAICES 2021"/>
        <s v="MEJORAMIENTO CBI PUERTO SAAVEDRA PUENTE BUDI"/>
        <s v="MEJORAMIENTO RUTA CRUCE S-52 CANCURA-BOLDO HUACHO-CRUCE S-482"/>
        <s v="CONSERVACION RED VIAL REGION DE LA ARAUCANIA 2020-2022"/>
        <s v="CONSERVACION RED VIAL REGION DE LA ARAUCANIA 2020-2022 PLAN RECUPERACIÓN"/>
        <s v="CONSERVACION CAMINOS PLAN INDÍGENA REGIÓN DE LA ARAUCANIA 2020 PLAN DE RECUPERACION "/>
        <s v="CONSERVACION CAMINOS BASICOS REGION DE LA ARAUCANIA 2020"/>
        <s v="CONSERVACION RED VIAL REGIO DE LA ARAUCANIA 2021 GLOSA 7 URBANA"/>
        <s v="CONSERVACION RED VIAL REGION DE LA ARAUCANÍA PERIODO 2021-2023 PLAN DE RECUPERACIÓN"/>
        <s v="MEJORAMIENTO CONEXIÓN VIAL PASADA POR CORRAL"/>
        <s v="MEJORAMIENTO RUTA 208 LA UNION -RAPACO"/>
        <s v="MEJORAMIENTO RUTA T-350 VALDIVIA - NIEBLA"/>
        <s v="MEJORAMIENTO T-210: CRUCE RUTA 5-CIRUELOS- PUREO"/>
        <s v="MEJORAMIENTO T-217, CRUCE RUTA 5 - CIRUELOS - PUMILLAHUE"/>
        <s v="CONSERVACION RED VIAL ADMINISTRACIÓN DIRECTA, REGIÓN DE LOS RÍOS 2021"/>
        <s v="CONSTRUCCION ACCESO A PARQUE NACIONAL PUYEHUE COMUNA LAGO RANCO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ON DE LOS RIOS PERIODO 2021-2023 PLAN DE RECUPERACIÓN"/>
        <s v="MEJORAMIENTO RUTAS W-160; W-120. SECTOR: HUICHA - CAULIN, CHILOÉ"/>
        <s v="MEJORAMIENTO CBI RUTAW-883,C:CR.LONG.DIAZ LIRA,S:PUREO-APECHE,CHILOE"/>
        <s v="MEJORAMIENTO RUTA V-30, CRUCE RUTA 5 (TOTORAL)-COLEGUAL-FRESIA"/>
        <s v="REPOSICIÓN PAVIMENTO RUTA U-40, SECTOR: OSORNO - INTERSECCIÓN RUTA U-52, PROVINCIA OSORNO"/>
        <s v="MEJORAMIENTO RUTA W-800, S.CRUCE RUTA 5 (NOTUCO)-HUILLINCO-CUCAO-CHANQUIN"/>
        <s v="MEJORAMIENTO RUTA V-613 S: RIO PESCADO - COLONIA RIO SUR"/>
        <s v="CONSERVACION RED VIAL ADMINISTRACIÓN DIRECTA, REGIÓN DE LOS LAGOS 2021"/>
        <s v="MEJORAMIENTO CONSTRUCCION CONECTIVIDAD VIAL RUTA INTERIOR ENTRE LIM. REG. LOS RÍOS Y LIM. PROV. SUR LLANQUIHUE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MEJORAMIENTO CAMINOS VARIOS EN COMUNA DE COYHAIQUE"/>
        <s v="CONSTRUCCION CONEXION VIAL SECTOR BALSA BAKER, COMUNA DE COCHRAN"/>
        <s v="CONSERVACION RED VIAL ADMINISTRACIÓN DIRECTA, REGIÓN DE AYSEN 2021"/>
        <s v="CONSERVACION RED VIAL REGION DE AYSEN 2020 (PLAN DE RECUPERACION)"/>
        <s v="CONSERVACION RED VIAL REGION DE AYSÉN PERIODO 2021-2023 PLAN DE RECUPERACIÓN"/>
        <s v="REPOSICIÓN DE VARIOS PUENTES REGIÓN DE MAGALLANES"/>
        <s v="CONSTRUCCION CAMINO DE PENETRACION CALAFATE - RUSSFIN, TIERRA DEL FUEGO"/>
        <s v="MEJORAMIENTO ACCESO CIUDAD DE PTO. NATALES S: RUTA 9-AV. ULTIMA ESPERANZA"/>
        <s v="MEJORAMIENTO RUTA Y-71, PORVENIR- ONAISSIN, TRAMO II, PROVINCIA DE TIERRA DEL FUEGO"/>
        <s v="CONSERVACION RED VIAL ADMINISTRACIÓN DIRECTA, REGIÓN DE MAGALLANES 2021"/>
        <s v="MEJORAMIENTO RUTAS Y-150 E Y-156, CRUCE RUTA 9 - GUARDERIA SARMIENTO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MEJORAMIENTO BORDE COSTERO PLAYA LAS MACHAS"/>
        <s v="HABILITACION BORDE COSTERO PENINSULA DE CAVANCHA, IQUIQUE"/>
        <s v="CONSERVACION GLOBAL PLAN DE RECUPERACION OBRAS PORTUARIAS REGION DE TARAPACA"/>
        <s v="CONSERVACION GLOBAL PLAN RECUPERACIÓN OBRAS PORTUARIAS REGIÓN DE ANTOFAGASTA"/>
        <s v="CONSTRUCCION INFRAESTRUCTURA PESQUERA ARTESANAL CALETA TALCA, OVALLE"/>
        <s v="CONSERVACION GLOBAL PLAN DE RECUPERACION OBRAS PORTUARIAS REGION DE COQUIMBO"/>
        <s v="CONSERVACION OBRAS PORTUARIAS REGIÓN DE O`HIGGINS, PERIODO 2021-2025."/>
        <s v="CONSERVACION OBRAS PORTUARIAS MENORES PLAN RECUPERACION ECONOMICA MAULE"/>
        <s v="MEJORAMIENTO BORDE COSTERO BUCHUPUREO, COBQUECURA"/>
        <s v="CONSTRUCCION PROTECCIÓN COSTERA CHOLLIN, SCHWAGER-CORONEL"/>
        <s v="CONSERVACION OBRAS PORTUARIAS MENORES RECUPERACION ECONOMICA REGION BIOBIO"/>
        <s v="MEJORAMIENTO BORDE COSTERO DE CURACO DE VELEZ"/>
        <s v="REPOSICION INFRAESTRUCTURA PORTUARIA RILAN, COMUNA DE CASTRO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MAYOR AREA DE MOVIMIENTO AEROPUERTO DIEGO "/>
        <s v="CONSERVACION CERCO OACI FASE 2, AEROPUERTO ANDRES SABELLA REGION DE ANTOFAGASTA"/>
        <s v="CONSERVACION MAYOR ÁREA MOVIMIENTO AP ANDRÉS SABELLA, ANTOFAGASTA, PLAN DE RECUPERACION 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MAYOR AREA DE MOVIMIENTO AERODROMO LA FLORIDA DE LA SERENA II ETAPA"/>
        <s v="CONSERVACION EQUEÑOS AERODROMOS REGION DE COQUIMBO 2021-2022, PLAN DE RECUPERACIÓN"/>
        <s v="CONSERVACION AREA DE MOVIMIENTO AERODROMO LA FLORIDA III ETAPA PLAN DE RECUPERACION "/>
        <s v="CONSERVACION COLECTOR G3 AEROPUERTO ARTURO MERINO BENITEZ. REGION METROPOLITANA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 - 2022 "/>
        <s v="NORMALIZACION ÁREA DE MOVIMIENTO AERÓDROMO CARRIEL SUR, CONCEPCIÓN"/>
        <s v="CONSERVACION RUTINARIA AERÓDROMO PUERTO SUR DE ISLA SANTA MARÍA, REGIÓN DEL BIOBÍO"/>
        <s v="CONSERVACION MAYOR INFRAESTRUCTURA HORIZONTAL AEROPUERTO CARRIEL SUR, PLAN DE RECUPERACIÓN."/>
        <s v="CONSERVACION MAYOR ÁREA DE MOVIMIENTO AERÓDROMO PUCÓN REGION DE LA ARAUCANIA"/>
        <s v="CONSERVACION RUTINARIA AERÓDROMO PICHOY , REGIÓN DE LOS RÍOS"/>
        <s v="CONSERVACION AREA DE MOVIMIENTO AERÓDROMO LOS MAITENES DE VILLA VIEJA, REGION DE LOS RÍOS "/>
        <s v="CONSERVACION PLATAFORMA AEROMÉDICA AERÓDROMO LAS MARÍAS, PLAN DE RECUPERACION "/>
        <s v="CONSERVACION PLANTA AGUA POTABLE AERÓDROMO PICHOY, PLAN DE RECUPERACION "/>
        <s v="CONSERVACION MAYOR AREA DE MOVIMIENTO AEROPUERTO EL TEPUAL DE PUERTO MONTT"/>
        <s v="CONSERVACION RUTINARIA AEROPUERTO EL TEPUAL 2021"/>
        <s v="CONSERVACION RUTINARIA AERÓDROMO DE MOCOPULLI 2021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"/>
        <s v="CONSERVACION RUTINARIA PEQUEÑOS AERODROMOS AÑOS 2021-2022, PLAN DE RECUPERACIÓN "/>
        <s v="CONSERVACION RUTINARIA Y OBRAS COMPLEMENTARIAS AERODROMO BALMACEDA"/>
        <s v="CONSERVACION MAYOR AERODROMO TTE. VIDAL ETAPA III - PLAN DE RECUPERACION "/>
        <s v="MEJORAMIENTO ÁREA DE MOVIMIENTO AEROPUERTO PRESIDENTE IBÁÑEZ R 12"/>
        <s v="CONSERVACION REFUGIO DE PASAJEROS PEQ. ADMO. FRANCO BIANCO, CERRO SOMBRERO, COMUNA PRIMAVERA, PLAN DE RECUPERACION"/>
        <s v="CONSERVACION RUTINARIA AD. F. BIANCO, C. SOMBRERO, T. DEL FUEGO, PLAN DE RECUPERACION"/>
        <s v="CONSERVACION N ZONA DE PARADA, AERÓDROMO PAMPA GUANACO, TIMAUKEL, TIERRA DEL FUEGO, PLAN DE RECUPERACION "/>
        <s v="CONSERVACION PEQUEÑOS AERODROMOS ZONA CENTRAL/2021 2022 "/>
        <s v="CONSERVACION SERVICIO SANITARIO RURAL PUTRE PUTRE"/>
        <s v="CONSTRUCCION SISTEMA AGUA POTABLE RURAL VERDES CAMPIÑAS CALAMA"/>
        <s v="CONSERVACION SISTEMA DE  AGUA POTABLE RURAL PAPOSO"/>
        <s v="CONSERVACION INTEGRAL SISTEMA DE AGUA POTABLE RURAL SAN PEDRO DE ATACAMA"/>
        <s v="INSTALACIÓN SISTEMA APR QUEBRADA VALPARAÍSO, VALLENAR"/>
        <s v="CONSERVACION APR CHOLLAY, REGIÓN DE ATACAMA COMUNA DE ALTO DEL CARMEN"/>
        <s v="CONSERVACION APR LAS TABLAS, REGIÓN DE ATACAMA COMUNA DE FREIRINA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SR VALLE HERMOSO LA LIGUA"/>
        <s v="CONSERVACION SSR POLCURA LA CHIMBA, PETORCA"/>
        <s v="CONSERVACION SSR PUENTE TALANQUEN PAPUDO"/>
        <s v="CONSERVACION SSR VALLE LOS OLMOS PETORCA"/>
        <s v="CONSERVACION SSR EL MOLINO ? LOS YUYOS QUILPUÉ"/>
        <s v="CONSERVACION SSR EL ÑILHUE CATEMU"/>
        <s v="CONSERVACION SSR EL OLIVO PURUTUN LA CALERA"/>
        <s v="CONSERVACION SSR LA TROYA SAN FELIPE"/>
        <s v="CONSERVACION SISTEMAS DE APR POR SEQUÍA AÑO 2021-2022, REGIÓN DE VALPARAÍSO REGIÓN DE VALPARAÍSO"/>
        <s v="AMPLIACIÓN Y MEJORAMIENTO EL BOLLENAR, COMUNA DE MELIPILLA"/>
        <s v="MEJORAMIENTO  Y AMPLIACIÓN COLONIA KENNEDY PAINE"/>
        <s v="AMPLIACIÓN Y MEJORAMIENTO APR GACITUA, COMUNA DE ISLA DE MAIPO"/>
        <s v="CONSTRUCCION APR EL RESPLANDOR LAMPA"/>
        <s v="CONSERVACION SISTEMAS DE APR POR SEQUÍA AÑO 2021-2022, REGIÓN METROPOLITANA REGIÓN METROPOLITANA"/>
        <s v="CONSERVACION SIATEMA DE APR PELVIN"/>
        <s v="CONSERVACION SISTEMA DE APR MIRAFLORES"/>
        <s v="CONSERVACION SISTEMA DE APR LA ISLITA"/>
        <s v="CONSERVACION SISTEMA DE APR QUILAPILÚN"/>
        <s v="MEJORAMIENTO Y AMPLIACIÓN SISTEMA APR PENCAHUE BAJO, SAN VICENTE"/>
        <s v="AMPLIACIÓN SISTEMA APR AGUA BUENA A PUEBLO HUNDIDO, SAN FERNANDO"/>
        <s v="MEJORAMIENTO Y AMPLIACIÓN SISTEMA APR LO DE LOBOS, RENGO"/>
        <s v="MEJORAMIENTO SISTEMA APR ROMA SAN JOSÉ LOS LINGUES, SAN FERNANDO"/>
        <s v="MEJORAMIENTO SISTEMA APR LA CHIMBA, RENGO"/>
        <s v="MEJORAMIENTO Y AMPLIACIÓN SISTEMA APR LIMACHE LA CAPILLA, MALLOA"/>
        <s v="MEJORAMIENTO SISTEMA APR OLIVAR BAJO, RINCÓN EL ABRA, OLIVAR"/>
        <s v="CONSERVACION SISTEMA APR CALIFORNIA DOÑIHUE"/>
        <s v="CONSERVACION SISTEMA APR RINCONADA DE DOÑIHUE DOÑIHUE"/>
        <s v="CONSERVACION SISTEMA APR  CHUMACO REQUÍNOA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 APR RASTROJOS SAN VICENTE DE TAGUA TAGUA"/>
        <s v="CONSERVACION SISTEMAS DE APR POR SEQUÍA AÑO 2021-2022, REGIÓN DE O'HIGGINS REGIÓN DE O' HIGGINS"/>
        <s v="MEJORAMIENTO Y AMPLIACIÓN SISTEMA APR BAJO ESMERALDA, YERBAS BUENAS"/>
        <s v="MEJORAMIENTO Y AMPLIACIÓN SISTEMA APR LAS LOMAS, SAN CLEMENTE"/>
        <s v="AMPLIACIÓN Y MEJORAMIENTO APR MOLINO-VENTANA DEL ALTO SANTA LAURA, TENO"/>
        <s v="MEJORAMIENTO Y AMPLIACIÓN SISTEMA APR BAJOS DE LIRCAY, SAN CLEMENTE"/>
        <s v="AMPLIACIÓN Y MEJORAMIENTO MEJORAMIENTO Y AMPLIACION SISTEMA APR EL PLUMERO PENCAHUE"/>
        <s v="CONSERVACION CONSERVACION FILTROS APR LORA LORA, LICANTEN"/>
        <s v="CONSERVACION SISTEMAS DE APR POR SEQUÍA AÑO 2021-2022, REGIÓN DEL MAULE REGIÓN DEL MAULE"/>
        <s v="CONSTRUCCIÓN SERVICIO DE APR DE TREHUALEMU, COMUNA DE EL CARMEN"/>
        <s v="CONSTRUCCIÓN SERVICIO DE APR DE LA CABAÑA SANTA TERESA TRES RANCHOS, COMUNA YUNGAY"/>
        <s v="CONSERVACION SERVICIO SANITARIO RURAL PORTAL DE LA LUNA SAN NICOLAS"/>
        <s v="CONSERVACION SSR BERNARDO O´HIGGINS, COIHUECO COMUNA DE COIHUECO"/>
        <s v="CONSERVACION SSR GENERAL CRUZ, PEMUCO COMUNA DE PEMUCO"/>
        <s v="CONSERVACION SSR HEROES DE LA CONCEPCIÓN, COIHUECO COMUNA DE COIHUECO"/>
        <s v="CONSERVACION SSR BAJO LOS AMIGOS, COIHUECO COMUNA DE COIHUECO"/>
        <s v="CONSERVACION SSR SAN MIGUEL DIGUILLÍN, PEMUCO COMUNA DE PEMUCO"/>
        <s v="CONSERVACION SISTEMAS DE APR POR SEQUÍA AÑO 2021-2022, REGIÓN DE ÑUBLE REGIÓN DEL ÑUBLE"/>
        <s v="CONSTRUCCIÓN SERVICIO DE APR DE QUIEBRAFRENOS, COMUNA DE LAJA"/>
        <s v="CONSERVACION SISTEMA SANITARIO RURAL CALETA LAS PEÑAS ARAUCO"/>
        <s v="CONSERVACION SISTEMA SANITARIO RURAL LAUTARO ANTIQUINA CAÑETE"/>
        <s v="CONSERVACION SISTEMA SANITARIO RURAL EL PROGRESO CABRERO"/>
        <s v="CONSERVACION SISTEMA SANITARIO RURAL MILLAPOA NACIMIENTO"/>
        <s v="CONSERVACION SISTEMA SANITARIO RURAL CAMPAMENTO QUILACO"/>
        <s v="CONSERVACION SISTEMA SANITARIO RURAL RUCALHUE QUILACO"/>
        <s v="CONSERVACION DIRECCION DE OBRAS HIDRAULICAS CAÑETE"/>
        <s v="CONSERVACION SISTEMA SANITARIO RURAL LLONCAO PAICAVI, COMUNA DE CAÑETE"/>
        <s v="CONSERVACION DIRECCION OBRAS HIDRAULICAS CAÑETE"/>
        <s v="CONSERVACION  SISTEMAS DE APR POR SEQUÍA AÑO 2021-2022, REGIÓN DEL BIO BÍO REGIÓN DEL BIOBÍO"/>
        <s v="CONSERVACION SISTEMA SANITARIO RURAL UNIHUE HUALQUI"/>
        <s v="CONSERVACION SISTEMA SANITARIO RURAL CAYUCUPIL, COMUNA DE CAÑETE COMUNA DE CAÑETE - CAYUCUPIL"/>
        <s v="CONSERVACION RENOVACION ESTANQUE 2021 Y 2022 REGION DEL BIOBIO"/>
        <s v="AMPLIACION SISTEMA APR ICALMA LONQUIMAY"/>
        <s v="REPOSICIÓN PARCIAL SISTEMA APR TRIHUECHE Y AMPLIACIÓN A VILLA BALDOMERO, NUEVA IMPERIAL"/>
        <s v="CONSTRUCCION INSTALACION AGUA POTABLE RURAL BAJADA DE PIEDRA"/>
        <s v="REPOSICIÓN SISTEMA APR TRANAPUENTE, COMUNA DE CARAHUE"/>
        <s v="REPOSICIÓN SAPR ENTRE RÍOS, COMUNA DE NUEVA IMPERIAL"/>
        <s v="CONSTRUCCIÓN SERVICIO DE AGUA POTABLE RURAL LA FLOR, LA UNIÓN"/>
        <s v="AMPLIACIÓN Y MEJORAMIENTO SERVICIO APR NONTUELA, FUTRONO"/>
        <s v="CONSTRUCCIÓN SERVICIO DE APR DE CATRIPULLI, VALDIVIA"/>
        <s v="AMPLIACIÓN Y MEJORAMIENTO DEL SERVICIO DE APR ESTACIÓN MARIQUINA, MARIQUINA"/>
        <s v="CONSTRUCCIÓN SERVICIO DE APR DE LA PARRILLA, RÍO BUENO"/>
        <s v="CONSTRUCCIÓN DEL SERVICIO DE AGUA POTABLE RURAL DE LA JUNTA, LAGO RANCO"/>
        <s v="CONSTRUCCION SERVICIO DE APR DE BONIFACIO VALDIVIA"/>
        <s v="CONSERVACION SERVICIO DE APR DE QUILQUILCO COMUNA DE RÍO BUENO"/>
        <s v="CONSERVACION SERVICIO DE APR DE TREHUACO COMUNA DE RÍO BUENO"/>
        <s v="CONSERVACION SERVICIO DE APR DE QUIMÁN COMUNA DE FUTRONO"/>
        <s v="CONSERVACION SERVICIO DE APR DE LOS LEONES COMUNA DE LA UNIÓN"/>
        <s v="CONSERVACION SERVICIO DE APR DE SANTA FILOMENA 2 COMUNA DE PAILLAC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NELTUME COMUNA DE PANGUIPULLI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SECTORES UNIDOS LA UNIÓN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ÓN SERVICIO AGUA POTABLE RURAL SECTOR EL PULPITO, CHONCHI"/>
        <s v="CONSTRUCCIÓN SISTEMA DE AGUA POTABLE RURAL DE CHUYAQUEN, COMUNA DE MAULLÍN"/>
        <s v="CONSTRUCCION SISTEMA DE AGUA POTABLE RURAL DE HUEMPELEO ALTO BONITO, COMUNA DE FRESIA"/>
        <s v="CONSTRUCCIÓN SISTEMA AGUA POTABLE RURAL OLMOPULLI, COMUNA DE MAULLÍN"/>
        <s v="AMPLIACIÓN Y MEJORAMIENTO SISTEMA DE AGUA POTABLE RURAL DE LLAICHA, COMUNA DE CALBUCO"/>
        <s v="CONSTRUCCION SERVICIO DE AGUA POTABLE RURAL DE ISLA MAILLEN, COMUNA DE PUERTO MONTT"/>
        <s v="CONSERVACION SISTEMA APR VILLA QUINCHAO, COMUNA DE QUINCHAO"/>
        <s v="CONSERVACION SISTEMA APR CHOPE CHECHIL, COMUNA DE CALBUCO"/>
        <s v="CONSERVACION SISTEMA APR LA CHACRA, COMUNA DE CASTRO"/>
        <s v="CONSERVACION SISTEMA DE APR DE ISLA QUEUI, COMUNA DE CASTRO"/>
        <s v="CONSERVACION SISTEMA APR LELBUN AITUY, COMUNA DE QUEILEN"/>
        <s v="CONSERVACION SISTEMA APR QUINCHED, COMUNA DE CHONCHI"/>
        <s v="CONSERVACION SISTEMA APR LIUCURA SAN AGUSTIN, COMUNA DE PUQUELDON"/>
        <s v="CONSERVACION SISTEMA APR SAN JOSE, COMUNA DE CASTRO"/>
        <s v="CONSERVACION SISTEMA APR PALQUI, COMUNA DE CURACO DE VELEZ"/>
        <s v="CONSERVACION SISTEMA APR LLIUCO AUCHO, COMUNA DE QUEMCHI"/>
        <s v="CONSERVACION SISTEMA APR ICHUAC, COMUNA DE PUQUELDON"/>
        <s v="CONSERVACION SISTEMA APR YALDAD, COMUNA DE QUELLON"/>
        <s v="CONSERVACION SISTEMA APR ISLA MECHUQUE, COMUNA DE QUEMCHI"/>
        <s v="CONSERVACION SISTEMA APR CHAYAHUE ABTAO, COMUNA DE CALBUCO"/>
        <s v="CONSERVACION SISTEMA APR PARGA, COMUNA DE FRESIA"/>
        <s v="CONSERVACION SISTEMA APR LAS QUEMAS CENTRO, COMUNA DE OSORNO"/>
        <s v="CONSERVACION SISTEMA APR ESTACION CONCORDIA, COMUNA DE PURRANQUE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RAÚL MARÍN, REGIÓN DE AYSÉN COMUNA DE CISNES"/>
        <s v="CONSERVACION SISTEMA DE APR CHACRAS DE CISNES, REGIÓN DE AYSÉN COMUNA DE CISNES"/>
        <s v="CONSERVACION SISTEMA DE APR PUERTO SANCHEZ REGIÓN DE AYSÉN"/>
        <s v="CONSERVACION  SISTEMA DE APR PUERTO BERTRAND, REGIÓN DE AYSÉN COMUNA DE CHILE CHICO"/>
        <s v="CONSERVACION SISTEMA DE APR ALTO BAGUALES, REGIÓN DE AYSÉN COMUNA DE COIHAYQUE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SISTEMA DE AGUA POTABLE RURAL PUNTA CARRERA, COMUNA PUNTA ARENAS, 2021"/>
        <s v="CONSERVACION DE RECOLECCIÓN Y TRATAMIENTO DE AGUAS SERVIDAS"/>
        <s v="-- RUTA 5 TRAMO PUERTO MONTT - PARGUA (ASESORÍA DE INSPECCIÓN FISCAL - COVID)"/>
        <s v="DIAGNOSTICO PARA IMPLEMENTACION RED NACIONAL DE ALERTA ."/>
        <s v="ANALISIS ANALISIS DESARROLLO E IMPLEMENTACION DE PLANES ESTRATEGICOS CCAS. PARA LA GESTION INTERREGIONAL"/>
        <s v="CONSERVACIÓN Y MANTENCIÓN RED HIDROMÉTRICA NACIONAL PLAN DE RECUPERACIÓN"/>
        <s v="CONSERVACIÓN RED DE MEDICIÓN DE PARÁMETROS GLACIOLÓGICOS PLAN DE RECUPERACIÓN"/>
        <s v="CONSERVACIÓN DE LA RED HIDROMETEOROLÓGICA PLAN DE 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CONSERVACIÓN ESTACIONES FLUVIOMÉTRICA Y REPARACIONES MAYORES PLAN DE RECUPERACIÓN INTERREGIONAL"/>
        <s v="" u="1"/>
        <s v="MEJORAMIENTO ACCESIBILIDAD Y CONECTIVIDAD EN LA CIUDAD DE IQUIQUE" u="1"/>
        <s v="CONSTRUCCION OBRAS FLUVIALES Y CONTROL ALUVIONAL QUEBRADA DE PAIPOTE" u="1"/>
        <s v="MEJORAMIENTO SISTEMAS APR, REGION DE LOS LAGOS, GLOSA 05 APR (PREFACT.,FACT.,DISEÑO)" u="1"/>
        <s v="CONCESIÓN TELEFÉRICO DE VALPARAÍSO (ESTUDIOS)" u="1"/>
        <s v="MEJORAMIENTO RUTA 7, SECTOR LAGO NEGRO (PUENTE MANUEL FELIU)- PUENTE BONITO, CHAITEN" u="1"/>
        <s v="CONSERVACION GLOBAL OBRAS PORTUARIAS REGIÓN DE MAGALLANES" u="1"/>
        <s v="ANÁLISIS DEFINICIÓN DE ESTANDARES DE LOS CAMINOS DE CHILE ETAPA II" u="1"/>
        <s v="MEJORAMIENTO CAMINO BASICO INTERMEDIO RUTA K-20, SECTOR GUALLECO - CARRIZAL" u="1"/>
        <s v="MEJORAMIENTO RED VIAL RUTA A-15, XV REGIÓN" u="1"/>
        <s v="MEJORAMIENTO RUTA 243- CH  S: LAS BANDURRIAS-COYHAIQUE ALTO" u="1"/>
        <s v="MEJORAMIENTO SISTEMA DE AGUA POTABLE MALLIN DEL TREILE, COMUNA DE LONQUIMAY" u="1"/>
        <s v="CONSTRUCCION SISTEMA AGUA POTABLE RURAL VERDES CAMPIÑAS" u="1"/>
        <s v="REPOSICIÓN PUENTES HUECHÚN, SAN VICENTE DE MACUL Y LAS PARCELAS, REGIÓN METROPOLITANA" u="1"/>
        <s v="MEJORAMIENTO RUTA B-385, B-367 Y B-355 HASTA PEINE, REG. ANTOFAGASTA" u="1"/>
        <s v="MEJORAMIENTO ÁREA DE MOVIMIENTO AEROPUERTO PRESIDENTE IBÁÑEZ. XII REGIÓN." u="1"/>
        <s v="CONSERVACION MANTENCIÓN RED HIDROMÉTRICA NACIONAL PLAN DE RECUPERACION INTERREGIONAL" u="1"/>
        <s v="CONSTRUCCIÓN  CONEXIÓN VIAL RÍO TRANQUILO - LAGO BROWN - FRONTERA, XI REGIÓN" u="1"/>
        <s v="MEJORAMIENTO PAVIMENTO RUTA S-51, TRAMO PADRE LAS CASAS-CUNCO" u="1"/>
        <s v="CONSTRUCCION PLAYA SECTOR CENTRO, TALTAL" u="1"/>
        <s v="MEJORAMIENTO BORDE COSTERO SECTOR CURANIPE" u="1"/>
        <s v="CONSTRUCCION SISTEMA DE AGUA POTABLE RURAL DE PEÑOL, COMUNA DE MAULLÍN" u="1"/>
        <s v="CONSERVACION AERODROMO CARIQUIMA DE COLCHANE REGIÓN DE TARAPACA" u="1"/>
        <s v="MEJORAMIENTO Y-290 CUEVA DEL MILODON -RÍO SERRANO PROV ULT ESPERANZA" u="1"/>
        <s v="-- AERÓDROMO DE BALMACEDA (INSPECCIÓN FISCAL)" u="1"/>
        <s v="MEJORAMIENTO CBI CAMINO ROMERAL-EMBALSE EL YESO G-455, PROVINCIA DE CORDILLERA" u="1"/>
        <s v="CONSERVACIÓN CAMINOS BÁSICOS REGIÓN DE LOS LAGOS 2018-2020" u="1"/>
        <s v="AMPLIACION Y MEJORAMIENTO DEL APR SAN JOSÉ DE MELIPILLA, MELIPILLA" u="1"/>
        <s v="NORMALIZACION EDIFICIO SERVICIOS PUBLICOS, REGION DE ARICA Y PARINACOTA" u="1"/>
        <s v="CONSERVACION GLOBAL MIXTA CAMINOS RED VIAL REGION DE MAGALLANES 2021" u="1"/>
        <s v="CONSTRUCCION CICLOVIA RUTA I-870 E I-890 SECTOR CUESTA LO GONZALEZ CHIMBARONGO" u="1"/>
        <s v="CONSERVACION AERÓDROMO MUNICIPAL DE LINARES" u="1"/>
        <s v="CONSERVACION MANTENCIÓN Y AMPLIACIÓN SIST. APR, REGIÓN DE VALPO. (GLOSA 5)" u="1"/>
        <s v="REPOSICION PUENTES MENORES PROVINCIAS DE SAN FELIPE Y LOS ANDES" u="1"/>
        <s v="MEJORAMIENTO SISTEMA APR EL ISLON, COMUNA LA SERENA" u="1"/>
        <s v="CONSTRUCCION  MUELLE PESCADORES CALETA EL QUISCO EL QUISCO" u="1"/>
        <s v="ANALISIS INFRAESTRUCTURA VIAL DE TRANSPORTE REGION DEL ÑUBLE" u="1"/>
        <s v="MEJORAMIENTO BORDE COSTERO FRAGATA MARIA ISABEL TALCAHUANO" u="1"/>
        <s v="MEJORAMIENTO SERVICIO APR EL CARMEN LA LIGUA" u="1"/>
        <s v="REPOSICIÓN LABORATORIO REGIONAL DE VIALIDAD XIV REGIÓN" u="1"/>
        <s v="CONCESIÓN RUTA 5 TRAMO PUERTO MONTT - PARGUA (SISTEMA NUEVAS INVERSIONES)" u="1"/>
        <s v="CONSERVACION RUTA Q-45 KM0 AL KM,28" u="1"/>
        <s v="CONSTRUCCION AGUA POTABLE NACIMIENTO" u="1"/>
        <s v="CONSERVACION CAMINOS PLAN INDÍGENA REGIÓN DE LA ARAUCANIA 2020 PLAN DE RECUPERACION" u="1"/>
        <s v="CONSTRUCCIÓN TUNEL EL MELON POR CONCESIÓN" u="1"/>
        <s v="CONSERVACION CAMINOS BASICOS REGION DE LOS LAGOS 2019-2020" u="1"/>
        <s v="CONSERVACION CAMINOS BASICOS REGION DE O'HIGGINS 2019-2020" u="1"/>
        <s v="CONSTRUCCION ACTUALIZACIÓN SISTEMA CANAL IFARLE, COMUNAS DE CONCEPCION - HUALPEN" u="1"/>
        <s v="CONSERVACION RED VIAL ADMINISTRACION DIRECTA REGION DE LOS RIOS 2020" u="1"/>
        <s v="CONSTRUCCION INTERCONEXIÓN VIAL RUTAS T-225 A T-255 PANGUIPULLI S: HUELLAHUE CR COZCOZ" u="1"/>
        <s v="DIAGNÓSTICO Y ELABORACIÓN PLAN DE INVERSIONES ADS RED SECUNDARIA MACROZONA CENTRO SUR" u="1"/>
        <s v="CONSTRUCCIÓN EMBALSE CHIRONTA VALLE DE LLUTA" u="1"/>
        <s v="MEJORAMIENTO RUTA C-33 S: PAIPOTE-TIERRA AMARILLA" u="1"/>
        <s v="CONSERVACION OBRAS PORTUARIAS MENORES REGIÓN DE LOS LAGOS 2020 - 2024 LOS LAGOS" u="1"/>
        <s v="MEJORAMIENTO RUTA T-85 VARIOS TRAMOS EN LAGO RANCO - CALCURRUPE" u="1"/>
        <s v="REPOSICIÓN PUENTE DUQUECO, PROVINCIA DE BIO BIO" u="1"/>
        <s v="MEJORAMIENTO CAMINO BASICO INTERMEDIO CHUFQUEN QUINO R-850" u="1"/>
        <s v="MEJORAMIENTO SISTEMAS APR, REGION MAULE, GLOSA 05 APR (PREFACT.,FACT.,DISEÑO)" u="1"/>
        <s v="MEJORAMIENTO SISTEMAS APR, REGION ÑUBLE, GLOSA 05 APR (PREFACT.,FACT.,DISEÑO)" u="1"/>
        <s v="CONSERVACIÓN RED DE ESTACIONES CONTEO CONTINUO" u="1"/>
        <s v="MEJORAMIENTO RUTA 156 (RUTA DE LA MADERA) TRAMO PATAGUAL - PURGATORIO (POR SECTORES)" u="1"/>
        <s v="CONSERVACION DE RIBERAS REGION DE LA ARAUCANIA 2020 - 2023 - RECUP" u="1"/>
        <s v="CONSERVACION GLOBAL PEQUEÑOS AERODROMOS PROVINCIA DE CHILOE 2020 - 2024" u="1"/>
        <s v="CONSERVACION RED PRIMARIA DE AGUAS LLUVIAS REGION METROPOLITANA 2020 - 2023 -RECUP" u="1"/>
        <s v="REPOSICION SISTEMA AGUA POTABLE RURAL HUALPIN Y AMPLIACIÓN A ISLA LICAN TEODORO SCHMIDT" u="1"/>
        <s v="REPOSICION RUTA F-30-E SECTOR: LA LAGUNA - PUCHUNCAVI" u="1"/>
        <s v="CONSERVACION GLOBAL MIXTA CAMINOS RED VIAL II REGION 2015-2019" u="1"/>
        <s v="CONSERVACION GLOBAL MIXTA CAMINOS RED VIAL IV REGION 2015-2019" u="1"/>
        <s v="CONSERVACION GLOBAL MIXTA CAMINOS RED VIAL VI REGION 2015-2019" u="1"/>
        <s v="CONSERVACION GLOBAL MIXTA CAMINOS RED VIAL XV REGIÓN 2015-2019" u="1"/>
        <s v="MEJORAMIENTO Y AMPLIACION APR SAN PEDRO DE ALCANTARA, PAREDONES" u="1"/>
        <s v="MEJORAMIENTO EN RIPIO RUTA 7 SUR ALCANTARILLA CASCADA - PUENTE LAS OVEJAS, RIO IBAÑEZ" u="1"/>
        <s v="CONSTRUCCION RUTA COSTERA LIMITE REGIONAL NORTE (V REG)-PICHILEMU" u="1"/>
        <s v="HABILITACIÓN PUENTE CAU CAU EN LA CIUDAD DE VALDIVIA" u="1"/>
        <s v="CONSERVACIÓN GLOBAL MIXTA DE CAMINOS AÑOS 2010-2013 I REGIÓN" u="1"/>
        <s v="CONSERVACION VIA DE NAVEGACION RIO LEBU" u="1"/>
        <s v="AMPLIACIÓN Y MEJORAMIENTO SERVICIO DE APR DE LLIFEN FUTRONO" u="1"/>
        <s v="CONSERVACION INFRAESTRUCTURA DE APOYO NIVEL NACIONAL 2019/2022" u="1"/>
        <s v="CONSTRUCCION INFRAESTRUCTURA PESQUERA ARTESANAL CALETA SIERRA,OVALLE" u="1"/>
        <s v="CONSERVACION SANEAMIENTO RUTA A-23, SECTOR: CRUCE RUTA 11 CH - CRUCE RUTA A-93, 2020 PLAN RECUPERACION" u="1"/>
        <s v="RESTAURACIÓN MUELLE SALITRERO MELBOURNE Y CLARCK" u="1"/>
        <s v="REPOSICIÓN RUTA  148  SECTOR:  CRUCE  RUTA 5 -  PUENTE QUEIME" u="1"/>
        <s v="CONSERVACIÓN PARA SISTEMAS BÁSICOS DE ABASTECIMIENTO AGUA POTABLE RURAL, REGIÓN DE ÑUBLE" u="1"/>
        <s v="CONSERVACIÓN RED VIAL REGIÓN DE ANTOFAGASTA (2018-2020)" u="1"/>
        <s v="PARQUE O'HIGGINS (INSPECCIÓN FISCAL)" u="1"/>
        <s v="CONSTRUCCION SERVICIO DE APR DE MONTELEÓN SAN NICOLAS" u="1"/>
        <s v="-- SISTEMA ORIENTE - PONIENTE (SISTEMA NUEVAS INVERSIONES - COVID)" u="1"/>
        <s v="CONSERVACION SISTEMA DE REGADÍO HUERTOS FAMILIARES 2018-2022, PUERTO NATALES" u="1"/>
        <s v="AMPLIACIÓN Y MEJORAMIENTO AERODROMO DE PUCON" u="1"/>
        <s v="CONSERVACIÓN RED VIAL REGION G. C. IBAÑEZ DEL CAMPO (2018 - 2020)" u="1"/>
        <s v="CONSTRUCCION SISTEMA APR LINCO ORIENTE PONIENTE COLLIPULLI" u="1"/>
        <s v="CONSERVACION RED PRIMARIA DE AGUAS LLUVIAS REGION DE MAGALLANES - 2020 - 2023 - RECUP" u="1"/>
        <s v="RUTA 5 TRAMO RÍO BUENO - PUERTO MONTT (EXPROPIACIONES)" u="1"/>
        <s v="DIAGNÓSTICO PLAN MAESTRO DE EVACUACIÓN Y DRENAJE DE AGUAS LLUVIAS DE PANGUIPULLI, LOS RÍOS" u="1"/>
        <s v="CONSERVACION DE RIBERAS DE CAUCES NATURALES 2018-2022, XII REGIÓN" u="1"/>
        <s v="CONSERVACION PLAZA DE PEAJE CHAIMAVIDA RUTA 148 EN SECTOR QUEIME 2019" u="1"/>
        <s v="CONSTRUCCION BY PASS Y REPOSICIÓN RED VIAL ANDINA, SECTOR: CRUCE 11 CH - KM 12" u="1"/>
        <s v="CONSTRUCCION CONEXIÓN VIAL RUTA COSTERA SECTOR: CALETA EL COBRE - CALETA COLOSO" u="1"/>
        <s v="AMPLIACION RUTA 90 TRAMO PLACILLA - SANTA CRUZ" u="1"/>
        <s v="CONSERVACIÓN GLOBAL MIXTA DE CAMINOS VI REGIÓN AÑO 2012" u="1"/>
        <s v="CONSERVACIÓN GLOBAL MIXTA DE CAMINOS XV REGIÓN AÑO 2012" u="1"/>
        <s v="-- AEROPUERTO DE ANTOFAGASTA (ASESORÍA DE INSPECCIÓN FISCAL - COVID)" u="1"/>
        <s v="AMPLIACIÓN RUTA F-30-E SECTOR: CRUCE  RUTA F-20 - CONCÓN, PROVINCIA VALPARAÍSO" u="1"/>
        <s v="MEJORAMIENTO SISTEMAS APR, REGION DE MAGALLANES, GLOSA 05 APR (PREFACT.,FACT.,DISEÑO)" u="1"/>
        <s v="MEJORAMIENTO SISTEMAS APR, REGION METROPOLITANA, GLOSA 05 APR (PREFACT.,FACT.,DISEÑO)" u="1"/>
        <s v="CONSTRUCCIÓN CONEXIÓN VIAL RUTA COSTERA SECTOR: MEHUÍN - NIEBLA" u="1"/>
        <s v="CONSTRUCCIÓN SISTEMA DE AGUA POTABLE RURAL ENSENADA DEL VALLE SIMPSON, COYHAIQUE" u="1"/>
        <s v="CONSERVACIÓN CAMINOS PARA COMPENSACIONES VIALES EMBALSE PUNILLA I" u="1"/>
        <s v="MEJORAMIENTO RUTA 90, SECTOR LA ROSA - PICHILEMU, P. CARDENAL CARO " u="1"/>
        <s v="CONSERVACION CAMINOS BASICOS REGION DE LOS LAGOS 2016-2018" u="1"/>
        <s v="CONSERVACION CAMINOS BASICOS REGION DE O'HIGGINS 2016-2018" u="1"/>
        <s v="CONSTRUCCION SISTEMA DE APR ASIENTO VIEJO, ILLAPEL" u="1"/>
        <s v="MEJORAMIENTO CANALES CAUPOLICÁN Y BANNEN, LOTA, REGIÓN DEL BIO BIO" u="1"/>
        <s v="CONSERVACIÓN RED VIAL ARAUCANÍA AÑO 2008" u="1"/>
        <s v="CONSERVACION GLOBAL PEQUEÑOS AERODROMOS PROVINCIA DE LLANQUIHUE 2020-2024" u="1"/>
        <s v="CONSTRUCCION SERVICIO DE APR SANTA AMELIA, NEGRETE" u="1"/>
        <s v="CONSERVACION MAYOR AD. PICHOY. VALDIVIA, XIV REGIÓN." u="1"/>
        <s v="RUTA 5 TRAMO SANTIAGO - TALCA Y ACCESO SUR A SANTIAGO (ESTUDIOS)" u="1"/>
        <s v="MEJORAMIENTO TORO BAYO-CURIÑANCO EN RUTA T-340, COMUNA DE VALDIVIA" u="1"/>
        <s v="MEJORAMIENTO RUTA F-30-E S: CEMENTERIO CONCON - ROTONDA CONCON" u="1"/>
        <s v="CONSTRUCCION PUENTES LEPE 1, LEPE 2 Y EL TORO, COMUNA DE CURACAVI" u="1"/>
        <s v="CONSERVACION CAMINOS BASICOS REGION DEL BIOBIO 2020" u="1"/>
        <s v="MEJORAMIENTO  RUTA 1, SECTOR CUESTA GUANILLOS - CUESTA PABELLÓN DE PICA" u="1"/>
        <s v="PROGRAMA DE ADMINISTRACIÓN Y SUPERVISIÓN SISTEMA  DE AGUA POTABLE RURAL" u="1"/>
        <s v="MEJORAMIENTO CBI MAQUEHUE BOROA- PUENTE RAGNINTULEUFU, P. LAS CASAS" u="1"/>
        <s v="CONSTRUCCIÓN PASARELAS PEATONALES EN PUENTES SIN PASILLOS VARIAS REGIONES" u="1"/>
        <s v="CONSERVACION SEGURIDAD VIAL EN REGION O'HIGGINS" u="1"/>
        <s v="CONSTRUCCION SERVICIO DE APR DE TREHUALEMU EL CARMEN" u="1"/>
        <s v="CONSERVACIÓN CAMINOS PLAN INDÍGENA 2011-2012 IX REGIÓN" u="1"/>
        <s v="MEJORAMIENTO SISTEMA APR ROMA SAN JOSÉ LOS LINGUES SAN FERNANDO" u="1"/>
        <s v="CONSERVACIÓN GLOBAL MIXTO CAMINOS RED VIAL II REGIÓN AÑO: 2014-2018" u="1"/>
        <s v="CONSERVACION RUTINARIA AEROPUERTO EL TEPUAL AÑOS 2017-2018" u="1"/>
        <s v="CONSERVACIÓN RED VIAL REGIÓN DE LA ARAUCANÍA 2012-2014" u="1"/>
        <s v="REPOSICION DIRECCION PROVINCIAL VIALIDAD CHAÑARAL MOP ATACAMA" u="1"/>
        <s v="REPOSICION DIRECCIÓN PROVINCIAL VIALIDAD CHAÑARAL MOP ATACAMA" u="1"/>
        <s v="CONSERVACIÓN MAYOR INFRAESTRUCTURA HORIZONTAL AEROPUERTO CARRIEL SUR, REGION DEL BIO BIO " u="1"/>
        <s v="CONSERVACION  INVENTARIO PÚBLICO DE EXTRACCIONES EFECTIVAS AGUAS SUBTERRANEAS Y SUPERFICIALES" u="1"/>
        <s v="PROGRAMA DE ADMINISTRACIÓN Y SUPERVISIÓN SISTEMA DE AGUA POTABLE RURAL" u="1"/>
        <s v="EMBALSE CONVENTO VIEJO (INSPECCIÓN FISCAL)" u="1"/>
        <s v="MEJORAMIENTO INTERCONEXIÓN VIAL RUTA A-27 - CRUCE RUTA 11CH " u="1"/>
        <s v="MEJORAMIENTO PASADA URBANA RUTAS 5 Y A-27 EN ARICA" u="1"/>
        <s v="REPOSICIÓN PUENTE LO CHAPARRO EN RUTA F - 10 - G, COMUNA DE LIMACHE" u="1"/>
        <s v="REPOSICION Y AMPLIACION SIST. APR CURARREHUE, COMUNA DE CURARREHUE" u="1"/>
        <s v="MEJORAMIENTO AVENIDA ESPAÑA S: CALLE PEDRO AGUIRRE CERDA- CAMINO CABO BLANCO VALDIVIA" u="1"/>
        <s v="CONSTRUCCION ACCESO A PARQUE NACIONAL PUYEHUE" u="1"/>
        <s v="CONSERVACIÓN RED VIAL REGIÓN DE LOS LAGOS 2012-2014" u="1"/>
        <s v="CONSERVACION SANEAMIENTO CAMINOS RURALES TARAPACA 2020 - 2022" u="1"/>
        <s v="ACTUALIZACION INVENTARIO PATRIMONIO CULTURAL INMUEBLE REGIÓN ATACAMA" u="1"/>
        <s v="CONSERVACION CONSERVACION INVENTARIO D° DE AGUA AFECTO PAGO DE PATENTE POR NO USO PLAN INTERREGIONAL" u="1"/>
        <s v="CONSTRUCCION VARADERO DALCAHUE" u="1"/>
        <s v="CONSTRUCCION FACILIDAD PORTUARIA CALETA PAPUDO PAPUDO" u="1"/>
        <s v="AMPLIACION Y MEJOR. SISTEMA APR CHILLINHUE HACIA EL ALAMO COIHUECO" u="1"/>
        <s v="CONSERVACION DE RIBERAS REGION DE MAGALLANES 2020 - 2023 - RECUP" u="1"/>
        <s v="CONSERVACION DE EQUIPAMIENTO TECNOLOGICO PLAZA DE PEAJE LAS RAICES  2020" u="1"/>
        <s v="CONSERVACION DE SEGURIDAD VIAL EN ZONAS DE ESCUELA 2020 (PLAN RECUPERACION)202" u="1"/>
        <s v="CONSTRUCCION INFRAESTRUCTURA PORTUARIA BAHIA FILDES, ANTARTICA CHILENA" u="1"/>
        <s v="CONSERVACION SISTEMA DE AGUA POTABLE RURAL JOHN KENNEDY ZAPALLAR" u="1"/>
        <s v="CONSERVACION GLOBAL MIXTA RED VIAL IX REGION 2016-2020" u="1"/>
        <s v="CONSTRUCCION CONECTIVIDAD INTEGRAL COQUIMBO - SAN JUAN" u="1"/>
        <s v="CONSERVACION RUTINARIA AREA DE MOVIMIENTO EN PLATAFORMA AERODROMO BALMACEDA" u="1"/>
        <s v="CONSERVACION SERVICIO SANITARIO RURAL PEHUEN, COMUNA DE LEBU COMUNA DE LEBU - PEHUEN" u="1"/>
        <s v="CONSERVACION GLOBAL MIXTA CAMINOS RED VIAL REGION DE LOS LAGOS (2019-2024)" u="1"/>
        <s v="CONSERVACION MANEJO Y CONTROL EMBALSE ANCOA, LINARES" u="1"/>
        <s v="CONSTRUCCION CONSTRUCCIÓN SISTEMA AGUA POTABLE RURAL DE HUENTELELFÚ, COMUNA DE RÍO NEGRO" u="1"/>
        <s v="MEJORAMIENTO CAMINO BASICO INTERMEDIO RUTA N-773 DEL KM 0.3 AL KM 23.4, ÑUBLE" u="1"/>
        <s v="CONSERVACION ACCESBILIDAD UNIVERSAL EDIFICIO MOP LOS LAGOS (D.S 50)" u="1"/>
        <s v="REPOSICIÓN RUTA 5 SECTOR POZO ALMONTE, REGIÓN DE TARAPACA" u="1"/>
        <s v="MEJORAMIENTO CBI RUTA D-37 E, SECTOR TILAMA-CAIMANES, PROV. CHOAPA" u="1"/>
        <s v="ANALISIS PLAN DE INVERSION PÚBLICA EN SANEAMIENTO RURAL PARA 20 LOCALIDADES" u="1"/>
        <s v="MEJORAMIENTO PUENTE EL TOME EN RUTA D-517, COMUNA DE MONTE PATRIA" u="1"/>
        <s v="MEJORAMIENTO RUTA 45 S:CR. RUTA 5(SOCOS)- ALTOS LA CHIMBA, COMUNA DE OVALLE" u="1"/>
        <s v="CONSERVACIÓN CAMINOS BÁSICOS REGIÓN DE AYSÉN 2018-2020" u="1"/>
        <s v="CONSERVACION GLOBAL PLAN RECUPERACION OBRAS PORTUARIAS REGION DE ANTOFAGASTA" u="1"/>
        <s v="CONSERVACION RED VIAL REGION DE COQUIMBO 2020" u="1"/>
        <s v="CONSERVACION RED VIAL REGIÓN DE COQUIMBO 2020" u="1"/>
        <s v="CONSERVACION OBRAS FLUVIALES REGION DEL BIOBIO" u="1"/>
        <s v="MEJORAMIENTO RUTA 203-CH SECTOR: CHOSHUENCO- PUERTO FUY" u="1"/>
        <s v="CONSERVACION ESTACIONES FLUVIOMETRICAS Y REPARACIONES MAYORES " u="1"/>
        <s v="MEJORAMIENTO Y AMPLIACION SISTEMA APR MEMBRILLO LOS TRICAHUES, LOLOL" u="1"/>
        <s v="CONSERVACION RED VIAL REGION DE AYSEN 2020" u="1"/>
        <s v="CONSERVACION RED VIAL REGIÓN DE AYSEN 2020" u="1"/>
        <s v="CONSTRUCCIÓN INFRAESTRUCTURA PESQUERA CALETA PUERTO MANSO, CANELA" u="1"/>
        <s v="REPOSICION RUTA L-11, SECTOR CRUCE RUTA 5-COMPUERTAS MAULE SUR" u="1"/>
        <s v="CONSERVACION SANEAMIENTO RED VIAL PARINACOTA NORTE" u="1"/>
        <s v="MEJORAMIENTO RUTA J-25 SECTOR: EL MANZANO TRAMO KM 18,5 AL KM 23,5" u="1"/>
        <s v="CONSTRUCCION DE OBRAS DE CONTROL ALUV. QUEB. JARDINES DEL SUR ANTOFAG ANTOFAGASTA" u="1"/>
        <s v="CONSERVACION CAMINOS BASICOS REGION DE ÑUBLE 2019-2020" u="1"/>
        <s v="AMPLIACIÓN Y MEJORAMIENTO SERVICIO APR NONTUELÁ FUTRONO" u="1"/>
        <s v="MEJORAMIENTO RUTA 90, SECTOR LA ROSA - PICHILEMU, P. CARDENAL CARO" u="1"/>
        <s v="RUTA 5 TRAMO LOS VILOS - LA SERENA (EXPROPIACIONES)" u="1"/>
        <s v="RUTA 5 TRAMO PUERTO MONTT - PARGUA (EXPROPIACIONES)" u="1"/>
        <s v="CONSERVACION SISTEMA HÍDRICO OBRAS COMPLEMENTARIAS APRS ACONCAGUA" u="1"/>
        <s v="-- RUTA 160 TRAMO CORONEL TRES PINOS (ASESORÍA DE INSPECCIÓN FISCAL - COVID))" u="1"/>
        <s v="MEJORAMIENTO Y AMPLIACION SISTEMA APR TRANAPUENTE CARAHUE" u="1"/>
        <s v="CONSERVACIÓN RED VIAL REGIÓN DEL MAULE 2012-2014" u="1"/>
        <s v="MEJORAMIENTO RUTA C-350, SECTOR: CERRILLOS - LOS LOROS" u="1"/>
        <s v="CONSERVACION GLOBAL PLAN DE RECUPERACION OBRAS PORTUARIAS REGION DE TARAPACÁ" u="1"/>
        <s v="CONSERVACION INTALACION ELECTRICA EDIFICIO MOP -FISCALIA PISO 4 SANTIAGO" u="1"/>
        <s v="CONSTRUCCION BORDE COSTERO PLAYA NEGRA PENCO" u="1"/>
        <s v="MEJORAMIENTO RUTA H-702 SECTOR LIMAHUE, COMUNA DE MALLOA" u="1"/>
        <s v="CONSTRUCCION SERVICIO AGUA POTABLE RURAL EL AROMO, LOS ANGELES" u="1"/>
        <s v="MEJORAMIENTO RED VIAL RUTA A-31, SECTOR CRUCE RUTA A-35 - ZAPAHUIRA" u="1"/>
        <s v="CONSTRUCCIÓN OBRAS CONTROL ALUVIONAL Y CRECIDAS LIQUIDAS QUEB. RAMÓN" u="1"/>
        <s v="CONSERVACIÓN GLOBAL RED VIAL IX REGIÓN, AÑOS 2008-2010" u="1"/>
        <s v="MEJORAMIENTO CRUCE VIAL RUTA E-30-F CON RUTA E-462, SECTOR LA LAGUNA, COMUNA DE ZAPALLAR" u="1"/>
        <s v="REPOSICION RUTA CARAHUE PUERTO DOMINGUEZ" u="1"/>
        <s v="MEJORAMIENTO RUTA 5, SECTOR PASADA POR CHAÑARAL" u="1"/>
        <s v="CONSERVACIÓN GLOBAL RED VIAL ARAUCANÍA 2010-2012" u="1"/>
        <s v="CONSERVACION RUTINARIA AERODROMO CHAMONATE COPIAPO" u="1"/>
        <s v="CONSTRUCCION Y MEJORAMIENTO RUTA N-114, O-14 COBQUECURA-DICHATO" u="1"/>
        <s v="CONSERVACION INFRAESTRUCTURA DE RIEGO REGION DE ATACAMA" u="1"/>
        <s v="CONSERVACIÓN DE RIEGO FISCALES VIII REGIÓN AÑOS 2018 - 2020" u="1"/>
        <s v="MEJORAMIENTO RUTA 21-CH SECTOR CHIU CHIU-ASCOTAN" u="1"/>
        <s v="CONSERVACION OBRAS PORTUARIAS MENORES 2020-2025 REGION DEL BIOBIO" u="1"/>
        <s v="REPOSICION PUENTES MAYORES REGIÓN DE LOS LAGOS GRUPO 1" u="1"/>
        <s v="REPOSICION PASO SUPERIOR ALAMEDA RUTA 5" u="1"/>
        <s v="CONSTRUCCION CONEXION VIAL RIBERA NORTE LAGO VILLARRICA. S: LAGUNA LAS RANAS-RIO PLATA" u="1"/>
        <s v="-- RUTA 5 TRAMO RIO BUENO - PUERTO MONTT (SISTEMA NUEVAS INVERSIONES - COVID)" u="1"/>
        <s v="-- RUTA 5 TRAMO SANTIAGO - LOS VILOS (ASESORÍAS DE INSPECCIÓN FISCAL - COVID)" u="1"/>
        <s v="MEJORAMIENTO RUTA S-61 SECTOR: MELIPEUCO - ICALMA - PASO ICALMA" u="1"/>
        <s v="REPOSICION SISTEMA DE AGUA POTABLE RURAL EL ESFUERZO, COMUNA DE CUNCO" u="1"/>
        <s v="CONSERVACION CAMINOS BASICOS REGION DE ARICA Y PARINACOTA 2016-2018" u="1"/>
        <s v="CONSTRUCCION VARIAS CICLOVIAS PROVINCIA SAN FELIPE REGION DE VALPARAISO" u="1"/>
        <s v="CONSERVACION SISTEMA DE RIEGO TRANQUE LA ESPERANZA, VI REGION" u="1"/>
        <s v="REPOSICION RUTA 9 SECTOR PUENTE TRES PASOS-CERRO CASTILLO, TORRES DEL PAINE" u="1"/>
        <s v="CONSTRUCCIÓN RUTA PRECORDILLERA SECTOR: RUTA L-535-COLVINDO Y 4 PUENTES" u="1"/>
        <s v="CONSERVACION OBRAS PORTUARIAS MENORES REGION DE TARAPACA" u="1"/>
        <s v="RUTA 5 TRAMO SANTIAGO - TALCA Y ACCESO SUR A SANTIAGO (EXPROPIACIONES)" u="1"/>
        <s v="CONSERVACION SISTEMA DE APR VILLA O´HIGGINS REGIÓN DE AYSÉN" u="1"/>
        <s v="CONSERVACION MANTENCIÓN Y AMPLIACIÓN DE SIST. APR, REGIÓN DE ATACAMA COMUNA DE ALTO DEL CARMEN" u="1"/>
        <s v="AMPLIACIÓN RUTA 41-CH SECTOR: BIFURCACIÓN LAS ROJAS - BIFURCACIÓN  A MARQUESA" u="1"/>
        <s v="CONSTRUCCIÓN SISTEMA DE AGUA POTABLE RURAL DE CAMIÑA ALTO, COMUNA DE CAMIÑA, REGIÓN DE TARAPACÁ" u="1"/>
        <s v="CONSTRUCCION CENTRO INTERDISCIPLINARIO DE NEUROCIENCIA, VALPARAISO" u="1"/>
        <s v="CONSERVACION Y MEJORAMIENTO DE SEGURIDAD VIAL EN  RUTAS DE LA RED 2018 VIII REG" u="1"/>
        <s v="EQUIPOS RECUPERACION" u="1"/>
        <s v="MEJORAMIENTO Y AMPLIACIÓN SISTEMA APR MANUEL LARRAIN, LOLOL" u="1"/>
        <s v="MEJ. Y AMPL. APR LLAICHA, CALBUCO" u="1"/>
        <s v="MEJORAMIENTO CAMINO ITROPULLI - SAN PEDRO, RUTAS T-695 Y T-699" u="1"/>
        <s v="PUERTO TERRESTRE LOS ANDES (INSPECCIÓN FISCAL)" u="1"/>
        <s v="MEJORAMIENTO RUTA T- 345, LO AGUILA - MALIHUE, COMUNAS DE MAFIL - LOS LAGOS" u="1"/>
        <s v="CONSTRUCCION SERVICIO APR LA PERLA, LOS ÁNGELES" u="1"/>
        <s v="CONSERVACION MENOR RED AEROPORTUARIA  REGIÓN DEL BIO-BIO" u="1"/>
        <s v="AMPLIACION SERVICIO AGUA POTABLE RURAL SAN LORENZO CASAS VIEJAS, COMUNA DE LA LIGUA" u="1"/>
        <s v="REPOSICIÓN PUENTE PELUMPEN EN RUTA F - 660, COMUNA DE OLMUÉ" u="1"/>
        <s v="CONSERVACION CAMINOS BASICOS REGION DE AYSEN 2020 (PLAN DE RECUPERACION)" u="1"/>
        <s v="CONSERVACION CAMINOS BASICOS REGION DE ÑUBLE 2020 (PLAN DE RECUPERACION)" u="1"/>
        <s v="MEJORAMIENTO RUTA F-190 SECTOR: VALLE ALEGRE - PUCHUNCAVÍ, PROVINCIA VALPARAÍSO" u="1"/>
        <s v="CONSERVACION PTE. LAJA EN RUTA N-59-Q, COMUNA DE TUCAPEL" u="1"/>
        <s v="MEJORAMIENTO SISTEMAS APR, REGION BIOBIO, GLOSA 05 APR (PREFACT.,FACT.,DISEÑO)" u="1"/>
        <s v="MEJORAMIENTO INTERCONEXION VIAL RUTA A-27 - CRUCE RUTA 11CH" u="1"/>
        <s v="CONSERVACION GLOBAL MIXTA CAMINOS RED VIAL REGION DE ANTOFAGASTA (2019-2024)" u="1"/>
        <s v="MEJORAMIENTO RUTA 7 SUR EL MANZANO-COCHRANE, SECTOR CUESTA EL TRARO - ACCESO SUR" u="1"/>
        <s v="MEJORAMIENTO RUTA 7 SUR EL MANZANO-COCHRANE, SECTOR CUESTA EL TRARO ¿ ACCESO SUR" u="1"/>
        <s v="CONSERVACION GLOBAL MIXTA DE CAMINOS XII REGION AÑO 2016  - 2020" u="1"/>
        <s v="CONSERVACION PUENTE COLGANTE PRESIDENTE IBAÑEZ, AYSÉN" u="1"/>
        <s v="REPOSICIÓN PUENTE COLLILELFU 1, RUTA T-631" u="1"/>
        <s v="MEJORAMIENTO RUTA W-175. SECTOR: LINAO - QUEMCHI" u="1"/>
        <s v="AMPLIACION Y REPOSICION SISTEMA APR POCOYAN-RAKINCURA, TOLTEN" u="1"/>
        <s v="AMPLIACION AMPLIACION SISTEMA AGUA POTABLE RURAL VILLA MAÑIHUALES" u="1"/>
        <s v="CONSERVACION PEQUEÑOS AERODROMOS SECTOR NORTE REGION DE AYSEN" u="1"/>
        <s v="ACTUALIZACION PLAN MAESTRO AEROPUERTO AMB Y ESTUDIO LOCALIZACION NAMCZ" u="1"/>
        <s v="AMPLIACIÓN Y MEJORAMIENTO SERVICIO DE APR DE HUAPE CORRAL" u="1"/>
        <s v="CONSTRUCCION CICLOVIAS RUTAS H-65 Y H-579 COMUNA DE RENGO" u="1"/>
        <s v="CONSERVACION CAMINOS BASICOS Y SANEAMIENTO REGION DE ARICA Y PARINACOTA (PLAN RECUPERACION)" u="1"/>
        <s v="CONSERVACION GLOBAL MIXTA CAMINOS RED VIAL REGION DE VALPARAISO 2020" u="1"/>
        <s v="CONSTRUCCIÓN EMBALSE EL CANELILLO" u="1"/>
        <s v="MEJORAMIENTO SISTEMA APR EL TAMBO SAN VICENTE DE TT" u="1"/>
        <s v="REPOSICION PUENTE LOS LEONES EN RUTA F-640, COMUNA DE LIMACHE" u="1"/>
        <s v="CONSERVACIÓN SISTEMA HÍDRICO DE ESCASEZ OBRAS COMPLEMENTARIAS EN LLAY LLAY, VALLE DEL ACONCAGUA" u="1"/>
        <s v="CONSTRUCCION SISTEMA APR ORILLA DE PURAPEL SAN JAVIER" u="1"/>
        <s v="MEJORAMIENTO CAMINO BÁSICO INTERMEDIO RUTA H-65, POPETA - LAS NIEVES" u="1"/>
        <s v="CONSERVACION CERCO OACI, AEROPUERTO CHACALLUTA, REGION DE ARICA Y PARINACOTA" u="1"/>
        <s v="CONSERVACIÓN DE OBRAS DE CONTROL ALUVIONAL DE LA II REG" u="1"/>
        <s v="MEJORAMIENTO BORDE FLUVIAL PUERTO LAPI COMUNA DE LA UNIÓN" u="1"/>
        <s v="CONSTRUCCIÓN SISTEMA APR LA COLONIA, COMUNA DE LAUTARO" u="1"/>
        <s v="CONSERVACIÓN OBRAS DE RIEGO FISCALES REGIÓN DE TARAPACÁ" u="1"/>
        <s v="CONSERVACIÓN DE SEGURIDAD VIAL PASADAS ZONAS POBLADAS - TRAVESIAS 2017" u="1"/>
        <s v="CONSTRUCCION TALLER VIALIDAD PUTRE, PARINACOTA" u="1"/>
        <s v="CONSTRUCCIÓN TALLER VIALIDAD PUTRE, PARINACOTA" u="1"/>
        <s v="MEJORAMIENTO RUTA C-13 S: CRUCE RUTA 5 - EL SALADO - D. DE ALMAGRO" u="1"/>
        <s v="MEJORAMIENTO CAMINO BÁSICO INTERMEDIO H-721, I-111 PELEQUÉN - POLONIA" u="1"/>
        <s v="CONSERVACIÓN Y MANTENCIÓN RED HIDROMÉTRICA NACIONAL" u="1"/>
        <s v="CONSTRUCCION OBRAS DE INFRA VIAL QUEBRADAS V. OSORNO RUTA 225-CH, S: ENSENADA-T. LOS STOS" u="1"/>
        <s v="REPOSICIÓN PAVIMENTO RUTA G-150: PANAMERICANA- LAMPA" u="1"/>
        <s v="CONSERVACIÓN OBRAS PORTUARIAS MENORES REGIÓN DEL BIOBIO" u="1"/>
        <s v="REPOSICIÓN PUENTE RABUCO EN RUTA F-300, COMUNA DE HIJUELAS" u="1"/>
        <s v="MEJORAMIENTO CBI VARIOS CAMINOS ARAUCANÍA 2017-2018" u="1"/>
        <s v="CONSERVACION MENOR CAMINOS INTERIORES AERODROMO TTE. GALLARDO DE PUERTO NATALES" u="1"/>
        <s v="CONSTRUCCION PAR VIAL 60 CH. S: JUNCAL-PORTILLO Y AMPLIACION S: PORTILLO - TUNEL C. REDENTOR" u="1"/>
        <s v="MEJORAMIENTO ACCESO PUERTO DE COQUIMBO DESDE RUTA 5 NORTE" u="1"/>
        <s v="CONSERVACIÓN DE RIBERAS CAUCES NATURALES - REGIÓN DEL MAULE" u="1"/>
        <s v="CONSERVACION DE VARIOS PUENTES REGION DE LOS RIOS" u="1"/>
        <s v="AMPLIACION RUTA 199-CH SECTOR: PUCÓN - CR. RUTA S-905" u="1"/>
        <s v="MEJORAMIENTO BORDE COSTERO SECTOR BALNEARIO MUNICIPAL, TALTAL" u="1"/>
        <s v="CONSERVACIÓN GLOBAL MIXTA CAMINOS RED VIAL XIV REGIÓN 2013-2018" u="1"/>
        <s v="MEJORAMIENTO RUTA J-55 SECTOR: LA UNIÓN - LOS QUEÑES" u="1"/>
        <s v="AMPLIACION Y MEJORAMIENTO DE APR CAMPUSANO - LA ESTANCILLA, BUIN" u="1"/>
        <s v="MEJORAMIENTO SISTEMA DE AGUA POTABLE RURAL REQUEGUA, SAN VICENTE DE TT" u="1"/>
        <s v="CONSERVACION RUTINARIA AREA DE MOVIMIENTO AEROPUERTO CHACALLUTA ARICA" u="1"/>
        <s v="REPOSICION SISTEMA APR TRANAPUENTE, COMUNA DE CARAHUE" u="1"/>
        <s v="CONSERVACION CONSERVACION DE LA RED DE AGUA E HIDROGEOLOGÍA PLAN RECUPERACION INTERREGIONAL" u="1"/>
        <s v="CONSERVACION CONSERVACION RED DE MEDICIÓN DE PARÁMETROS GLACIOLÓGICOS PLAN DE INTERREGIONAL" u="1"/>
        <s v="HABILITACION NUEVA FUENTE APR TRINIDAD LOS MAITENES MARCHIGUE" u="1"/>
        <s v="CONSERVACION MAYOR AREA DE MOVIMIENTO AERÓDROMO LA FLORIDA REGIÓN DE COQUIMBO" u="1"/>
        <s v="CONSTRUCCION SERVICIO DE APR DE MONTELEÓN, COMUNA SAN NICOLÁS" u="1"/>
        <s v="CONSERVACION DE RIBERAS EN QUEBRADA DE MACUL" u="1"/>
        <s v="CONSERVACIÓN RED VIAL REGIÓN DE LOS RÍOS 2012-2014" u="1"/>
        <s v="CONSERVACIÓN RED VIAL REGIÓN DE TARAPACÁ 2012-2014" u="1"/>
        <s v="MEJORAMIENTO VARIOS PUENTES DE LA REGIÓN DE ATACAMA" u="1"/>
        <s v="REPOSICIÓN PAVIMENTO  Y CONSTRUCCIÓN 3ª PISTA  RUTA 5, SECTOR: ALTO CHIZA -  CUYA" u="1"/>
        <s v="CONSTRUCCION RUTA DE ACCESO CALETA DE HUENTELAUQUÉN, CHOAPA" u="1"/>
        <s v="REPOSICION PARCIAL SAPR HUALACURA, COMUNA DE NUEVA IMPERIAL" u="1"/>
        <s v="REPOSICIÓN RUTA G-25 SECTOR: SAN JOSÉ DE MAIPO - SAN GABRIEL" u="1"/>
        <s v="REPOSICIÓN Y CONSTRUCCIÓN PUENTES Y LOSAS R M" u="1"/>
        <s v="REPOSICIÓN PARCIAL SAPR PIHUICHEN, COMUNA DE CHOL CHOL " u="1"/>
        <s v="CONSTRUCCION COLECTOR  RED PRIMARIA CAJON SAN FRANCISCO Y REDES SECUNDARIAS, COMUNA DE PUERTO VARAS" u="1"/>
        <s v="CONSERVACIÓN SISTEMAS DE AGUAS LLUVIAS REGIÓN METROPOLITANA " u="1"/>
        <s v="MEJORAMIENTO CONEXIÓN VIAL RUTA 21-CH. SR: CHIU CHIU" u="1"/>
        <s v="MEJORAMIENTO Y AMPLIACIÓN SISTEMA APR LIMAHUE LA CAPILLA MALLO" u="1"/>
        <s v="CONSERVACION DE RIBERAS DE CAUCES NATURALES AÑO 2019, REGION DE OHIGGINS REGION DE OHIGGINS" u="1"/>
        <s v="CONSTRUCCIÓN NUEVO PUENTE CAUTÍN EN CAJÓN" u="1"/>
        <s v="CONSERVACION OBRAS PORTUARIAS MENORES 2020 A 2023 REGION DE LOS RIOS" u="1"/>
        <s v="CONSERVACION SISTEMAS DE APR POR SEQUÍA VARIAS COMUNAS DE LA REGIÓN" u="1"/>
        <s v="REPOSICIÓN RUTA 11-CH; ARICA TAMBO QUEMADO SECTOR: CUESTA CARDONE ZAPAHUIRA" u="1"/>
        <s v="CONSERVACION MAYOR PLATAFORMA ESTACIONAMIENTO DE AVIONES Y RODAJES ASOCIADOS AEROPUERTO ARTURO MERINO BENITEZ REGION METROPOLITANA" u="1"/>
        <s v="CONSERVACION GLOBAL PEQUEÑOS AERODROMOS PROVINCIA DE PALENA" u="1"/>
        <s v="ESTUDIOS Y ASESORÍAS DE APOYO AL PROCESO DE COMISIONES CONCILIADORES Y ARBITRALES DE LA COORDINACIÓN GENERAL DE CONCESIONES" u="1"/>
        <s v="CONSERVACION Y REPOSICION ESTACIONES PESAJE FIJAS AUTOMATICAS 2018" u="1"/>
        <s v="CONSTRUCCIÓN OBRAS DE RETENCIÓN EN HONDONADA, QUEBRADA DE MACUL" u="1"/>
        <s v="DIAGNOSTICO Y ELABORACION PLAN DE INVERSIONES ADS MACROZONA AUSTRAL" u="1"/>
        <s v="CONSTRUCCION DIFICIO MINISTERIO OBRAS PUBLICAS REGIÓN DE ÑUBLE" u="1"/>
        <s v="CONSTRUCCION CENTRO LIMNOLOGICO REGION DE LA ARAUCANIA" u="1"/>
        <s v="CONSERVACIÓN GLOBAL MIXTA DE CAMINOS VII REGIÓN AÑO 2012" u="1"/>
        <s v="MEJORAMIENTO RUTA I-112 LITUECHE - PUPUYA, KM 0,0 A KM 11.0" u="1"/>
        <s v="ACTUALIZACION INVENTARIO PATRIMONIO CULTURAL INMUEBLE REGIÓN DE ÑUBLE" u="1"/>
        <s v="MEJORAMIENTO DEL SISTEMA DE RIEGO DEL RIO CLARO DE RENGO" u="1"/>
        <s v="CONSERVACION MAYOR AREA DE MOVIMIENTO AERÓDROMO DESIERTO DE ATACAMA III REGIÓN DE ATACAMA." u="1"/>
        <s v="CONSERVACION DE RIBERAS NATURALES AÑO 2020, VI REGIÓN" u="1"/>
        <s v="CONSERVACION MANTENCIÓN Y AMPLIACIÓN SIST. APR REGIÓN DE MAGALLANES, (GLOSA 5)" u="1"/>
        <s v="CONSERVACIÓN MANTENCIÓN Y AMPLIACIÓN SIST. APR REGIÓN DE MAGALLANES, (GLOSA 5)" u="1"/>
        <s v="CONCESIÓN TERMINAL DE PASAJEROS AEROPUERTO LA FLORIDA - LA SERENA (INSPECCIÓN FISCAL)" u="1"/>
        <s v="CONSTRUCCION SISTEMA DE AGUA POTABLE RURAL DE DETICO - QUECHU, COMUNA DE QUEILEN" u="1"/>
        <s v="CONSTRUCCIÓN RIPIO RUTA 7. S: FIORDO LARGO (PILLÁN) - CALETA GONZALO" u="1"/>
        <s v="CONSTRUCCION CANAL TIERRAS COLORADAS, CONCEPCION" u="1"/>
        <s v="MEJORAMIENTO RUTA L-31, SECTOR LA FLORESTA-QUERI" u="1"/>
        <s v="CONSTRUCCION CONEXIÓN VIAL PUERTO VARAS - LLANQUIHUE" u="1"/>
        <s v="REPOSICIÓN RUTA 11-CH, ARICA -TAMBO QUEMADO SECTOR : ACCESO MINA CHOQUELIMPIE - COTACOTANI" u="1"/>
        <s v="MEJORAMIENTO Y AMPLIACIÓN APR SANTA MATILDE TIL TIL" u="1"/>
        <s v="ANÁLISIS PLAN MAESTRO DE PEQUEÑOS EMBALSES MACROZONA SUR" u="1"/>
        <s v="MEJORAMIENTO T-217, CRUCE RUTA 5 - CIRUELOS- PUMILLAHUE" u="1"/>
        <s v="REPOSICIÓN RUTA 11 CH, SECTOR: ARICA TAMBO QUEMADO KM 170 AL 192" u="1"/>
        <s v="REPOSICION RUTA 215-CH SECTOR ENTRELAGOS-ADUANA PAJARITOS PUYEHUE" u="1"/>
        <s v="MEJORAMIENTO RUTA 199 - CH SECTOR: VILLARRICA - PUCÓN" u="1"/>
        <s v="REPOSICIÓN PAVIMENTO RUTA 5 SECTOR: PORTOFINO - CHAÑARAL" u="1"/>
        <s v="HABILITACION BORDE COSTERO PENÍNSULA DE CAVANCHA, IQUIQUE" u="1"/>
        <s v="CONSTRUCCIÓN INFRAESTRUCTURA PORTUARIA RÍO AYSÉN, SECTOR PUERTO AYSÉN" u="1"/>
        <s v="REPOSICION DE LA COSTANERA DE COQUIMBO, REGION DE COQUIMBO" u="1"/>
        <s v="CONSTRUCCION SISTEMA DE DRENAJE ZONA SUR PONIENTE ETAPA 1, CANAL SANTA MARTA, MAIPU" u="1"/>
        <s v="RUTA 5 TRAMO COLLIPULLI - TEMUCO (ESTUDIOS)" u="1"/>
        <s v="MEJORAMIENTO  RUTA W-800 S: CR RUTA T (HUILLINCO) - CUCAO" u="1"/>
        <s v="CONSTRUCCIÓN VARIANTE SAN CLEMENTE EN RUTA 115 CH, COM. SN CLEMENTE" u="1"/>
        <s v="CONSERVACION CAMINOS EN COMUNIDADES INDIGENAS 2019 REGION DE LA ARAUCANIA" u="1"/>
        <s v="CONSERVACION Y REPARACION OBRAS FISCALES DE RIEGO, REGION DE LA ARAUCANIA" u="1"/>
        <s v="CONSERVACION MANTENCIÓN Y AMPLIACIÓN DE SIST. APR,REGIÓN DE AYSÉN (GLOSA 5) AYSEN" u="1"/>
        <s v="CONSTRUCCIÓN RUTA PRECORDILLERANA SECTOR:  RUTA L-11- RUTA L-535 Y PUENTE ACHIBUENO" u="1"/>
        <s v="ESTUDIO MEJORAMIENTO SISTEMAS APR, REGIÓN ATACAMA, GLOSA 05 APR (PREFACT.,FACT.,DISEÑO) ATACAMA" u="1"/>
        <s v="MEJORAMIENTO RUTA  I - 690 CRUCE RUTA 90 - CRUCE RUTA I - 60, PERALILLO" u="1"/>
        <s v="MEJORAMIENTO RUTA I-310 I-318 E I-330 PERALILLO - LOS CARDOS, PERALILLO" u="1"/>
        <s v="CONSTRUCCION CAMINO INTERNACIONAL, SECTOR: RUTA 5 - AVDA. EJERCITO LIBERTADOR" u="1"/>
        <s v="CONSERVACION GLOBAL RED VIAL XI REGIÓN 2020-2022" u="1"/>
        <s v="MEJORAMIENTO RUTA 201 - CH SECTOR: PELLAIFA - LIQUIÑE" u="1"/>
        <s v="CONSERVACION RUTINARIA AEROPUERTO CARRIEL SUR CONCEPCION" u="1"/>
        <s v="CONSTRUCCION COLECTOR CANAL TIERRAS COLORADAS CONCEPCION" u="1"/>
        <s v="REPOSICIÓN PUENTE QUINCHILCA EN RUTA T-39" u="1"/>
        <s v="MEJORAMIENTO DE INTERCONEXIÓN RÍO LOCO, RANCAGUA" u="1"/>
        <s v="MEJORAMIENTO Y AMPLIACIÓN APR CULIPRAN, MELIPILLA" u="1"/>
        <s v="CONSERVACION DE SEGURIDAD VIAL EN ZONAS DE ESCUELA 2019" u="1"/>
        <s v="REPOSICION PUENTE ALLIPEN Y ACCESOS EN RUTA S-69. SECTOR: LOS LAURELES-PEDREGOSO, CUNCO" u="1"/>
        <s v="RUTA 66, CAMINO DE LA FRUTA (INSPECCIÓN FISCAL)" u="1"/>
        <s v="CONSTRUCCION COLECTORES RED PRIMARIA DE AGUAS LLUVIAS PUERTO AYSEN AYSEN-CHACABUCO" u="1"/>
        <s v="MEJORAMIENTO RUTA R-444 LOS SAUCES LUMACO POR LAS ROZAS" u="1"/>
        <s v="MEJORAMIENTO SISTEMA DE AGUA POTBLE RURAL LA ESPERANZA, PEUMO" u="1"/>
        <s v="HABILITACION NUEVA FUENTE SISTEMA APR RINCONADA DE ALCONES MARCHIGUE" u="1"/>
        <s v="MEJORAMIENTO CAMINOS BÁSICOS INTERMEDIOS CONEXIÓN RUTA N-335, N-447 A N-31, ÑUBLE" u="1"/>
        <s v="CONSERVACIÓN OBRAS PORTUARIAS MENORES REGIÓN DE TARAPACÁ" u="1"/>
        <s v="AMPLIACION SERVICIO APR AGUAS DEL MARGA MARGA MARGA MARGA - QUILPUE" u="1"/>
        <s v="CONSTRUCCIÓN SISTEMA DE AGUA POTABLE RURAL DE DICHAM, COMUNA DE CHONCHI" u="1"/>
        <s v="MEJORAMIENTO EST.BOTROLHUE Y HABILITACION DESCARGA RIO CAUTIN, TEMUCO" u="1"/>
        <s v="MEJORAMIENTO NUDO VIAL RUTA 1 (AVDA. REPÚBLICA DE CROACIA) - RUTA  28" u="1"/>
        <s v="CONSERVACION DE LA RED DE PROTECCIÓN DE RECURSOS HIDRICOS NACIONAL" u="1"/>
        <s v="CONSTRUCCION OBRAS INFRA VIAL QUEBRADAS V. OSORNO RUTA 225-CH. S: ENSENADA-T LOS STOS" u="1"/>
        <s v="CONSTRUCCION SENDAS EN RUTAS DV R.M. PROVINCIA DE MAIPO - III ETAPA" u="1"/>
        <s v="MEJORAMIENTO SISTEMA APR EL TAMBO, SAN VICENTE DE TT" u="1"/>
        <s v="CONSTRUCCIÓN CONEXIÓN VIAL SECTOR: MALALCAHUELLO - LONQUIMAY  REGIÓN ARAUCANIA" u="1"/>
        <s v="MEJORAMIENTO SISTEMA DE RIEGO ESTERO CODEGUA " u="1"/>
        <s v="REPOSICION P.S. CARRETERA DEL COBRE, KM. 85.5, RUTA 5 SUR, COMUNA " u="1"/>
        <s v="CONSERVACION MAYOR AERODROMO TENIENTE VIDAL COYHAIQUE" u="1"/>
        <s v="MEJORAMIENTO ESTABILIZACIÓN DE TALUDES RUTA 115-CH SECTOR: LA MINA - LÍMITE INTERNACIONAL." u="1"/>
        <s v="NORMALIZACION RUTA Y-340 S: PUERTO NATALES (CRUCE AV. CARLOS I. DEL CAMPO)- LAGO BALMACEDA - RIO PRIMERO" u="1"/>
        <s v="MEJORAMIENTO ACCESO NORPONIENTE A PADRE LAS CASAS" u="1"/>
        <s v="MEJORAMIENTO Y AMPLIACIÓN SISTEMA APR HACIENDA LA PUNTA, MOSTAZAL" u="1"/>
        <s v="MEJORAMIENTO CONECTIVIDAD 2° ACCESO A PIRQUE" u="1"/>
        <s v="MEJORAMIENTO CONECTIVIDAD 2º ACCESO A PIRQUE" u="1"/>
        <s v="CONSERVACION SISTEMA DE SEÑALIZACION INFORMATIVA REGION DE VALPARAISO 2018" u="1"/>
        <s v="CONCESIÓN EMBALSE LAS PALMAS (EXPROPIACIONES)" u="1"/>
        <s v="CONCESIÓN VARIANTE MELIPILLA (EXPROPIACIONES)" u="1"/>
        <s v="CONSTRUCCION PASEO COSTERO BAHIA CUMBERLAND JUAN FERNANDEZ" u="1"/>
        <s v="REPOSICION VARIOS PUENTES DE LA REGION DE O´HIGGINS V ETAPA" u="1"/>
        <s v="CONSTRUCCIÓN NUDO VIAL AVENIDA FREI - RUTA 9" u="1"/>
        <s v="CONSTRUCCION SISTEMA DE AGUA POTABLE RURAL MAÑIHUEICO, COMUNA DE HUALAIHUE" u="1"/>
        <s v="CONSERVACION SISTEMAS DE APR POR SEQUIA, REGION DEL BIO BIO" u="1"/>
        <s v="CONSERVACION SISTEMAS DE APR POR SEQUÍA, REGIÓN DEL BIO BIO" u="1"/>
        <s v="CONSERVACION CAMINOS BASICOS REGION DE TARAPACA 2020 (PLAN DE RECUPERACION)0" u="1"/>
        <s v="CONSTRUCCION SISTEMA DE AGUA POTABLE RURAL DE POLINCAY, COMUNA DE PUERTO MONTT" u="1"/>
        <s v="CONSTRUCCION NUEVO AERODROMO DE PELDEHUE, COLINA" u="1"/>
        <s v="MEJORAMIENTO SISTEMAS APR REGION ARICA Y PARINACOTA , GLOSA 05 APR (PREFACT.,FACT.,DISEÑO)" u="1"/>
        <s v="MEJORAMIENTO PUENTE LOS GUINDOS, FREIRINA" u="1"/>
        <s v="CONSTRUCCION PUENTE POCOYAN Y ACCESOS EN RUTA S-648 ENTRE RUTAS S-60 Y S-70; TOLTEN" u="1"/>
        <s v="CONSERVACION PEQUEÑOS AERÓDROMOS PROVINCIA DE ARAUCO REGION DEL BÍO BÍO" u="1"/>
        <s v="CONSTRUCCION CONEXION VIAL CRUCE RUTA 231 CH - ACCESO NORTE LAGO ESPOLON" u="1"/>
        <s v="CONSERVACION SISTEMAS APR AFECTADOS POR EVENTO LLUVIAS INVIERNO ALTIPLANICO 2019 TARAPACÁ" u="1"/>
        <s v="RUTA 5, TRAMO PUERTO MONTT - PARGUA (SUBSIDIO) " u="1"/>
        <s v="CONSERVACION DE SEGURIDAD VIAL EN PASADAS ZONAS URBANAS -TRAVESIAS 2019" u="1"/>
        <s v="CONSTRUCCIÓN CAMINO VICUÑA-YENDEGAIA, SECTOR AFLUENTE RÍO TOLEDO - RÍO CONDOR" u="1"/>
        <s v="MEJORAMIENTO SIST. EVAC. A LLUVIAS  GRAN VALPO. COLECTOR  MELGAREJO VALPARAISO" u="1"/>
        <s v="CONSERVACION SISTEMAS DE APR POR SEQUÍA, REGIÓN DE VALPARAÍSO" u="1"/>
        <s v="CONSTRUCCIÓN EDIFICIO MINISTERIO DE OBRAS PÚBLICAS VALPARAÍSO" u="1"/>
        <s v="REPOSICIÓN RUTA Y-905, WILLIAMS - NAVARINO, VARÍOS SECTORES" u="1"/>
        <s v="CONSTRUCCIÓN SISTEMA DE AGUA POTABLE RURAL KM23 RUTA 240 AYSÉN-COYHAIQUE" u="1"/>
        <s v="MEJORAMIENTO CBI CAMINO QUEPE-PRADOS DE HUICHAHUE, PADRE LAS CASAS" u="1"/>
        <s v="MEJORAMIENTO CBI  MAQUEHUE BOROA- PUENTE RAGNINTULEUFU, P. LAS CASAS" u="1"/>
        <s v="CONSTRUCCIÓN RUTAS S/ROL, A-19 SECTOR: CRUCE RUTA 5 - CRUCE RUTA 11-CH" u="1"/>
        <s v="CONSTRUCCIÓN OBRAS DE REGULACIÓN VALLE DE PETORCA, V REGIÓN" u="1"/>
        <s v="REPOSICION SERVICIO DE APR DE LINGUENTO NANIHUE, MARIQUINA" u="1"/>
        <s v="CONSTRUCCIÓN CAMINO SANTA BÁRBARA - RÍO CAMAHUETO - CHANA" u="1"/>
        <s v="CONSTRUCCION SISTEMA DE AGUA POTABLE RURAL SAN RAMON ENTRE ESTEROS CALBUCO" u="1"/>
        <s v="REPOSICION RUTA 5 SECTOR: CUESTA CHACA SUR" u="1"/>
        <s v="MEJORAMIENTO PUENTE DIEGO DE ALMAGRO EN RUTA C-17" u="1"/>
        <s v="CONSERVACION RUTINARIA AEROPUERTO DIEGO ARACENA REGIÓN DE TARAPACÁ" u="1"/>
        <s v="CONSERVACION INFRAESTRUCTURA DE AGUAS LLUVIAS TEMUCO Y PADRE LAS CASAS" u="1"/>
        <s v="CONSTRUCCION INFRAESTRUCTURA PORTUARIA PARA PESCADORES EX-SUDAMERICANA, VALPARAISO" u="1"/>
        <s v="REPOSICIÓN PUENTE SOBRE RÍO BIOBIO, CONCEPCIÓN-SAN PEDRO DE LA PAZ" u="1"/>
        <s v="MEJORAMIENTO PASADA URBANA RUTAS 5 Y A-27 S: ROT ARENAS-LU ORIENTE" u="1"/>
        <s v="CONSTRUCCION SERVICIO DE APR EL MELI, RIO BUENO" u="1"/>
        <s v="MEJORAMIENTO DESEMBOCADURA AL MAR RIO QUEULE TOLTEN" u="1"/>
        <s v="ASESORÍAS A LA INSPECCIÓN FISCAL AEROPUERTO DE ARICA" u="1"/>
        <s v="CONSERVACIÓN RED VIAL REGIÓN DE LA ARAUCANIA (2018 - 2020)" u="1"/>
        <s v=" AMPLIACIÓN AEROPUERTO ARTURO MERINO BENITEZ (EXPROPIACIONES)" u="1"/>
        <s v="CONSERVACIÓN MANTENCIÓN Y AMPLIACIÓN DE SIST. APR, REGIÓN METROPOLITANA (GLOSA 5)" u="1"/>
        <s v="CONSTRUCCION SISTEMA APR ASIENTO VIEJO ILLAPEL" u="1"/>
        <s v="CONSTRUCCION CAMINO PENETRACION SAN JUAN-CABO FROWARD, P. ARENAS -" u="1"/>
        <s v="MEJORAMIENTO RUTA F-50 LO OROZCO-QUILPUÉ ETAPA III, COMUNA CASABLANCA" u="1"/>
        <s v="MEJORAMIENTO RUTA R-71 INSPECTOR  FERNANDÉZ - TERMAS TOLHUACA KM 0 AL 13,4" u="1"/>
        <s v="NUEVO AEROPUERTO DE LA REGIÓN DE LA ARAUCANÍA (EXPROPIACIONES)" u="1"/>
        <s v="CONSERVACION GLOBAL MIXTA CAMINOS RED VIAL REGION DEL BIOBIO 2020" u="1"/>
        <s v="MEJORAMIENTO SISTEMA APR VILLA DEL CARMEN, LAS CABRAS" u="1"/>
        <s v="CONSTRUCCIÓN OBRAS DE MEJORAMIENTO CANAL DE LA LUZ EN CHILLÁN" u="1"/>
        <s v="NUEVO AEROPUERTO IX REGIÓN (SUBSIDIO)" u="1"/>
        <s v="CONSTRUCCION MUELLE CALETA ALGARROBO ALGARROBO" u="1"/>
        <s v="MEJORAMIENTO AREA DE MOVIMIENTO PEQUEÑO AERODROMO AYACARA REGION DE LOS LAGOS" u="1"/>
        <s v="MEJORAMIENTO CBI RUTA D-951 MINCHA SUR- TUNGA SUR" u="1"/>
        <s v="CONSERVACION CAMINOS BASICOS REGION DE MAGALLANES 2020 PLAN RECUPERACIÓN" u="1"/>
        <s v="REPOSICIÓN SISTEMA APR LA TETERA - PUEBLO DE INDIOS COMUNA QUILLOTA" u="1"/>
        <s v="CONSERVACIÓN GLOBAL DE CAMINOS VI REGIÓN AÑO 2021 - 2023" u="1"/>
        <s v="CONSTRUCCION SERVICIO DE AGUA POTABLE RURAL DE MARRIAMO, RIO BUENO" u="1"/>
        <s v="CONCESIÓN SISTEMA ORIENTE PONIENTE (INSPECCIÓN FISCAL)" u="1"/>
        <s v="CONSERVACION CAMINOS BASICOS REGION DE MAGALLANES 2019-2020" u="1"/>
        <s v="CONSERVACION CAMINOS BASICOS REGION DE VALPARAISO 2019-2020" u="1"/>
        <s v="CONSERVACION DE RIBERAS INTERREGIONAL 2020 - 2023 RECUP" u="1"/>
        <s v="CONSTRUCCIÓN COLECTOR INTERCEPTOR AGUAS LLUVIAS SAN MARTÍN, TEMUCO" u="1"/>
        <s v="MEJORAMIENTO RUTA 7, SECTOR LAS PULGAS - QUEULAT - BIFURCACIÓN  CISNES" u="1"/>
        <s v="CONSTRUCCIÓN CAMINO PUCHUNCAVÍ NOGALES POR CONCESIÓN" u="1"/>
        <s v="CONSERVACION SISTEMAS DE AGUAS LLUVIAS REGION DEL BIO BIO" u="1"/>
        <s v="MEJORAMIENTO SISTEMA APR DE VILLA FREI" u="1"/>
        <s v="CONSTRUCCION APR AGUAS DEL MAIPO ISLA DE MAIPO" u="1"/>
        <s v="CONSERVACION CAMINO PERIMETRAL AERODROMO LAS MARIAS" u="1"/>
        <s v="CONSERVACION MENOR RED AEROPORTUARIA REGIÓN DE MAGALLANES AÑOS 2017 - 2021" u="1"/>
        <s v="PLAZA DE LA CIUDADANÍA (INSPECCIÓN FISCAL)" u="1"/>
        <s v="CONCESIÓN  AEROPUERTO ARTURO MERINO BENÍTEZ (COMPENSACIONES)" u="1"/>
        <s v="CENTRO METROPOLITANO DE VEHICULOS RETIRADOS DE CIRCULACIÓN (IMG)" u="1"/>
        <s v="CONSERVACION GLOBAL PLAN DE RECUPERACION OBRAS PORTUARIAS REGION VALPARAISO" u="1"/>
        <s v="CONSTRUCCION VARIAS CICLOVIAS PROVINCIA DE MARGA MARGA REGION DE VALPARAISO" u="1"/>
        <s v="CONSERVACIÓN DEFENSAS  FLUVIALES RÍO CAUTÍN, SECTOR ANTUMALEN, TEMUCO " u="1"/>
        <s v="CONSTRUCCION SERVICIO APR EL PANGUE, CURACAVI" u="1"/>
        <s v="CONSERVACION PLATAFORMA ESTAC. DE AVIONES Y RODAJES ASOCIADOS AP. AMB, PLAN_x000a_DE RECUPERACIÓN" u="1"/>
        <s v="RUTA 5 TRAMO TALCA - CHILLÁN (EXPROPIACIONES)" u="1"/>
        <s v="RUTA D-43 LA SERENA - OVALLE (EXPROPIACIONES)" u="1"/>
        <s v="CONSTRUCCIÓN BORDE COSTERO LOCALIDAD DE TEN TEN, COMUNA DE CASTRO" u="1"/>
        <s v="AMPLIACION Y MEJORAMIENTO SERVICIO DE APR CURRIÑE-CHABRANCO, FUTRONO" u="1"/>
        <s v="AMPLIACION PASO FRONTERZO CRISTO  REDENTOR, FASE I" u="1"/>
        <s v="CONSTRUCCIÓN BORDES COSTEROS DE CHONCHI" u="1"/>
        <s v="MEJORAMIENTO RUTA 265 SECTOR ACCESO BAHIA JARA - CHILE CHICO" u="1"/>
        <s v="MEJORAMIENTO BORDE COSTERO EL MORRO, LOTA" u="1"/>
        <s v="CONSTRUCCION SISTEMA DE AGUA POTABLE RURAL CHAGUAL QUIDACO HUALAIHUE" u="1"/>
        <s v="MEJORAMIENTO PUERTO PESQUERO DE QUELLON" u="1"/>
        <s v="MEJORAMIENTO SISTEMA A.P.R. INCAHUASI, VALLENAR" u="1"/>
        <s v="RUTA D-43 LA SERENA - OVALLE (COMPENSACIONES)" u="1"/>
        <s v="MEJORAMIENTO CBI RUTAS T-225;T-785-S; T-261-S, S: HUELLAHUE - LIM. REGIONAL" u="1"/>
        <s v="CONSTRUCCION PLAZA PEAJE SAN ROQUE,RUTA 156 DE LA MADERA, REGION DEL BIO BIO" u="1"/>
        <s v="CONCESIÓN RUTA 5 NORTE, TRAMO LA SERENA - VALLENAR (COMPENSACIONES)" u="1"/>
        <s v="MEJORAMIENTO  CBI RUTA T-400 MORROMPULLI-RIO FUTA" u="1"/>
        <s v="CONSERVACION CAMINOS BÁSICOS REGIÓN DE LOS RIOS 2020 PLAN RECUPERACION" u="1"/>
        <s v="MEJORAMIENTO RUTA A-191, SECTOR CRUCE RUTA A-143 - CRUCE RUTA A-27" u="1"/>
        <s v="CONVENTO VIEJO (SISTEMA NUEVAS INVERSIONES)" u="1"/>
        <s v="CONSERVACION CAMINOS BASICOS REGIÓN DE ARICA Y PARINACIOTA 2020 PLAN RECUPERACION" u="1"/>
        <s v="MEJORAMIENTO CRUCE VIAL RUTA E-411 CON RUTA E-525, SECTOR EL TÁRTARO , COMUNA DE PUTAENDO" u="1"/>
        <s v="AMPLIACIÓN CONEXIÓN VIAL CONCEPCIÓN-CHIGUAYANTE, ETAPA 2" u="1"/>
        <s v="REPOSICION TALLER DE MAQUINARIAS DIRECCIÓN DE VIALIDAD PROVINCIA DE CAUTÍN" u="1"/>
        <s v="CONSTRUCCION SISTEMA DE AGUA POTABLE RURAL DETICO - QUECHU, COMUNA DE QUEILEN" u="1"/>
        <s v="CONSTRUCCION SERVICIO DE APR DE CHAMIZAL, COMUNA DE EL CARMEN" u="1"/>
        <s v="CONSERVACION SISTEMA DE SEÑALIZACIÓN INFORMATIVA REG  TARAPACÁ 2018" u="1"/>
        <s v="MEJORAMIENTO RUTA C-354 S CALDERA - BAHIA INGLESA" u="1"/>
        <s v="CONCESIÓN TELEFERICO BICENTENARIO (INSPECCIÓN FISCAL)" u="1"/>
        <s v="REPOSICIÓN Y MEJORAMIENTO PUENTE AGUA BUENA EN RUTA L-30-M." u="1"/>
        <s v="MEJORAMIENTO RUTA P-66 SECTOR: CONTULMO - C. PATA DE GALLINA, COMUNA DE CONTULMO" u="1"/>
        <s v="AMPLIACIÓN Y MEJORAMIENTO AERODROMO PICHOY VALDIVIA" u="1"/>
        <s v="CONSERVACION MEDIDAS PRIORITARIAS EDIFICIO MOP IQUIQUE" u="1"/>
        <s v="CONSTRUCCION  PUENTE LA RECOVA DE TROCHA ANGOSTA EN RUTA L-45, KM. 24,067, PROVINCIA LINARES" u="1"/>
        <s v="NUEVO AEROPUERTO IX REGIÓN (INSPECCIÓN FISCAL)" u="1"/>
        <s v="AUTOPISTA CONCEPCIÓN - CABRERO (EXPROPIACIONES)" u="1"/>
        <s v="CONSTRUCCION PROTECCION DE RIBERA COLIUMO, TOME" u="1"/>
        <s v="CONSERVACION CAMINOS CAMINOS BASICOS REGION DE LA ARAUCANIA 2020" u="1"/>
        <s v="CONSTRUCCIÓN INTERCONEXIÓN VIAL RUTA 41 CH - BORDE COSTERO PROV. ELQUI" u="1"/>
        <s v="REPOSICION SISTEMA APR CHIHUIMPILLI Y AMPLIACION A IMILCO,MILLALI, LAS QUILAS, FREIRE" u="1"/>
        <s v="REPOSICION PUENTE EL MOLINO,RUTA E-405,PROV.SAN FELIPE" u="1"/>
        <s v="CONSERVACION GLOBAL MIXTA CAMINOS RED VIAL VIII REGION 2016-2020" u="1"/>
        <s v="CONSERVACION GLOBAL CAMINOS RED VIAL REGION DE LA ARAUCANIA 2021" u="1"/>
        <s v="CONSERVACION MAYOR PISTA 17L 35R Y RODAJES ASOCIADOS AEROPUERTO AMB, PLAN DE RECUPERACION" u="1"/>
        <s v="REPOSICIÓN RUTA 5 SECTOR: ENLACE TRAVESÍA - COPIAPÓ" u="1"/>
        <s v="CONCESIÓN CONEXIÓN VIAL RUTA 78  HASTA RUTA 68 (EXPROPIACIONES)" u="1"/>
        <s v="CONSERVACION RUTINARIA AREA DE MOVIMIENTO PEQUEÑO AERODROMO PAMPA GUANACO REGION DE MAGALLANES Y DE LA ANTARTICA CHILENA" u="1"/>
        <s v="REPOSICION PUENTE COLORADO EN RUTA J-615 KM 0,80" u="1"/>
        <s v="CONSTRUCCIÓN PLAYA ARTIFICIAL Y CALETA DE PESCADORES LA CHIMBA" u="1"/>
        <s v="RUTA 5 TRAMO CHILLÁN - COLLIPULLI (COMPENSACIÓN SISTEMAS NUEVAS INVERSIONES)" u="1"/>
        <s v="CONSERVACION INFRAESTRUCTURA AGUAS LLUVIAS DE TEMUCO 2019 -2022 TEMUCO" u="1"/>
        <s v="CONCESIÓN VIAL AUTOPISTA DE LA REGIÓN DE ANTOFAGASTA (INSPECCIÓN FISCAL)" u="1"/>
        <s v="REPOSICION Y MEJORAMIENTO PUENTE LAS JUNTAS EN RUTA L-831, KM. 7.94, COMUNA DE PARRAL" u="1"/>
        <s v="CONCESIÓN EMBALSE PUNILLA (EXPROPIACIONES)" u="1"/>
        <s v="CONCESIÓN LITORAL CENTRAL (EXPROPIACIONES)" u="1"/>
        <s v="CONSERVACION DE RIBERAS Y CAUCES NATURALES (OBRAS FLUVIALES) 2019-2021 ATACAMA" u="1"/>
        <s v="MEJORAMIENTO CALETA DE PESCADORES DE EL QUISCO" u="1"/>
        <s v="CONSTRUCCION SISTEMA AGUAPOTABLE RURAL CURACO DE VILUPULLI, COMUNA DE CHONCHI" u="1"/>
        <s v="MEJORAMIENTO RUTA F-216 SECTOR: VALLE ALEGRE - CRUCE RUTA F-30-E, COMUNA DE QUINTEROS" u="1"/>
        <s v="REPOSICIÓN RUTA 5. SECTOR: TARA - COMPU" u="1"/>
        <s v="MEJORAMIENTO RUTA P-950-R TIRÚA- RELÚN POR LA CAMPANA" u="1"/>
        <s v="CONSTRUCCION APR AGUAS DEL MAIPO, COMUNA ISLA DE MAIPO" u="1"/>
        <s v="MEJORAMIENTO SISTEMA DE AGUA POTABLE MALLIN DEL TREILE LONQUIMAY" u="1"/>
        <s v="CONSERVACION RED VIAL REGIÓN DE LA ARAUCANIA 2020" u="1"/>
        <s v="RESTAURACIÓN FARO MONUMENTAL DE LA SERENA" u="1"/>
        <s v="MEJORAMIENTO PASADAS URBANAS RUTA 90, SECTOR SAN FERNANDO-SANTA CRUZ" u="1"/>
        <s v="CONSERVACIÓN GLOBAL RED VIAL VI REGIÓN AÑOS 2009-2011" u="1"/>
        <s v="CONSTRUCCION SERVICIO DE APR DE CHEUQUE, MARIQUINA" u="1"/>
        <s v="CONSTRUCCION BY PASS A LAS CIUDADES DE LA LIGUA Y CABILDO" u="1"/>
        <s v="CONSERVACION DE RIBERAS NATURALES AÑOS 2020 - 2022, VI REGIÓN" u="1"/>
        <s v="MEJORAMIENTO SISTEMA DE AGUA POTABLE RURAL DE EL MALITO, COMUNA DE PALENA" u="1"/>
        <s v="CONSERVACION GLOBAL RED VIAL IX REGION, 2016-2020" u="1"/>
        <s v="MEJORAMIENTO CBI, RUTA I-520, S: CAHUIL - EL QUILLAY - PAREDONES" u="1"/>
        <s v="MEJORAMIENTO INFRAESTRUCTURA PORTUARIA CALETA RIO SECO, IQUIQUE" u="1"/>
        <s v="CONSERVACIÓN RED VIAL VI REGIÓN AÑOS 2009-2011" u="1"/>
        <s v="MEJORAMIENTO RUTA D-605 SECTOR: SORUCO - COMBARBALÁ" u="1"/>
        <s v="CONCESIÓN LITORAL CENTRAL (INGRESO MÍNIMO GARANTIZADO)" u="1"/>
        <s v="MEJORAMIENTO RUTA Q-30, LA MONA-ALAMO HUACHO, LOS ANGELES" u="1"/>
        <s v="CONSERVACION CAMINOS PLAN INDIGENA 2016 R. DE LA ARAUCANIA" u="1"/>
        <s v="CONSTRUCCION SISTEMA DE EVACUACIÓN DE AGUAS LLUVIAS COMUNA DE LA FLORIDA, SANTIAGO, RM" u="1"/>
        <s v="MEJORAMIENTO RUTAS J-40 Y J-448; SECTOR: TENO-RAUCO, PROV. CURICO" u="1"/>
        <s v="CONSTRUCCION OBRAS FLUVIALES Y CONTROL  ALUVIONAL RÍO COPIAPÓ TIERRA AMARILLA" u="1"/>
        <s v="AUTOPISTA DE LA REGIÓN DE ANTOFAGASTA (COMPENSACIONES) " u="1"/>
        <s v="MEJORAMIENTO CONECTIVIDAD MARÍTIMA REGIÓN DE AYSÉN EN PUERTO CISNES" u="1"/>
        <s v="CONSTRUCCIÓN INFR. PESQUERA ARTESANAL CALETA CASCABELES, LOS VILOS" u="1"/>
        <s v="CONSERVACION RUTINARIA AERODROMO GUARDIAMARINA ZAÑARTU PUERTO WILLIAMS" u="1"/>
        <s v="MEJORAMIENTO RUTA S-95-T SECTOR:VILLARRICA - LICAN RAY" u="1"/>
        <s v="CONSERVACIÓN OBRAS DE REGADIO SEQUÍA 2019 -2021 REGION VALPARAISO" u="1"/>
        <s v="CONSTRUCCION CICLOVIAS PROVINCIA DE QUILLOTA REGION DE VALPARAISO" u="1"/>
        <s v="HOSPITALES GRUPO III: RED CENTRO SUR A : BUIN PAINE (INSPECCIÓN FISCAL)" u="1"/>
        <s v="REPOSICIÓN, CONSTRUCCIÓN CONVENIO  DE  PROGRAMACIÓN  DE  PUENTES, PROVINCIA DE CAUTÍN" u="1"/>
        <s v="CONSERVACIÓN SANEAMIENTO RUTA A-23, SECTOR: CRUCE RUTA 11 CH - CRUCE RUTA A-93" u="1"/>
        <s v="ANALISIS A PARTIR DE CONSTR. MODEL. FIS. RIO LAS MINAS PTA. ARENAS" u="1"/>
        <s v="MEJORAMIENTO EN RUTA R-42 CAMINO PURÉN - LUMACO, IX REGIÓN" u="1"/>
        <s v="REPOSICION SERVICIO DE APR PUYEHUE COMUNA DE PANGUIPULLI" u="1"/>
        <s v="CONSERVACION SITIO 7 PUERTO DE ARICA" u="1"/>
        <s v="CONSERVACIÓN SITIO 7 PUERTO DE ARICA" u="1"/>
        <s v="MEJORAMIENTO CBI RUTA T-125 SALTO DEL AGUA Y RUTA T-531 LAS HUELLAS" u="1"/>
        <s v="CAMINO INTERNACIONAL RUTA 60 CH LOS ANDES - CON CON (SISTEMA NUEVAS INVERSIONES)" u="1"/>
        <s v="NORMALIZACION EDIFICIO SERVICIOS PUBLICOS, ARICA" u="1"/>
        <s v="REPOSICION Y AMPLIACION SISTEMA DE AGUA POTABLE RURAL MOLLULCO, TEMUCO" u="1"/>
        <s v="CONSERVACIÓN RED VIAL REGIÓN TARAPACÁ 2009 2010 2011" u="1"/>
        <s v="AMPLIACION SERVICIO APR EL HIGUERAL, COMUNA DE SAN ESTEBAN" u="1"/>
        <s v="CONSERVACION OBRAS PORTUARIAS  2021-2025, REGIÓN DE O´HIGGINS" u="1"/>
        <s v="CONSERVACION CONSERVACION RENOVACION ESTANQUES 2021 Y 2022 REGION DE AYSEN REGION DE AYSEN" u="1"/>
        <s v="CONSERVACIÓN DE LA RED DE TRANSMISIÓN DE DATOS EN TIEMPO REAL" u="1"/>
        <s v="CONSERVACION DE SEGURIDAD VIAL EN PASADAS ZONAS URBANAS-TRAVESIAS 2019" u="1"/>
        <s v="CONSERVACION RUTIMARIA AERÓDROMO FRANCO BIANCO DE CERRO SOMBRERO, TIERRA DEL FUEGO" u="1"/>
        <s v="CONSERVACION RED VIAL ADMINISTRACION DIRECTA REGION DE ARICA Y PARINACOTA 2020" u="1"/>
        <s v="-- INTERCONEXIÓN VIAL SANTIAGO - VALPARAISO - VIÑA DEL MAR (EXPROPIACIONES - COVID)" u="1"/>
        <s v="-- INTERCONEXIÓN VIAL SANTIAGO - VALPARAISO - VIÑA DEL MAR (SISTEMA NUEVAS INVERSIONES - COVID)" u="1"/>
        <s v="AMPLIACION SISTEMA DE AGUA POTABLE RURAL TORTEL" u="1"/>
        <s v="MEJORAMIENTO RUTA 1 SECTOR: ACCESO NORTE MEJILLONES - MICHILLA" u="1"/>
        <s v="CONSERVACION MANTENCIÓN Y AMPLIACIÓN SIST. APR,REGIÓN DE COQUIMBO (GLOSA 5)" u="1"/>
        <s v="RUTA 160 TRAMO CORONEL TRES PINOS (INSPECCIÓN FISCAL)" u="1"/>
        <s v="CONSERVACIÓN MAYOR AREA DE MOVIMIENTO AEROPUERTO MATAVERI" u="1"/>
        <s v="MEJORAMIENTO RUTAS S-61 Y S-95-R, SECTOR: ICALMA-LIUCURA" u="1"/>
        <s v="CONSTRUCCION MUELLE ISLA SANTA MARIA" u="1"/>
        <s v="MEJORAMIENTO CBI RUTA T-255 (ANCACOMOE) Y RUTA T-189 (MELEFQUEN) COMUNA DE PANGUIPULLI" u="1"/>
        <s v="MEJORAMIENTO RUTAS S-941 Y S/ROL, CRUCE 199 CH (PALGUIN) - LÍMITE  REGIONAL  SUR" u="1"/>
        <s v="MEJORAMIENTO RUTA 1 SECTOR EL LOA-CUESTA GUANILLOS, REG DE TARAPACÁ" u="1"/>
        <s v="AMPLIACIÓN, REHABILITACIÓN Y MEJORAMIENTO DE LA RUTA 5 SECTOR: RÍO BUENO - PUERTO MONTT (INSPECCIÓN FISCAL)" u="1"/>
        <s v="MEJORAMIENTO RUTA T-60 SECTOR: CRUCE RUTA 206 - TRES VENTANAS" u="1"/>
        <s v="CONSERVACION RED VIAL REGIÓN DE VALPARAISO 2020" u="1"/>
        <s v="MEJORAMIENTO RUTA F-74-G, SECTOR: CUESTA IBACACHE - CASABLANCA, COMUNA CASABLANCA" u="1"/>
        <s v="CONSERVACION RUTINARIA AERODROMO LAS BRUJAS REGION DE COQUIMBO" u="1"/>
        <s v="CONST. SIST. APR ISLA MAILLEN, PTO. MONTT" u="1"/>
        <s v="ESTACIONES DE TRANSBORDO PARA TRANSANTIAGO (EXPROPIACIONES)" u="1"/>
        <s v="CONSERVACION CAMINOS BASICOS REGION DE ARICA Y PARINACOTA 2020" u="1"/>
        <s v="CONSTRUCCIÓN O. FLUVIALES Y C. A. CUENCA DEL RÍO TRÁNSITO Y EL CARMEN" u="1"/>
        <s v="CONSTRUCCION SISTEMA DE AGUA POTABLE RURAL HUAPI ABTAO, COMUNA DE CALBUCO" u="1"/>
        <s v="MEJORAMIENTO RUTA F-840 LAS DICHAS-MIRASOL COM. CASABLANCA-ALGARROBO" u="1"/>
        <s v="CONSTRUCCIÓN CENTRO GABRIELA MISTRAL ETAPA 2" u="1"/>
        <s v="MEJORAMIENTO CALETA DE PESCADORES LOS MOLINOS, COMUNA DE VALDIVIA" u="1"/>
        <s v="MEJORAMIENTO Y AMPLIACION SERVICIO DE APR AGUA BUENA, SAN CARLOS " u="1"/>
        <s v="MEJORAMIENTO Y AMPLIACIÓN SISTEMA APR  REQUEGUA SAN VICENTE DE TT" u="1"/>
        <s v="CONSTRUCCION Y MEJORAMIENTO CRUCERO-COLLIGUAY-TILTIL, PASO INTERREGIONAL ENTRE RM Y RV" u="1"/>
        <s v="MEJORAMIENTO CONEXIÓN VIAL RUTA 115 CH - RUTA 5 ENLACE VAROLI" u="1"/>
        <s v="CONSERVACIÓN GLOBAL DE CAMINOS REGIÓN DE LOS LAGOS AÑO 2010-2012" u="1"/>
        <s v="CONSTRUCCION PUENTES LA PALMILLA Y LOS MAQUIS, COMUNA DE PICHILEMU" u="1"/>
        <s v="AMPLIACION SISTEMA DE AGUA POTABLE RURAL VILLA MAÑIHUALES" u="1"/>
        <s v="CONSTRUCCION PASADAS URBANAS RUTA N-59-Q SECTOR CHILLAN - LIMITE REGIONAL" u="1"/>
        <s v="CONSERVACION APR TRANAQUEPE TIRÚA" u="1"/>
        <s v="MEJORAMIENTO SISTEMA APR HUILQUIO CERRILLO RENGO" u="1"/>
        <s v="NORMALIZACION AREA DE MOVIMIENTO AERÓDROMO CARRIEL SUR, CONCEPCIÓN" u="1"/>
        <s v="MEJORAMIENTO ACCESO PORTAL SAN FRANCISCO - TEMUCO" u="1"/>
        <s v="CONSERVACION RUTINARIA AREA DE MOVIMIENTO AERÓDROMO PICHOY 2020 REGIÓN DE LOS RÍOS" u="1"/>
        <s v="MEJORAMIENTO RAMPA ACHAO COMUNA DE QUINCHAO" u="1"/>
        <s v="MEJORAMIENTO CBI CAMINO PUENTE PAYA-HUIÑOCO, LONCOCHE" u="1"/>
        <s v="CONSERVACION SISTEMAS DE APR POR SEQUÍA REGIÓN METROPOLITANA" u="1"/>
        <s v="MEJORAMIENTO SISTEMA APR TULAHUEN, COMUNA MONTE PATRIA" u="1"/>
        <s v="INSTALACION SISTEMA APR LOS MORROS LUMACO" u="1"/>
        <s v="MEJORAMIENTO SISTEMA APR SAN ISIDRO CALINGASTA VICUÑA" u="1"/>
        <s v="CONSTRUCCIÓN SEGUNDO ACCESO A SAN JOSÉ DE LA MARIQUINA" u="1"/>
        <s v="CONSERVACION RED VIAL REGIÓN DE ANTOFAGASTA 2020" u="1"/>
        <s v="AMPLIACIÓN Y MEJORAMIENTO SISTEMA APR SAN LUIS VILLA ALEGRE PLACILLA" u="1"/>
        <s v="REPOSICIÓN RUTA P-70 PELECO - TIRÚA, ARAUCO" u="1"/>
        <s v="CONSERVACION GLOBAL MIXTA RED VIAL I REGION 2016-2020" u="1"/>
        <s v="ANALISIS DE INVERSION EN INFRAESTRUCTURA Y GESTION HIDRICA" u="1"/>
        <s v="REPOSICION COLECTOR RED PRIMARIA DE AGUAS LLUVIAS CAJON GRAMADO COMUNA DE PUERTO VARAS" u="1"/>
        <s v="MEJORAMIENTO RUTA 235-CH SECTOR: PUERTO RAMIREZ - PALENA" u="1"/>
        <s v="REPOSICION RUTA 11 CH ARICA T.QUEMADO; ZAPAHUIRA PUTRE(KM 100-127)" u="1"/>
        <s v="CONSERVACIÓN CAMINOS POR GLOSA 6 EN DIVERSAS COMUNAS DE LA REGIÓN METROPOLITANA" u="1"/>
        <s v="CONSERVACION RED VIAL ADMINISTRACION DIRECTA REGION DE LA ARAUCANIA 2020" u="1"/>
        <s v="MEJORAMIENTO CIRCUITO VIAL RUTA F-360 COLMO - F-366 LO ROJAS" u="1"/>
        <s v="CONSTRUCCIÓN CICLOVIA RUTA E-57, PROVINCIA DE LOS ANDES" u="1"/>
        <s v="MEJORAMIENTO W-883. SECTOR: APECHE - CRUCE RUTA W-853,QUEILEN" u="1"/>
        <s v="DIAGNOSTICO TUNELES DE LA RED VIAL I ETAPA" u="1"/>
        <s v="MEJORAMIENTO CBI RUTA D-427 TAMBILLOS - TONGOYCILLO" u="1"/>
        <s v="REPOSICIÓN OFICINA PROVINCIAL VIALIDAD CHACABUCO, COLINA" u="1"/>
        <s v="CONSTRUCCION SERVICIO APR SANTA ELENA SUR,COMUNA DE COLINA" u="1"/>
        <s v="CONSTRUCCIÓN BORDE COSTERO ENTRE EL DURAZNO - CUEVA EL PIRATA, QUINTERO" u="1"/>
        <s v="REPOSICIÓN INFRAESTRUCTURA  VIAL RUTA 0-60 CHIGUAYANTE-HUALQUI, PROVINCIA DE CONCEPCIÓN" u="1"/>
        <s v="CONSTRUCCIÓN PROTECCIÓN DE RIBERA COLIUMO, TOMÉ" u="1"/>
        <s v="AMPLIACION PLAZA DE PEAJE CHAIMAVIDA, REGION DEL BIO BIO" u="1"/>
        <s v="CONSERVACION ELEMENTOS DE SEGURIDAD VIAL REGION DE ATACAMA 2018-2019" u="1"/>
        <s v="CONSERVACIÓN CAMINOS EN COMUNIDADES INDÍGENAS R. LOS LAGOS 2018-2019" u="1"/>
        <s v="REPOSICION RUTA 11-CH, ARICA - TAMBO QUEMADO SECTOR: ROSARIO - GUANTA" u="1"/>
        <s v="CREPOSICION PUENTES LOS TALAVERAS Y SANTA ROSA, PROVINCIA DE CHACABUCO" u="1"/>
        <s v="CONSERVACION RUTINARIA AREA DE MOVIMIENTOAERODROMO CABO 1° JUAN ROMAN AYSEN" u="1"/>
        <s v="REPOSICION PUENTE ALLIPEN RUTA S-69 SECTOR: LOS LAURELES - PEDREGOSO, CUNCO" u="1"/>
        <s v="CONSERVACIÓN GLOBAL MIXTO REGIÓN DE LA ARAUCANÍA 2017 - 2021" u="1"/>
        <s v="ESTUDIOS Y ASESORÍAS PARA EXPROPIACIONES EN OBRAS DE INFRAESTRUCTURA POR EL SISTEMA DE CONCESIONES (PERITAJES Y PUBLICACIONES)" u="1"/>
        <s v="AMPLIACION RUTA H-27 CARRETERA EL COBRE RANCAGUA - MACHALI" u="1"/>
        <s v="AMPLIACIÓN REHABILITACIÓN Y MEJORAMIENTO PROGRAMA PENITENCIARIO II (INSPECCIÓN FISCAL)" u="1"/>
        <s v="AMPLIACIÓN, REHABILITACIÓN Y MEJORAMIENTO PROGRAMA PENITENCIARIO I (INSPECCIÓN FISCAL)" u="1"/>
        <s v="REPOSICIÓN RUTA 181-CH CURACAUTÍN MALALCAHUELLO" u="1"/>
        <s v="CONSERVACIÓN GLOBAL MIXTA CAMINOS RED VIAL VII REGIÓN (2018-2022)" u="1"/>
        <s v="CONSERVACION CALETAS ARTESANALES TARAPACA" u="1"/>
        <s v="CONSTRUCCION BANDERA REGIONAL DE TARAPACA" u="1"/>
        <s v="CONSTRUCCION INFRAESTRUCTURA PESQUERA ARTESANAL CALETA HUENTELAUQUEN, COMUNA DE LOS VILOS" u="1"/>
        <s v="NORMALIZACIÓN SUPERFICIE LIMITADORA DE OBSTÁCULOS AD. CAÑAL BAJO" u="1"/>
        <s v="CONCESIÓN VIAL PUENTE INDUSTRIAL, REGIÓN DEL BIOBÍO (INSPECCIÓN FISCAL)" u="1"/>
        <s v="CONSERVACION SISTEMA DE RIEGO TRANQUE CHINCOLCO, COMUNA DE PETORCA, REGION DE VALPARAISO" u="1"/>
        <s v="CONSTRUCCION CONEXIÓN VIAL R.5(ARTIF)-RUTA F-366(ROJAS),COM.QUILLOTA" u="1"/>
        <s v="CONSTRUCCION UNIFICACIÓN BOCATOMAS PRIMERA SECCIÓN RÍO ACONCAGUA LOS ANDES" u="1"/>
        <s v="MEJORAMIENTO RUTA T-35, LOS LAGOS VALDIVIA SECTOR: ANTILHUE-VALDIVIA" u="1"/>
        <s v="CONSERVACION INFRAESTRUCTURA DE RIEGO REGION DE VALPARAISO" u="1"/>
        <s v="CONSERVACION PISTA AD ROBINSON CRUSOE REGION DE VALPARAISO" u="1"/>
        <s v="MEJORAMIENTO RUTA 7. SECTOR: PUENTE EL BONITO - SANTA BARBARA" u="1"/>
        <s v="CONSTRUCCION BORDE FLUVIAL RIO LINGUE SECTOR MEHUIN COMUNA MARIQUINA" u="1"/>
        <s v="CONSTRUCCION PROTECCION COSTERA CHOLLIN, SCHWAGGER CORONEL" u="1"/>
        <s v="MEJORAMIENTO RUTA D-605, SECTOR PUNITAQUI - MANQUEHUA" u="1"/>
        <s v="CONSERVACION RESIDENCIA PRESIDENCIAL VIÑA DEL MAR TRIENAL 2019-2021" u="1"/>
        <s v="CONSERVACION RIBERAS CAUCES NATURALES REGION DE LOS LAGOS 2019-2021" u="1"/>
        <s v="CONSTRUCCIÓN PLAYA ARTIFICIAL EN SECTOR SUR DE PLAYA BRAVA, IQUIQUE" u="1"/>
        <s v="CONSERVACION RED VIAL REGION METROPOLITANA 2020 (PLAN DE RECUPERACION)" u="1"/>
        <s v="CONSERVACION RED VIAL REGIÓN DE VALPARAISO 2020 (PLAN DE RECUPERACION)" u="1"/>
        <s v="CONSERVACION INFRAESTRUCTURA DE RIEGO REGION METROPOLITANA" u="1"/>
        <s v="AMPLIACION Y MEJORAMIENTO SERVICIO DE APR DE HUAPE, CORRAL" u="1"/>
        <s v="CONSERVACION PUENTES MENORES REGIÓN DEL BIOBIO (METALICOS)" u="1"/>
        <s v="AMPLIACIÓN RELICITACIÓN CONCESION RUTA 68 SANTIAGO - VALPARAISO (ESTUDIO INTEGRALES)" u="1"/>
        <s v="AMPLIACIÓN RELICITACIÓN CONCESIÓN RUTA 68 SANTIAGO - VALPARAISO (ESTUDIO INTEGRALES)" u="1"/>
        <s v="AMPLIACIÓN Y MEJORAMIENTO QUERI" u="1"/>
        <s v="AUTOPISTA CONCEPCIÓN - CABRERO (COMPENSACIONES)" u="1"/>
        <s v="CONSTRUCCION SISTEMA DE AGUA POTABLE RURAL MAÑIHUEICO HUALAIHUE" u="1"/>
        <s v="CONSERVACION RED VIAL ATACAMA (2015-2016-2017)" u="1"/>
        <s v="CONSERVACION RED VIAL BIO BIO (2015-2016-2017)" u="1"/>
        <s v="CONSTRUCCION SERVICIO DE APR CHAMIZAL EL CARMEN" u="1"/>
        <s v="MEJORAMIENTO RUTA L-45, SECTOR ESCUELA LLEPO - EL PEÑASCO" u="1"/>
        <s v="CONSTRUCCION OBRAS FLUVIALES Y CONTROL ALUVIONAL RÍO SALADO" u="1"/>
        <s v="MEJORAMIENTO CONEXIÓN VIAL PUENTE CHEYRE - PASO RIO MANSO, COCHAMÓ" u="1"/>
        <s v="MEJORAMIENTO RUTA 11-CH, ARICA-TAMBO QUEMADO, S: PUTRE-CRUCE RUTA A - 235" u="1"/>
        <s v="CONEXIÓN VIAL MELIPILLA - CAMINO DE LA FRUTA (EXPROPIACIONES)" u="1"/>
        <s v="CONSTRUCCION SERVICIO DE APR MIRAFLORES, COMUNA NEGRETE" u="1"/>
        <s v="REPOSICIÓN PUENTE EDUARDO FREI MONTALVA Y ACCESOS, CARAHUE" u="1"/>
        <s v="CONSERVACION CONSERVACION RED VIAL ADMINISTRACION DIRECTA REGION DE ANTOFAGASTA 2020" u="1"/>
        <s v="CONSERVACION RED PRIMARIA DE AGUAS LLUVIAS REGION DE AYSEN" u="1"/>
        <s v="CONSERVACION MAYOR AREA DE MOVIMIENTO Y FRANJA DE SEGURIDAD AERODROMO LAS MARIAS, VALDIVIA" u="1"/>
        <s v="MEJORAMIENTO SISTEMA AGUA POTABLE RURAL SAN ENRIQUE, CHIMBARONGO" u="1"/>
        <s v="MEJORAMIENTO RUTA A-143, SECTOR CRUCE RUTA 11 CH - CRUCE RUTA A-191" u="1"/>
        <s v="MEJORAMIENTO BORDE COSTERO DE QUEMCHI" u="1"/>
        <s v="AMPLIACIÓN MEJORAMIENTO RELICITACIÓN ACCESO NORTE A CONCEPCIÓN" u="1"/>
        <s v="CONSERVACION MANTENCIÓN Y AMPLIACIÓN DE SIST. APR,REGIÓN METROPOLITANA (GLOSA 5)" u="1"/>
        <s v="CONSERVACION MANTENCIÓN Y AMPLIACIÓN SISTEMA APR REGIÓN DE ANTOFAGASTA (GLOSA 5)" u="1"/>
        <s v="CONSERVACIÓN MANTENCIÓN Y AMPLIACIÓN DE SIST. APR, REGIÓN DE LOS LAGOS (GLOSA 5)" u="1"/>
        <s v="CONCESIÓN RUTAS DEL LOA (EXPROPIACIONES)" u="1"/>
        <s v="CONSTRUCCION RAMPA QUINTERQUEN ISLA CAUCAHUE, COMUNA DE QUEMCHI" u="1"/>
        <s v="MEJORAMIENTO CBI RUTA D-595, SECTOR: SERÓN-HURTADO, PROVINCIA DE LIMARÍ" u="1"/>
        <s v="CONSERVACION MAYOR AREA DE MOVIMIENTO AEROPUERTO EL TEPUAL" u="1"/>
        <s v="MEJORAMIENTO RUTA 41 CH SECTOR: PUENTE EL CAMARÓN - LA LAGUNA, COMUNA DE VICUÑA" u="1"/>
        <s v="AMPLIACION PEQUEÑO AERÓDROMO ALTO PALENA REGIÓN DE LOS LAGOS" u="1"/>
        <s v="CONSTRUCCION INFRAESTRUCTURA PESQUERA ARTESANAL CALETA TALCA" u="1"/>
        <s v="CONSERVACION CAMINOS BASICOS REGION DE ARICA Y PARINACOTA 2019-2020" u="1"/>
        <s v="CONSTRUCCION SISTEMA DE REGADIO LAS VERTIENTES - PÚA REGION DE LA ARAUCANÍA" u="1"/>
        <s v="CONSTRUCCION VARADERO COMUNA DE DALCAHUE" u="1"/>
        <s v="CONSTRUCCIÓN SISTEMA APR EL RINCÓN, COMUNA DE RÍO NEGRO" u="1"/>
        <s v="CONSERVACION CAMINOS BASICOS REGION DE VALPARAISO 2020" u="1"/>
        <s v="MEJORAMIENTO RUTA G-16 SECTOR : SANTIAGO - LAMPA" u="1"/>
        <s v="CONSERVACION OBRAS PORTUARIAS MENORES, ARICA 2021-2025" u="1"/>
        <s v="CONSERVACION GLOBAL MIXTA CAMINOS RED VIAL V REGION 2016-2020" u="1"/>
        <s v="CONSERVACION GLOBAL MIXTA CAMINOS RED VIAL X REGIÓN 2016-2020" u="1"/>
        <s v="CONSERVACION GLOBAL MIXTA REGION METROPOLITANA AÑOS 2016-2020" u="1"/>
        <s v="REPOSICIÓN PUENTE MANCHURIA Y ACCESOS" u="1"/>
        <s v="CONSTRUCCIÓN CICLOVIA RUTA E-755 LOS ANDES, REGIÓN DE VALPARAÍSO" u="1"/>
        <s v="CONSERVACIÓN CAMINOS BÁSICOS REGIÓN DE LA ARAUCANÍA 2018-2020" u="1"/>
        <s v="MEJORAMIENTO Y AMPLIACIÓN SISTEMA APR LAS HORNILLAS, LINARES" u="1"/>
        <s v="CONSERVACIÓN CAMINOS BÁSICOS REGIÓN DE LA ARAUCANÍA 2019-2020" u="1"/>
        <s v="CONSERVACIÓN GLOBAL MIXTO CAMINOS RED VIAL REGIÓN COQUIMBO 2012-2016" u="1"/>
        <s v="ACTUALIZACION INVENTARIO PATRIMONIO CULTURAL INMUEBLE, REGION DE AYSEN" u="1"/>
        <s v="MEJORAMIENTO RUTA 7 SUR. SECTOR: CERRO CASTILLO-ALCANTARILLA CASCADA" u="1"/>
        <s v="MEJORAMIENTO Y AMPLIACIÓN SISTEMA APR  PUQUILLAY ALTO NANCAGUA" u="1"/>
        <s v="CONSERVACION OBRAS DE REGADIO SEQUIA 2019-2021 VALPARAISO" u="1"/>
        <s v="ACTUALIZACIÓN LEVANTAMIENTO CENSO DE TRÁNSITO DE LA RED VIAL" u="1"/>
        <s v="CONSERVACIÓN GLOBAL MIXTA REGIÓN DE COQUIMBO AÑO 2013" u="1"/>
        <s v="MEJORAMIENTO SISTEMAS APR REGION ANTOFAGASTA, GLOSA 05 APR (PREFACT.,FACT.,DISEÑO)" u="1"/>
        <s v="MEJORAMIENTO SISTEMAS APR REGION DE TARAPACA, GLOSA 05 APR (PREFACT.,FACT.,DISEÑO)" u="1"/>
        <s v="CONSERVACIÓN DE LA RED DE AGUA E HIDROGEOLOGÍA  " u="1"/>
        <s v="CONSTRUCCION SERVICIO DE APR QUIEBRAFRENOS LAJA" u="1"/>
        <s v="REPOSICIÓN SISTEMA APR EL COIGUE, COMUNA DE CARAHUE" u="1"/>
        <s v="MEJORAMIENTO RUTA C-46, VALLENAR HUASCO" u="1"/>
        <s v="REPOSICIÓN RUTA 11 CH, SECTOR: ARICA TAMBO QUEMADO KM 36 - 60" u="1"/>
        <s v="REPOSICION SISTEMA APR CHOROICO, COMUNA DE CUNCO" u="1"/>
        <s v="CONSTRUCCIÓN PUENTE SANTA JULIA EN RUTA E-325, PROV. DE PETORCA" u="1"/>
        <s v="CONSERVACION RED VIAL ADMINISTRACIÓN DIRECTA REGIÓN DE ANTOFAGASTA 2021" u="1"/>
        <s v="CONSERVACION RIBERAS DE CAUCES NATURALES REGIÓN DE TARAPACÁ" u="1"/>
        <s v="CONSERVACION SISTEMAS POR SEQUIA, REGION DE O`HIGGINS" u="1"/>
        <s v="CONSERVACION GLOBAL MIXTA CAMINOS RED VIAL REGION DE COQUIMBO 2021" u="1"/>
        <s v="CONSERVACION CAMINO BASICO, REGION DE ANTOFAGASTA 2020 - 2022 PLAN RECUPERACION" u="1"/>
        <s v="REPOSICION RUTA 23-CH SECTOR: SAN PEDRO ATACAMA - TOCONAO" u="1"/>
        <s v="AMPLIACION SERVICIO DE AGUA POTABLE RURAL TABOLANGO" u="1"/>
        <s v="CONSERVACION RED VIAL ADMINISTRACION DIRECTA REGION DE VALPARAISO 2020" u="1"/>
        <s v="CONSTRUCCION INFRAESTRUCTURA PORTUARIA COSTANERA DE PUERTO OCTAY" u="1"/>
        <s v="REPOSICION PAVIMENTO RUTA D-55, SECTOR: EMBALSE LA PALOMA - OVALLE" u="1"/>
        <s v="CONSTRUCCION TRANQUES DESARENADORES SISTEMA AGUAS LLUVIAS FRANCIA VALPARAISO" u="1"/>
        <s v="CONSTRUCCION CONEXIÓN VIAL RUTA COSTERA CALETA HORNOS - LIMITE  III REG." u="1"/>
        <s v="AMPLIACION RUTA 41-CH SECTOR: LA SERENA-LAS ROJAS TRAMO 1" u="1"/>
        <s v="CONSERVACION CAMINOS PLAN INDIGENA REGION DE LA ARAUCANIA 2020, PLAN DE RECUPERACION" u="1"/>
        <s v="CONSTRUCCION CONEXION VIAL RUTA 23 CH-RUTA B-385" u="1"/>
        <s v="CONSTRUCCION ALARGUE MUELLE PESQUERO ARTESANAL DE LOTA BAJO LOTA" u="1"/>
        <s v="CONSERVACION PEQUEÑOS AERODROMOS ZONA CENTRAL" u="1"/>
        <s v="CONSERVACION Y MEJORAMIENTO DE SEGURIDAD VIAL EN RUTAS DE LA RED 2018 VI REG" u="1"/>
        <s v="AMPLIACION Y MEJORAMIENTO SISTEMA APR RINCÓN DE MELLADO" u="1"/>
        <s v="CONSERVACIÓN GLOBAL OBRAS PORTUARIAS REGIÓN DE ANTOFAGASTA" u="1"/>
        <s v="CONSERVACIÓN OBRAS FISCALES DE RIEGO REGIÓN DE ANTOFAGASTA" u="1"/>
        <s v="MEJORAMIENTO RED VIAL RUTA A-35, SECTOR CRUCE  RUTA 5 - CRUCE  RUTA A-31" u="1"/>
        <s v="CONSERVACIÓN OBRAS PORTUARIAS MENORES REGIÓN DE AYSÉN" u="1"/>
        <s v="MEJORAMIENTO AMPLIACIÓN RUTA 1 S: ROTONDA INTERSECCIÓN RUTA 28 - COLOSO" u="1"/>
        <s v="CONSERVACION MAYOR PISTA 17R-35L Y RODAJES ASOCIADOS AEROPUERTO AMB" u="1"/>
        <s v="MEJORAMIENTO CAMINO BÁSICO INTERMEDIO 2ª FAJA EL VOLCAN (VILLARRICA)" u="1"/>
        <s v="CONSTRUCCIÓN PUENTE SOBRE EL CANAL CHACAO Y ACCESOS" u="1"/>
        <s v="AUTOPISTA CONCEPCIÓN CABRERO Y RED VIAL BIO BÍO (INSPECCIÓN FISCAL)" u="1"/>
        <s v="CONSERVACION RED VIAL REGIÓN DEL MAULE 2020 (PLAN DE RECUPERACION)2" u="1"/>
        <s v="CONSERVACION GLOBAL MIXTA CAMINOS RED VIAL REGION DE ARICA Y PARINACOTA 2020" u="1"/>
        <s v="CONSTRUCCIÓN CAMINO VICUÑA-YENDEGAIA, SECTOR  AFLUENTE RÍO TOLEDO - RÍO CONDOR" u="1"/>
        <s v="MEJORAMIENTO RUTA O-60 SECTOR YUMBEL - RERE, YUMBEL" u="1"/>
        <s v="AMPLIACION Y MEJORAMIENTO APR SANTA INES DE PATAGUILLAS, CURACAVI" u="1"/>
        <s v="CONSTRUCCION SERVICIO APR SANTA LAURA - TUCUMAN, LOS ANGELES" u="1"/>
        <s v="MEJORAMIENTO PASO SAN  FRANCISCO SECTOR: PEDERNALES - SALAR DE MARICUNGA" u="1"/>
        <s v="MEJORAMIENTO W-883. SECTOR: CRUCE RUTA 5-PUREO,CHILOÉ" u="1"/>
        <s v="CONSERVACION OBRAS PORTUARIAS MENORES III REGION" u="1"/>
        <s v="-- VARIANTE MELIPILLA (INGRESO MINIMO GARANTIZADO)" u="1"/>
        <s v="CONSERVACIÓN RUTINARIA AERÓDROMO CAÑAL BAJO 2018-2019" u="1"/>
        <s v="REPOSICIÓN RUTAS T-47 Y T-45 SECTOR: CHOSHUENCO RIÑIHUE" u="1"/>
        <s v="CONSERVACION RIBERAS DE CAUCES NATURALES XI REGIÓN (2019-2021)" u="1"/>
        <s v="MEJORAMIENTO CONST. EVAC Y DRENAJE DE AALL SUBSISTEMAS LLAU-LLAU Y D'AGOSTINI, PUNTA ARENAS" u="1"/>
        <s v="CONSTRUCCIÓN OBRAS FLUVIALES RÍO COPIAPÓ Y OBRAS DE CONTROL ALUVIONAL QEBRADA AFLUENTES" u="1"/>
        <s v="CONSERVACIÓN GLOBAL MIXTA CAMINOS RED VIAL IX REGIÓN  2014 - 2018" u="1"/>
        <s v="AMPLIACIÓN RUTA 41-CH SECTOR: BIFURCACIÓN LAS ROJAS - BIFURCACIÓN A MARQUESA" u="1"/>
        <s v="EMBALSE CONVENTO VIEJO (EXPROPIACIONES)" u="1"/>
        <s v="CONSTRUCCIÓN COLECTOR SISTEMA CUELLAR URBANIZADO LINARES" u="1"/>
        <s v="CONSERVACIÓN GLOBAL MIXTA CAMINOS RED VIAL I REGION 2017-2021" u="1"/>
        <s v="CONSERVACIÓN GLOBAL MIXTA CAMINOS RED VIAL X REGIÓN 2017-2021" u="1"/>
        <s v="CONSERVACION CAMINOS BASICOS REGION DE AYSEN 2019-2021" u="1"/>
        <s v="REPOSICION PUENTE CHAN CHAN N°1 EN RUTA U-605" u="1"/>
        <s v="MEJORAMIENTO RUTA 15-CH; SALTO USMAGAMA -ALTO CHUSMIZA, R. TARAPACA" u="1"/>
        <s v="CONSTRUCCION SISTEMA DE AGUA POTABLE RURAL DE CHUYAQUEN, COMUNA DE MAULLIN" u="1"/>
        <s v="CONSTRUCCION SISTEMA DE AGUA POTABLE RURAL DE OLMOPULLI, COMUNA DE MAULLIN" u="1"/>
        <s v="AMPLIACION MEJORAMIENTO RUTA S-40. SECTOR: LABRANZA-IMPERIAL-CARAHUE" u="1"/>
        <s v="CONSERVACION INFRAESTRUCTURA HORIZONTAL Y OTROS AD. BERNARDO O'HIGGINS. CHILLÁN, VIII REGIÓN DEL BÍO BÍO." u="1"/>
        <s v="AMPLIACIÓN INFRAESTRUCTURA PORTUARIA EN BAHIA BAHAMONDE, O'HIGGINS" u="1"/>
        <s v="CONSTRUCCION INFRAESTRUCTURA PORTUARIA CONECTIVIDAD MAYOR QUELLON" u="1"/>
        <s v="MEJORAMIENTO SISTEMA APR HUALACURA NUEVA IMPERIAL" u="1"/>
        <s v="CONSTRUCCIÓN BORDE COSTERO DE DALCAHUE" u="1"/>
        <s v="REPOSICION PUENTES MAYORES REGION DE LOS LAGOS GRUPO 2" u="1"/>
        <s v="REPOSICION PUENTES MAYORES REGIÓN DE LOS LAGOS GRUPO 2" u="1"/>
        <s v="MEJORAMIENTO SISTEMA APR VILLA EL CARMEN LAS CABRAS" u="1"/>
        <s v="CONSERVACION INFRAESTRUCTURA DE RIEGO REGION DE ARICA Y PARINACOTA" u="1"/>
        <s v="CONSERVACION OBRAS PORTUARIAS MENORES REGION DE ARICA Y PARINACOTA" u="1"/>
        <s v="CONSTRUCCION Y MEJORAMIENTO T - 415, SECTOR ÑANCUL - RIÑIHUE" u="1"/>
        <s v="ESTACIÓN DE INTERCAMBIO MODAL LA CISTERNA (INGRESO MINIMO GARANTIZADO)" u="1"/>
        <s v="DIAGNOSTICO ESTRUCTURAL CONSERVACION MUELLE Y EDIFICACIONES ANEXAS EX-ENACAR LOTA" u="1"/>
        <s v="CONSERVACION MAYOR PISTA AERÓDROMO TENIENTE MARSH DE LA ANTÁRTICA. XII REGIÓN DE MAGALLANES" u="1"/>
        <s v="CONSERVACIÓN RED DE LAGOS" u="1"/>
        <s v="CONSERVACION INTEGRAL ASCENSORES CONCEPCIÓN, CORDILLERA, ESPÍRITU SANTO REGIÓN DE VALPARAISO" u="1"/>
        <s v="MEJORAMIENTO RUTA L-32, SECTOR PTE. MARIMAURA-CRUCE RUTA 126" u="1"/>
        <s v="MEJORAMIENTO SISTEMA APR CUNLAGUA, ARBOLEDA GRANDE, EL TEBAL, SALAMANCA" u="1"/>
        <s v="CONSTRUCCION SISTEMA APR CHUCUYO PUTRE" u="1"/>
        <s v="CONSERVACION OBRAS PORTUARIAS MENORES REGION DE LA ARAUCANIA" u="1"/>
        <s v="REPOSICIÓN PUENTES Y LOSAS PROVICIAS DE MELIPILLA Y TALAGANTE" u="1"/>
        <s v="CONSERVACION RED VIAL REGION DE ATACAMA 2020" u="1"/>
        <s v="CONSERVACION RED VIAL REGIÓN DE ATACAMA 2020" u="1"/>
        <s v="CONSERVACION OBRAS DE REGADIO, SEQUIA REGION COQUIMBO" u="1"/>
        <s v="CONSERVACION INFRAESTRUCTURA DE RIEGO REGION DE O'HIGGINS" u="1"/>
        <s v="REPOSICIÓN RUTA 5 SECTOR: ALTO CUESTA CHACA NORTE - CUESTA ACHA" u="1"/>
        <s v="CONSERVACION CAMINOS POR GLOSA 6 PASADAS URBANAS REGION DEL BIOBIO Y ÑUBLE" u="1"/>
        <s v="CONSTRUCCION SERVICIO APR SANTA ISABEL-EL TORREON SAN CARLOS" u="1"/>
        <s v="CONSERVACION CONSERVACION RED DE LAGOS NACIONAL PLAN DE RECUPERACION INTERREGIONAL" u="1"/>
        <s v="CONSTRUCCION SERVICIO DE APR DE VAQUERIA-EL ROSAL-ARTURO PRAT NEGRETE" u="1"/>
        <s v="MEJORAMIENTO SISTEMAS APR, REGION COQUIMBO, GLOSA 05 APR (PREFACT.,FACT.,DISEÑO)" u="1"/>
        <s v="MEJORAMIENTO SISTEMAS APR, REGION DE AYSEN, GLOSA 05 APR (PREFACT.,FACT.,DISEÑO)" u="1"/>
        <s v="MEJORAMIENTO SISTEMAS APR, REGION OHIGGINS, GLOSA 05 APR (PREFACT.,FACT.,DISEÑO)" u="1"/>
        <s v="CONSERVACION CAMINOS BASICOS REGION DE ATACAMA 2016-2018" u="1"/>
        <s v="CONSTRUCCION SISTEMA AGUA POTABLE RURAL HUITE, COMUNA DE QUEMCHI" u="1"/>
        <s v="MEJORAMIENTO CAMINO BÁSICO INTERMEDIO RUTA H-510, COMUNA DE RENGO" u="1"/>
        <s v="CONCESIÓN SISTEMA AMÉRICO VESPUCIO ORIENTE TRAMO EL SALTO - PRÍNCIPE DE GALES (COMPENSACIONES)" u="1"/>
        <s v="AMPLIACIÓN RUTAS DEL LOA (INSPECCIÓN FISCAL)" u="1"/>
        <s v="AEROPUERTO EL TEPUAL DE PUERTO MONTT (INSPECCIÓN FISCAL)" u="1"/>
        <s v="CONSTRUCCIÓN NUDO VIAL AVENIDA  FREI - RUTA 9" u="1"/>
        <s v="CONSERVACION OBRAS PORTUARIAS MENORES RECUPERACION REGION BIOBIO" u="1"/>
        <s v="AMPLIACIÓN, REHABILITACIÓN Y MEJORAMIENTO AMÉRICO VESPUCIO NORTE (INSPECCIÓN FISCAL)" u="1"/>
        <s v="NORMALIZACION PEQUEÑO AERODROMO QUELLON REGION DE LOS LAGOS" u="1"/>
        <s v="CONSTRUCCION CONSTRUCCIÓN SISTEMA APR EL CHILCAL, COMUNA CANELA COQUIMBO" u="1"/>
        <s v="CONSERVACION Y REPARACIÓN INFRAESTRUCTURA DE RIEGO REGIÓN VALPARAISO" u="1"/>
        <s v="AMPLIACION SERVICIO APR LAGUNA VERDE VALPARAISO" u="1"/>
        <s v="CONSTRUCCION PUENTE ÑIQUEN Y DESCARGA, COMUNA DE ÑIQUÉN, ÑUBLE" u="1"/>
        <s v="MEJORAMIENTO CRUCE VIAL RUTAS E-61 CON RUTA E-835 SECTOR SAN RAFAEL, COMUNA DE LOS ANDES" u="1"/>
        <s v="MEJORAMIENTO Y AMPLIACIÓN SISTEMA APR SAN ALEJO-DIGUA" u="1"/>
        <s v="AMPLIACION DE SERVICIO APR LAS CRUCES, COMUNA DE LIMACHE" u="1"/>
        <s v="MEJORAMIENTO SISTEMA DE AGUA POTABLE RURAL HUINTIL, COMUNA DE ILLAPEL" u="1"/>
        <s v="CONSERVACIÓN MAYOR PISTA 17L 35R Y RODAJES ASOCIADOS AEROPUERTO AMB, SANTIAGO" u="1"/>
        <s v="MEJORAMIENTO RUTA 15 CH SEXTOR: ALTO HUASQUIÑA - ALTO USMAGAMA" u="1"/>
        <s v="NORMALIZACION Y MEJORAMIENTO AREA DE MOVIMIENTO AEROPUERTO ANDRES SABELLA ANTOFAGASTA" u="1"/>
        <s v="CONSTRUCCION OBRAS DE CONTROL ALUVIONAL EN QUEB.RIQUELME -ANTOFAGASTA" u="1"/>
        <s v="CONSERVACION GLOBAL RED VIAL REGION DEL BIOBIO AÑOS 2021-2022 PLAN DE RECUPERACION" u="1"/>
        <s v="CONSTRUCCION CONEXION VIAL CRUCE  RUTA 231 CH - ACCESO NORTE LAGO ESPOLON" u="1"/>
        <s v="REPOSICIÓN RUTA E-71, SAN FELIPE - PUTAENDO, PROVINCIA DE SAN FELIPE" u="1"/>
        <s v="AMPLIACIÓN, REHABILITACIÓN Y MEJORAMIENTO DE LA RUTA 5 SUR SECTOR: TEMUCO-RÍO BUENO (INSPECCIÓN FISCAL)" u="1"/>
        <s v="REPOSICION PARCIAL SISTEMA AGUA POTABLE RURAL PAILAHUEQUE,ERCILLA" u="1"/>
        <s v="MEJORAMIENTO PASADA URBANA POR LA UNIÓN" u="1"/>
        <s v="REPOSICIÓN PUENTE NICOLASA EN RUTA C-530" u="1"/>
        <s v="MEJORAMIENTO SISTEMA APR BOLDOMAHUIDA CHÉPICA" u="1"/>
        <s v="CONSTRUCCION SAPR LOS MORROS, COMUNA DE LUMACO" u="1"/>
        <s v="CONSTRUCCION EMBALSE DE RIEGO EN RÍO CHILLÁN RIO CHILLAN" u="1"/>
        <s v="CONSTRUCCIÓN PUENTE EL MEDIO EN RUTA E-769, COMUNA DE SANTA MARÍA" u="1"/>
        <s v="MEJORAMIENTO PASO FRONTERIZO OLLAGUE, RUTA 21 CH, SECTOR :CHIU CHIU ASCOTAN " u="1"/>
        <s v="REPOSICIÓN RUTA 5 SECTOR: LÍMITE PROVINCIAL ACCESO OFICINA PEDRO DE VALDIVIA" u="1"/>
        <s v="REPOSICIÓN CINCO PUENTES MENORES, REGIÓN DEL MAULE" u="1"/>
        <s v="MEJORAMIENTO CAMINOS BÁSICOS INTERMEDIOS, PROVINCIA  MELIPILLA,  CHACABUCO  Y CORDILLERA , RM" u="1"/>
        <s v="REPOSICIÓN RUTA 60 CH, SECTOR: JUNCAL-PORTILLO Y SALADILLO" u="1"/>
        <s v="REPOSICIÓN PAVIMENTO RUTA M - 50 SECTOR: CAUQUENES - CHANCO" u="1"/>
        <s v="CONEXIÓN VIAL MELIPILLA - CAMINO DE LA FRUTA (COMPENSACIONES)" u="1"/>
        <s v="CONSERVACIÓN CAMINOS BASICOS REGION DE ANTOFAGASTA 2016-2018" u="1"/>
        <s v="CONSTRUCCIÓN SENDAS PEATONALES / CICLOVIAS EN RUTAS DE LA DVRM" u="1"/>
        <s v="CONSERVACION MANTENCIÓN Y AMPLIACIÓN SIST. APR, REGIÓN DE ÑUBLE (GLOSA 5) ÑUBLE" u="1"/>
        <s v="CONSERVACION GLOBAL MIXTA CAMINOS RED VIAL REGION DE ANTOFAGASTA 2020" u="1"/>
        <s v="CONCESIÓN HOSPITAL DE LA FLORIDA (OBRAS DE ARTE)" u="1"/>
        <s v="CONSERVACION SANEAMIENTO RED VIAL REGION ARICA Y PARINACOTA SUR" u="1"/>
        <s v="CONSERVACIÓN Y ACTUALIZACIÓN DEL EQUIPAMIENTO TECNOLÓGICO DE PLAZA DE PEAJE TÚNEL LAS RAICES" u="1"/>
        <s v="CONSERVACION DE RIBERAS REGION DEL BIOBIO 2020 - 2023 - RECUP" u="1"/>
        <s v="AMPLIACIÓN, REHABILITACIÓN Y MEJORAMIENTO AMÉRICO VESPUCIO SUR (INSPECCIÓN FISCAL)" u="1"/>
        <s v="AMPLIACIÓN,  REPOSICIÓN RUTA 90 SECTOR: CRUCE I-860 (MANANTIALES) - ACCESO PLACILLA" u="1"/>
        <s v="CONSERVACION SISTEMA HIDRICO DE ESCASEZ OBRAS COMPLEMENTARIAS EN LLAY LLAY, VALLE DEL ACONCAG" u="1"/>
        <s v="AMPLIACION SERVICIO AGUA POTABLE RURAL EL RUNGUE PUCHUNCAVÍ" u="1"/>
        <s v="REPOSICIÓN Y MEJORAMIENTO PATIOS DE ESTIBA PLAZAS FIJAS DE PESAJE" u="1"/>
        <s v="MEJORAMIENTO RUTA I-45 CAMINO PUENTE NEGRO - LA RUFINA KM 25,5 A 29,5" u="1"/>
        <s v="CONSTRUCCION SISTEMA APR LOMAS DE MACHICURA COMUNA DE PARRAL" u="1"/>
        <s v="MEJORAMIENTO BORDE COSTERO PUERTO SAAVEDRA, SAAVEDRA" u="1"/>
        <s v="CONSTRUCCION CONEXION VIAL RUTA F-50 -TRONCAL SUR" u="1"/>
        <s v="CONSTRUCCION CONEXIÓN VIAL RUTA F-50 -TRONCAL SUR" u="1"/>
        <s v="MEJORAMIENTO CAMINOS BASICOS INTERMEDIOS PROVINCIAS DE MAIPO Y TALAGANTE" u="1"/>
        <s v="CONSERVACION GLOBAL MIXTA CAMINOS RED VIAL REGION DE LOS LAGOS 2020" u="1"/>
        <s v="MEJORAMIENTO RUTAS T-225;T-235;T-251 S, HUELLAHUE - LIM.REGIONAL" u="1"/>
        <s v="REPOSICION RUTA 24 S: COLUPO - BARRILES, PROV TOCOPILLA, II REGION" u="1"/>
        <s v="MEJORAMIENTO INSTALACIÓN DE FILTRO PARA ABATIR ARSÉNICO EN APR COLO COLO QUILICURA" u="1"/>
        <s v="AMPLIACIÓN RELICITACIÓN CONCESION RUTA 5 TEMUCO - RÍO BUENO (ESTUDIO INTEGRALES)" u="1"/>
        <s v="AMPLIACIÓN RELICITACIÓN CONCESIÓN RUTA 5 TEMUCO - RÍO BUENO (ESTUDIO INTEGRALES)" u="1"/>
        <s v="MEJORAMIENTO RUTA 265: CRUCE EL MAITÉN-GUADAL" u="1"/>
        <s v="CONSTRUCCION PUENTE SEGUNDO CORRAL, EN CAMINO PUELO - PASO EL BOLSON, COCHAMO" u="1"/>
        <s v="CONSERVACION GLOBAL RED VIAL REGION DE MAGALLANES AÑOS 2020" u="1"/>
        <s v="CONSERVACIÓN GLOBAL MIXTA CAMINOS VIII REGIÓN AÑO 2012-2016" u="1"/>
        <s v="CONSTRUCCION INFRAESTRUCTURA PESQUERA ARTESANAL CALETA TALCARUCA" u="1"/>
        <s v="AMPLIACIÓN, REHABILITACIÓN Y MEJORAMIENTO DE LA RUTA 5 SECTOR LOS VILOS-LA SERENA (INSPECCIÓN FISCAL)" u="1"/>
        <s v="AMPLIACIÓN, REHABILITACIÓN Y MEJORAMIENTO DE LA RUTA 5 SECTOR: CHILLÁN-COLLIPULLI (INSPECCIÓN FISCAL)" u="1"/>
        <s v="AMPLIACIÓN Y MEJORAMIENTO SISTEMA APR PULÍN LITUECHE" u="1"/>
        <s v="MEJORAMIENTO SISTEMA APR SAN ISIDRO CALINGASTA, COMUNA DE VICUÑA" u="1"/>
        <s v="ACCESO NORTE A CONCEPCIÓN (COMPENSACIONES)" u="1"/>
        <s v="MEJORAMIENTO RUTA W-15. SECTOR: PUMANZANO - LINAO" u="1"/>
        <s v="AMPLIACIÓN Y MEJORAMIENTO BAJOS DE LIRCAY HACIA LA CALOR" u="1"/>
        <s v="CONSERVACIÓN SANEAMIENTO RUTA A-23, SECTOR: CRUCE RUTA 11 CH - CRUCE RUTA  A-93" u="1"/>
        <s v="CONSERVACION OBRAS PORTUARIAS MENORES Y BORDES COSTEROS IV REGION" u="1"/>
        <s v="CONSERVACIÓN GLOBAL MIXTA DE CAMINOS X REGIÓN DE LOS LAGOS AÑO 2012" u="1"/>
        <s v="CONSERVACIÓN GLOBAL RED VIAL REGIÓN DE VALPARAÍSO 2017-2019" u="1"/>
        <s v="CONSTRUCCION CONEXIÓN VIAL CARRETERA DEL COBRE - RÍO LOCO - RUTA 5" u="1"/>
        <s v="AMPLIACIÓN Y MEJORAMIENTO SISTEMA DE AGUA POTABLE RURAL DE EL PAICO COMUNA DE EL MONTE" u="1"/>
        <s v="CONSERVACION MAYOR AERODROMO CHILE CHICO REGION DE AYSEN" u="1"/>
        <s v="MEJORAMIENTO RUTA 257-CH, SECTOR ONAISSÍN - SAN SEBASTIÁN, XII REGIÓN" u="1"/>
        <s v="AMPLIACION Y MEJORAMIENTO EL BOLLENAR,COMUNA DE MELIPILLA" u="1"/>
        <s v="AEROPUERTO CARLOS IBAÑEZ DEL CAMPO PUNTA ARENAS (INSPECCIÓN FISCAL)" u="1"/>
        <s v="CONSERVACIÓN SISTEMA DE RIEGO EMBALSE EL MELÓN, V REGIÓN" u="1"/>
        <s v="REPOSICIÓN OFICINA PROVINCIAL Y TALLER DE VIALIDAD PROVINCIA DE VALDIVIA" u="1"/>
        <s v="CONSERVACION GLOBAL RED VIAL REGION DEL BIOBIO AÑOS 2021-2022 PLAN DE RECUPERACIÓN" u="1"/>
        <s v="AMPLIACIÓN, REHABILITACIÓN Y MEJORAMIENTO DE LA RUTA 5 SECTOR SANTIAGO-TALCA Y ACCESO SUR A SANTIAGO (INSPECCIÓN FISCAL)" u="1"/>
        <s v="MEJORAMIENTO INTEGRAL AERODROMO DE VICTORIA REGION DE LA ARAUCANIA" u="1"/>
        <s v="AMPLIACION Y MEJORAMIENTO SERVICIO APR DE FUTAHUENTE, RIO BUENO" u="1"/>
        <s v="MEJORAMIENTO CBI RUTA D-427 TAMBILLOS-TONGOYCILLO, REGION DE COQUIMBO" u="1"/>
        <s v="MEJORAMIENTO CONEXIÓN VIAL QUEBRADA SECA - TONGOY, REGIÓN DE COQUIMBO" u="1"/>
        <s v="MEJORAMIENTO CONEXIÓN VIAL QUEBRADA SECA ¿ TONGOY, REGIÓN DE COQUIMBO" u="1"/>
        <s v="HABILITACIÓN COSTANERA RÍO LIMARI (OVALLE)" u="1"/>
        <s v="CONSTRUCCIÓN CONEXIÓN VIAL RUTA COSTERA SECTOR: SANTO DOMINGO - LÍMITE REGIONAL SUR" u="1"/>
        <s v="COMPLEJO HOSPITALARIO MAIPÚ-LA FLORIDA (INSPECCIÓN FISCAL)" u="1"/>
        <s v="CONSERVACION AERODROMO LOS MAITENES DE VILLA VIEJA REGIÓN DE LOS RÍOS" u="1"/>
        <s v="REPOSICIÓN PAVIMENTO RUTA L-111-11, SECTOR COLBÚN - PANIMÁVIDA - LINARES" u="1"/>
        <s v="CONSERVACIÓN GLOBAL RED VIAL IX REGIÓN AÑOS 2011-2013" u="1"/>
        <s v="CONSERVACIÓN GLOBAL RED VIAL VI REGIÓN AÑOS 2011-2013" u="1"/>
        <s v="CONSERVACIÓN GLOBAL REGIÓN DE AYSEN (2018-2020)" u="1"/>
        <s v="MEJORAMIENTO Y AMPLIACION SISTEMA APR CHOROICO CUNCO" u="1"/>
        <s v="CONSTRUCCION DEL SERVICIO DE AGUA POTABLE RURAL DE LA JUNTA LAGO RANCO" u="1"/>
        <s v="CONSTRUCCION BY PASS A LA CIUDAD DE PAPUDO" u="1"/>
        <s v="REPOSICION PUENTES MENORES PROVINCIAS DE VALPARAISO Y QUILLOTA" u="1"/>
        <s v="MEJORAMIENTO Y AMPLIACION VARADERO CALETA BCO AMARILLO, PTA ARENAS" u="1"/>
        <s v="CONSTRUCCIÓN O.  FLUVIALES Y C. A. CUENCA DEL RÍO TRÁNSITO Y EL CARMEN" u="1"/>
        <s v="CONSTRUCCION Y AMPLIACION RED DE MONITOREO PIEZOMETROS DE LA REGION DEL MAULE" u="1"/>
        <s v="CONSTRUCCIÓN SERVICIO DE AGUA POTABLE RURAL DE CARÁN - EL ROSARIO, COMUNA DE SAN CARLOS" u="1"/>
        <s v="AMPLIACIÓN Y MEJORAMIENTO AEROPUERTO EL TEPUAL REGION DE LOS LAGOS" u="1"/>
        <s v="CONSTRUCCIÓN TUNEL EL MELON POR CONCESIÓN (EXPROPIACIONES)" u="1"/>
        <s v="CONSTRUCCION OBRAS DE CONTROL ALUVIONAL EN QUEBRADA EL HUASCAR -" u="1"/>
        <s v="CONSERVACION MANEJO Y CONTROL EMBALSE VALLE HERMOSO REGIÓN DE COQUIMBO" u="1"/>
        <s v="CONSTRUCCION CONEXIÓN VIAL RUTA 5 - ZONA PORTUARIA, CIUDAD DE COQUIMBO" u="1"/>
        <s v="MEJORAMIENTO CBI RUTA D-805 SECTOR: HUINTIL-CAREN, COMUNA DE ILLAPEL, REGION DE COQUIMBO" u="1"/>
        <s v="AMPLIACIÓN Y MEJORAMIENTO SISTEMA APR TRIHUECHE, SANTA ADELA NUEVA IMPERIAL" u="1"/>
        <s v="CONSTRUCCION SISTEMA DE DRENAJE ZONA SUR PONIENTE ETAPA 1, CANAL SANTA MARTA, MAIPÚ" u="1"/>
        <s v="CAMINO INTERNACIONAL RUTA 60 CH LOS ANDES - CON CON (EXPROPIACIONES)" u="1"/>
        <s v="MEJORAMIENTO CRUCE VIAL RUTA E-35 CON RUTA S/ROL, SECTOR EL CARMEN, COMUNA DE LA LIGUA" u="1"/>
        <s v="CONSTRUCCIÓN CONEXIÓN VIAL ALHUÉ - RANCAGUA  REGIÓN METROPOLITANA  Y  O'HIGGINS" u="1"/>
        <s v="CONSERVACION OBRAS DE RIEGO FISCALES REGION DE ÑUBLE" u="1"/>
        <s v="CONSERVACION SISTEMAS APR POR SEQUÍA REGIÓN DE ÑUBLE" u="1"/>
        <s v="CONSERVACION OBRAS FISCALES DE RIEGO, PRETILES - RIO AZUFRE" u="1"/>
        <s v="MEJORAMIENTO Y AMPLIACIÓN APR SAN JOSÉ DE PATAGUAS, SAN VICENTE DE TAGUA TAGUA" u="1"/>
        <s v="CONSERVACION RUTA A-665 SECTOR CR.RUTA 5-LA TIRANA" u="1"/>
        <s v="AMPLIACIÓN, REHABILITACIÓN Y MEJORAMIENTO VARIANTE MELIPILLA (INSPECCIÓN FISCAL)" u="1"/>
        <s v="CONSERVACIÓN OBRAS PORTUARIAS COSTERAS MENORES 2016-2021, VALPARAÍSO" u="1"/>
        <s v="CONSTRUCCIÓN PROLONGACIÓN RUTA A-210 SECTOR LAS MACHAS - AEROPUERTO" u="1"/>
        <s v="MEJORAMIENTO RUTA S-192, GALVARINO - RUCATRARO, TRAMO DM 0 A DM 12" u="1"/>
        <s v="CONCESIÓN RUTA 43 REGIÓN DE COQUIMBO (SUBSIDIO)" u="1"/>
        <s v="AMPLIACION Y MEJORAMIENTO DE APR SAN MANUEL,MELIPILLA" u="1"/>
        <s v="CONSERVACIÓN Y MANTENCIÓN SISTEMA DE REGADÍO LAJA DIGUILLÍN " u="1"/>
        <s v="CONSERVACION GLOBAL MIXTA CAMINOS RED VIAL METREOPOLITANA  2021" u="1"/>
        <s v="CONSTRUCCIÓN SISTEMA REGADIO EMBALSE ZAPALLAR, RÍO DIGUILLÍN, ÑUBLE" u="1"/>
        <s v="CONSTRUCCION COLECTOR RED PRIMARIA CAJON SAN FRANCISCO Y REDES SECUNDARIAS PTO. VARAS" u="1"/>
        <s v="CONSERVACION DE RIBERAS EN QUEBRADA DE MACUL REGIÓN METROPOLITANA" u="1"/>
        <s v="CONSTRUCCIÓN HIDROPARQUE LA AGUADA ETAPA II, REGIÓN METROPOLITANA" u="1"/>
        <s v="CONCESIÓN MEJORAMIENTO RUTA NAHUELBUTA (EXPROPIACIONES)" u="1"/>
        <s v="CONSERVACION CAMINOS BASICOS REGION DE COQUIMBO 2019-2020" u="1"/>
        <s v="CONSERVACION CAMINOS BASICOS REGION DE LOS RIOS 2019-2020" u="1"/>
        <s v="CONSERVACION CAMINOS BASICOS REGION DE TARAPACA 2019-2020" u="1"/>
        <s v="CONSERVACION CAMINOS BASICOS REGION DEL BIO BIO 2019-2020" u="1"/>
        <s v="AMPLIACIÓN, REHABILITACIÓN Y MEJORAMIENO RUTA INTERPORTUARIA TALCAHUANO - PENCO (INSPECCIÓN FISCAL)" u="1"/>
        <s v="RUTA 5 COLLIPULLI - TEMUCO (COMPENSACIONES SISTEMA NUEVAS INVERSIONES)" u="1"/>
        <s v="MEJORAMIENTO RUTA Q-45, ABANICO-PASO INTERNACIONAL PICHACHEN, ANTUCO" u="1"/>
        <s v="CONSERVACION OBRAS PORTUARIAS REGION DEL BIO BIO PLAN DE RECUPERACION" u="1"/>
        <s v="HABILITACIÓN COMPROMISOS AMBIENTALES EMBALSE EL BATO, ILLAPEL" u="1"/>
        <s v="MEJORAMIENTO RUTA 7, SECTOR LAS PULGAS - QUEULAT - BIFURCACIÓN CISNES" u="1"/>
        <s v="-- ESTACIONES DE TRANSBORDO TRANSANTIAGO (COMPENSACIONES)" u="1"/>
        <s v="CONSTRUCCIÓN INFRAESTRUCTURA MARÍTIMA CALETA HORCON, PUCHUNCAVÍ" u="1"/>
        <s v="AMPLIACION Y MEJORAMIENTO DEL SAPR DE LOS ESTEROS, LA UNION" u="1"/>
        <s v="CONSERVACION ACCESIBILIDAD UNIVERSAL  EDIFICIO MOP LOS LAGOS (DS 50)" u="1"/>
        <s v="CONSERVACION MIXTA CAMINOS RED VIAL REGIÓN  ÑUBLE 2020" u="1"/>
        <s v="MEJORAMIENTO Y AMPLIACIÓN APR PATAGUA CERRO, PICHIDEGUA" u="1"/>
        <s v="MEJORAMIENTO RUTA 23-CH SECTOR: CALAMA - SAN PEDRO DE ATACAMA" u="1"/>
        <s v="CONSTRUCCION SISTEMA APR SECTOR QUILQUILCO NORTE, COMUNA DE CASTRO" u="1"/>
        <s v="CONSERVACION MANTENCIÓN Y AMPLIACIÓN SISTEMAS APR, LIBERTADOR BERNARDO O'HIGGINS (GLOSA 5)" u="1"/>
        <s v="MEJORAMIENTO RUTA T-34; T-334 Y T-324 COMUNA DE MÁFIL" u="1"/>
        <s v="CONSTRUCCIÓN BORDE LACUSTRE LAGO RIÑIHUE, COMUNA DE LOS LAGOS" u="1"/>
        <s v="CONSERVACION RED PRIMARIA DE AGUAS LLUVIAS REGION VALPARAÍSO 2020-2023 RECUP" u="1"/>
        <s v="MEJORAMIENTO CBI ALLIPÉN FOLILCO LAFQUÉN, FREIRE" u="1"/>
        <s v="REPOSICIÓN RUTA 5 SECTOR: LÍMITE PROVINCIAL ACCESO OFICINA  PEDRO DE VALDIVIA" u="1"/>
        <s v="DIAGNOSTICO COMPORTAMIENTO ALUVIONAL DE LAS QUEBRADAS AFLUENTES EN CUENCA QUEBRADA CAMARONES VALLE DE CAMARONES" u="1"/>
        <s v="MEJORAMIENTO RUTA R-86 SECTOR: LOS SAUCES-TRAIGUEN" u="1"/>
        <s v="CONSERVACION  DE LA RED VIAL REGION DE LOS LAGOS 2020-2021" u="1"/>
        <s v="CONSTRUCCION CONEXIÓN VIAL TABOLANGO - QUILPUE - VILLA ALEMANA" u="1"/>
        <s v="CONSERVACION OBRAS PORTUARIAS 2017-2019 REGIÓN DE OHIGGINS" u="1"/>
        <s v="REPOSICIÓN Y AMPLIACIÓN SISTEMA APR LOS CONFINES, ANGOL" u="1"/>
        <s v="MEJORAMIENTO RUTA Y-65, PORVENIR - MANANTIALES, TIERRA DEL FUEGO, ETAPA II" u="1"/>
        <s v="CONSTRUCCION SISTEMA APR RADALCO CURACAUTIN" u="1"/>
        <s v="CONSTRUCCION INFRAESTRUCTURA PORTUARIA EN PTO NAVARINO" u="1"/>
        <s v="DIAGNOSTICO AUSCULTACION PAV.AEROPORTUARIOS DE LA RED PRIMARIA ZONA NORTE" u="1"/>
        <s v="DIAGNOSTICO DE CUENCAS DE LA REGION METROPOLITANA PARA UN PLAN PREVENTIVO" u="1"/>
        <s v="CONCESIÓN AMÉRICO VESPUCIO ORIENTE TRAMO PRINCIPE DE GALES - LOS PRESIDENTES (EXPROPIACIONES)" u="1"/>
        <s v="MEJORAMIENTO SISTEMA AGUA POTABLE RURAL VILLA LOS BOLDOS, TOLTEN" u="1"/>
        <s v="CONSERVACION NORMATIVA VIGENTE DS 50 REGION DE COQUIMBO LA SERENA, OVALLE, ILLAPEL Y TAMELCURA." u="1"/>
        <s v="CONSERVACIÓN GLOBAL PEQUEÑOS AERÓDROMOS PROVINCIA DE PALENA, REGIÓN DE LOS LAGOS" u="1"/>
        <s v="CONSERVACIÓN RUTINARIA AERÓDROMO NUEVO CHAITÉN AÑO 2018-2021 REGIÓN DE LOS LAGOS" u="1"/>
        <s v="AMPLIACIÓN, REHABILITACIÓN Y MEJORAMIENTO DE LA RUTA 5 SUR SECTOR: TALCA - CHILLÁN POR CONCESIÓN (INSPECCIÓN FISCAL)" u="1"/>
        <s v="REPOSICIÓN PUENTES Y LOSAS PROVICIAS DE  MELIPILLA Y TALAGANTE" u="1"/>
        <s v="AMPLIACION SISTEMA DE AGUA POTABLE RURAL DE ACHA, COMUNA DE ARICA" u="1"/>
        <s v="CONSTRUCCION SISTEMA DE AGUA POTABLE RURAL SAN RAMON - ENTRE ESTEROS, COMUNA DE CALBUCO" u="1"/>
        <s v="REPOSICIÓN PAVIMENTO RUTA 215-CH. SECTOR: LAS LUMAS - ENTRELAGOS" u="1"/>
        <s v="ANÁLISIS SISTEMA DE EVALUACIÓN SOCIAL PROYECTOS VIALES INTERURBANOS" u="1"/>
        <s v="AMPLIACION SERVICIO APR EL MOLINO - LOS YUYOS, COMUNA DE QUILPUÉ" u="1"/>
        <s v="CONSTRUCCION PUENTE HUASCO Y P. SUPERIOR FF.CC EN RUTA COSTERA" u="1"/>
        <s v="MEJORAMIENTO Y AMPLIACIÓN SISTEMA APR LAS LOMAS SAN CLEMENTE" u="1"/>
        <s v="MEJORAMIENTO SECTOR HANGA PIKO, ISLA DE PASCUA" u="1"/>
        <s v="MEJORAMIENTO RUTA B-241, EJE LICANCABUR, PASADA URBANA SPA" u="1"/>
        <s v="MEJORAMIENTO RUTA V-90, RUTA 5-MAULLIN, REGION DE LOS LAGOS" u="1"/>
        <s v="MEJORAMIENTO RUTA 5. S: MOLULCO-COLONIA YUNGAY (3AS PISTAS Y BERMAS)" u="1"/>
        <s v="CONSTRUCCION CICLOVIAS VI ETAPA, REGION DE O`HIGGINS" u="1"/>
        <s v="CONSTRUCCIÓN CALETERAS RUTA 5 SUR S: LO ESPEJO - SAN BERNARDO" u="1"/>
        <s v="CONSTRUCCIÓN CALETERAS RUTA 5 SUR S: LO ESPEJO ¿ SAN BERNARDO" u="1"/>
        <s v="DIAGNOSTICO PLAN MANEJO DE CAUCES CUENCA RÍO LIMARÍ PROVINCIA DE LIMARÍ" u="1"/>
        <s v="MEJORAMIENTO CONEXIÓN VIAL CONCEPCIÓN - CHIGUAYANTE, ETAPA 1" u="1"/>
        <s v="CONSERVACION SISTEMA HIDRICO DE ESCASEZ OBRAS COMPLEMENTARIAS EN CURIMON, VALLE DEL ACONCAGUA" u="1"/>
        <s v="CONSERVACIÓN SISTEMA HÍDRICO DE ESCASEZ OBRAS COMPLEMENTARIAS EN CURIMON, VALLE DEL ACONCAGUA" u="1"/>
        <s v="RESTAURACION ASCENSOR MONJAS, COMUNA DE VALPARAISO" u="1"/>
        <s v="MEJORAMIENTO Y AMPLIACION SISTEMA APR QUERI, SAN CLEMENTE" u="1"/>
        <s v="CONSTRUCCION PASADAS URBANAS RUTA N-59 SECTOR CHILLAN - LIMITE REGIONAL" u="1"/>
        <s v="AMPLIACION RUTA S-839 (SEGUNDA FAJA AL VOLCAN) VILLARRICA" u="1"/>
        <s v="CONSTRUCCION MONUMENTO CONMEMORATIVO 500 AÑOS DESC ESTRECHO DE MAGALLANES" u="1"/>
        <s v="CONSTRUCCION SISTEMA DE AGUA POTABLE RURAL CHAGUAL QUILDACO, COMUNA DE HUALAIHUE" u="1"/>
        <s v="MEJORAMIENTO Y AMPLIACION APR EL PAICO,EL MONTE" u="1"/>
        <s v="CONSERVACION RED VIAL REGIÓN DE VALPARAÍSO  2020 - 2022" u="1"/>
        <s v="REPOSICION PUENTE PINTO, RUTA N-51 COIHUECO - PINTO, PROVINCIA DE ÑUBLE" u="1"/>
        <s v="MEJORAMIENTO PUENTE BRASIL EN RUTA C-48 Y ACCESOS, VALLENAR" u="1"/>
        <s v="MEJORAMIENTO RUTA F-100-G, SECTOR PELUMPEN (RUTA F-660) - PUENTE LO CHAPARRO, COM. OLMUE" u="1"/>
        <s v="CONSERVACION GLOBAL MIXTA CAMINOS RED VIAL REGION DE ATACAMA 2020" u="1"/>
        <s v="RUTA 57, SANTIAGO - COLINA - LOS ANDES (EXPROPIACIONES)" u="1"/>
        <s v="CONSERVACIÓN CAMINOS BÁSICOS REGIÓN DE COQUIMBO 2018-2020" u="1"/>
        <s v="CONSERVACIÓN CAMINOS BÁSICOS REGIÓN DE LOS RIOS 2018-2020" u="1"/>
        <s v="CONSERVACIÓN CAMINOS BÁSICOS REGIÓN DE OHIGGINS 2018-2020" u="1"/>
        <s v="CONSERVACIÓN CAMINOS BÁSICOS REGIÓN DE TARAPACÁ 2018-2020" u="1"/>
        <s v="CONSERVACIÓN CAMINOS BÁSICOS REGIÓN DEL BIO BIO 2018-2020" u="1"/>
        <s v="CONSERVACION GLOBAL DE CAMINOS VIII REGION AÑO 2020 -2022" u="1"/>
        <s v="MEJORAMIENTO CBI RUTA V-860, SECTOR CRUCE RUTA V-60 (FIN PAVIMENTO) CRUCE RUTA V-840" u="1"/>
        <s v="MEJORAMIENTO CBI RUTA V-860, SECTOR CRUCE RUTA V-60 (FIN PAVIMENTO)-CRUCE RUTA V-840" u="1"/>
        <s v="AMPLIACIÓN RUTAS 210 Y T-71 LA UNIÓN - RÍO BUENO. REGIÓN DE LOS RÍOS" u="1"/>
        <s v="CONSERVACIÓN GLOBAL MIXTO CAMINOS RED VIAL X REGIÓN 2011-2015" u="1"/>
        <s v="CONSTRUCCIÓN CONEXIÓN VIAL ACCESO NORTE A SAN ANTONIO" u="1"/>
        <s v="CONSTRUCCION REPOSICION COLECTOR RED PRIMARIA DE AGUAS LLUVIAS CAJON GRAMADO, COMUNA DE PUERTO VARAS" u="1"/>
        <s v="CONSERVACIÓN CAMINOS BÁSICOS REGIÓN DE LA ARAUCANÍA 2014-2015" u="1"/>
        <s v="MEJORAMIENTO Y AMPLIACION SISTEMA APR DUAO-LIPIMAVIDA, LICANTEN Y VICHUQUEN" u="1"/>
        <s v="CONSERVACIÓN GLOBAL MIXTA CAMINOS RED VIAL VIII REGIÓN 2017-2021" u="1"/>
        <s v="DIAGNOSTICO AUSCULTACION AUTOMATIZADA DE PAVIMENTOS" u="1"/>
        <s v="AMPLIACIÓN REPOSICIÓN RUTA V-85 CRUCE LONGITUDINAL RUTA 5 - CALBUCO" u="1"/>
        <s v="CONSERVACION DE RIBERAS VARIOS CAUCES REGION DE LA ARAUCANIA 2019-2021" u="1"/>
        <s v="CONSERVACIÓN DE RIBERAS VARIOS CAUCES REGION DE LA ARAUCANÍA 2019-2021" u="1"/>
        <s v="MEJORAMIENTO BORDE COSTERO ANTOFAGASTA, SECTOR LOS LOS PINARES-TROCADERO" u="1"/>
        <s v="MEJORAMIENTO BORDE COSTERO EN LAGO ELIZALDE, COYHAIQUE" u="1"/>
        <s v="REPOSICIÓN PAVIMENTO RUTA K-25 SECTOR: MOLINA- LOS ROBLES" u="1"/>
        <s v="ESTACIÓN DE INTERCAMBIO MODAL QUINTA NORMAL (EXPROPIACIONES)" u="1"/>
        <s v="CONSERVACION CONSERVACION DE LA RED DE AGUAS SUBTERRÁNEAS PLAN DE RECUPERACION INTERREGIONAL" u="1"/>
        <s v="AMPLIACIÓN Y MEJORAMIENTO SERVICIO APR DE FUTAHUENTE RIO BUENO" u="1"/>
        <s v="MEJORAMIENTO RUTA 226 SECTOR: RUTA 5 - LAGUNITAS" u="1"/>
        <s v="MEJORAMIENTO RUTA K-275, SECTOR LAS TRANCAS - PARQUE INGLÉS" u="1"/>
        <s v="ASESORÍA A LA INSPECCIÓN FISCAL DE LA OBRA AEROPUERTO A. MERINO BENÍTEZ EN CONSTRUCCIÓN" u="1"/>
        <s v="CONSTRUCCION BORDE COSTERO PUERTO CISNES" u="1"/>
        <s v="CONSERVACION CAMINOS BASICOS REGION DEL MAULE 2020" u="1"/>
        <s v="CONSTRUCCIÓN CAMINO ACCESO A PUERTECILLO, NAVIDAD" u="1"/>
        <s v="DIAGNÓSTICO PLAN MAESTRO AGUAS LLUVIAS DE ANGOL" u="1"/>
        <s v="MEJORAMIENTO PASO FRONTERIZO PIRCAS NEGRAS S:LOS CASTAÑOS- PIRCAS N." u="1"/>
        <s v="MEJORAMIENTO COLECTOR CHILOE Y CONSTRUCCIÓN DE REGULACIÓN RÍO DE LA MANO, PUNTA ARENAS" u="1"/>
        <s v="CONSERVACIÓN RED VIAL IX REGIÓN 2009-2011" u="1"/>
        <s v="CONSERVACION GLOBAL AER?DROMOS LAS BREAS Y BARRILES" u="1"/>
        <s v="CONSERVACION GLOBAL AERODROMOS LAS BREAS Y BARRILES" u="1"/>
        <s v="CONSERVACIÓN CAMINOS BÁSICOS REGIÓN DEL MAULE 2018-2020" u="1"/>
        <s v="CONSERVACION DE RIBERAS REGION DE ÑUBLE 2020 - 2023 - RECUP" u="1"/>
        <s v="CONSTRUCCIÓN EMBARCADERO Y RAMPA MENOR DE COÑARIPE, PANGUIPULLI" u="1"/>
        <s v="AMPLIACIÓN, REHABILITACIÓN Y MEJORAMIENTO SISTEMA NORTE SUR (INSPECCIÓN FISCAL)" u="1"/>
        <s v="CONSTRUCCION SERVICIO APR MILAHUE POZO DE ORO LAS MARIPOSAS BULNES" u="1"/>
        <s v="CONSERVACION GLOBAL MIXTA REGION DE AYSEN AÑOS 2016-2020" u="1"/>
        <s v="AMPLIACION TERCERA PISTA EN RUTA 47 SECTOR CUESTA CAVILOLEN" u="1"/>
        <s v="CONCESIÓN EMBALSE LAS PALMAS (INSPECCIÓN FISCAL)" u="1"/>
        <s v="CONSERVACION CAMINOS EN COMUNIDADES INDIGENAS REGION DE LOS RIOS 2019" u="1"/>
        <s v="ACCESO NORORIENTE A SANTIAGO (IMG) " u="1"/>
        <s v="CONSERVACIÓN RIBERAS DE CAUCES NATURALES, XI REGIÓN" u="1"/>
        <s v="REPOSICIÓN RUTA R-76-S , SECTOR TRAIGUÉN - GALVARINO" u="1"/>
        <s v="MEJORAMIENTO AMPLIACIÓN SISTEMA APR UNIÓN SAN VICTOR LAMAS LINARES" u="1"/>
        <s v="MEJORAMIENTO Y AMPLIACIÓN DE SERVICIO DE APR EL TREBAL, PADRE HURTADO" u="1"/>
        <s v="CONSTRUCCION SISTEMA APR CHUCUYO, COMUNA DE PUTRE" u="1"/>
        <s v="CONSERVACIÓN SANEAMIENTO CAMINOS RURALES ETAPA II-A" u="1"/>
        <s v="AMPLIACIÓN Y MEJORAMIENTO AERODROMO DESIERTO DE ATACAMA REGIÓN DE ATACAMA" u="1"/>
        <s v="CONSERVACIÓN RED PRIMARIA COLECTORES AA.LL. III REGIÓN (2019-2021)" u="1"/>
        <s v="CONSERVACION RUTINARIA AREA DE MOVIMIENTO AERODROMO EL BOLDO DE CAUQUENES" u="1"/>
        <s v="CONSERVACION RED VIAL REGIÓN METROPOLITANA 2020" u="1"/>
        <s v="NORMALIZACION PEQUEÑO AERÓDROMO QUELLÓN" u="1"/>
        <s v="MEJORAMIENTO RUTA Y-290, CAMINO CUEVA DEL MILODON, XII REGION" u="1"/>
        <s v="CONSERVACION OBRAS MANEJO DE CAUCES RIOS LEUFUCADE Y CRUCES EN LANCO" u="1"/>
        <s v="AMPLIACIÓN RUTA 5 TRAMO TALCA CHILLÁN, RELICITACIÓN (ESTUDIO)" u="1"/>
        <s v="AMPLIACIÓN Y MEJORAMIENTO SISTEMA APR LA DEHESA PLACILLA" u="1"/>
        <s v="CONSTRUCCIÓN PUENTES EN TRANSVERSAL Nº 1 Y Nº 5, REGIÓN DE AYSÉN" u="1"/>
        <s v="CONSERVACIÓN DE LA RED HIDROMETEOROLÓGICA" u="1"/>
        <s v="REPOSICION PUENTE LOS QUEÑES EN RUTA J-55" u="1"/>
        <s v="CONSTRUCCION BORDE COSTERO CALETA LOS VERDES, IQUIQUE" u="1"/>
        <s v="INSTALACIÓN SISTEMA APR LONGOMILLA, LA FLORIDA, MAITENCILLO Y QUEBRADA HONDA, VALLENAR" u="1"/>
        <s v="CONSERVACION RED VIAL REGION DEL L.G. BERNARDO OHIGGINS (2018-2020)" u="1"/>
        <s v="MEJORAMIENTO PAVIMENTO RUTA G-814 LEYDA - CUNCUMÉN, PROVINCIA SAN ANTONIO" u="1"/>
        <s v="NORMALIZACION SUPERFICIE LIMITADORA DE OBSTACULOS AD. PICHOY" u="1"/>
        <s v="CONSERVACION RED PRIMARIA DE AGUAS LLUVIAS REGION O'HIGGINS 2020-2023 - RECUP" u="1"/>
        <s v="CONSERVACIÓN GLOBAL MIXTA CAMINOS RED VIAL X REGIÓN 2014 - 2018" u="1"/>
        <s v="CONSTRUCCION SERVICIO DE APR DE LA CABAÑA STA. TERESA TRES RANCHOS YUNGAY" u="1"/>
        <s v="MEJORAMIENTO RUTA C-495 SECTOR: LA FRAGUA - J. DE VALERIANO, ALTO DEL CARMEN" u="1"/>
        <s v="CONSERVACION OBRAS DE RIEGO FISCALES REGIÓN XV AÑOS 2020 - 2022." u="1"/>
        <s v="MEJORAMIENTO RED VIAL RUTA A-35, SECTOR CRUCE RUTA 5 - CRUCE RUTA A-31" u="1"/>
        <s v="CONSERVACION GLOBAL RED VIAL REGION DEL BIOBIO AÑOS 2021-2022" u="1"/>
        <s v="REPOSICION PUENTES EL MONTE Y YERBAS BUENAS, RUTA I-660 COMUNA DE MARCHIGUE" u="1"/>
        <s v="CONSERVACION CAMINOS BASICOS REGION DE ANTOFAGASTA 2020" u="1"/>
        <s v="CONSERVACION INFRAESTRUCTURA DE RIEGO REGION DEL MAULE" u="1"/>
        <s v="CONSERVACION OBRAS PORTUARIAS MENORES REGION DEL MAULE" u="1"/>
        <s v="CONSERVACION SISTEMAS APR POR SEQUÍA, REGIÓN DEL MAULE" u="1"/>
        <s v="CONSERVACION MANTENCIÓN ESTACIONES FLUVIOMETRICAS Y REPARACIONES MAYORES" u="1"/>
        <s v="CONSTRUCCION SISTEMA APR VILUCO, COLLIN (ALTO Y BAJO) VILCUN" u="1"/>
        <s v="DIAGNOSTICO POTENCIAL TURISTICO BORDE COSTERO FLUVIAL, LACUSTRE Y MARITIMO REGION ÑUBLE" u="1"/>
        <s v="ANALISIS ESTRUCTURAL CAMINOS PAV. SISTEMA ALTO RENDIMIENTO" u="1"/>
        <s v="AMPLIACIÓN RUTA 28 CRUCE RUTA 5 (LA NEGRA)- ANTOFAGASTA" u="1"/>
        <s v="CONSERVACION RED VIAL ADMINISTRACION DIRECTA REGION DE O'HIGGINS 2020" u="1"/>
        <s v="REPOSICION PUENTES LOS TALAVERAS Y SANTA ROSA, PROVINCIA DE CHACABUCO " u="1"/>
        <s v="CONSERVACION MANTENCIÓN Y AMPLIACIÓN SIST. APR (GLOSA 5) REGIÓN DE BIOBIO" u="1"/>
        <s v="CONSERVACION GLOBAL MIXTA CAMINOS RED VIAL VIII REGIÓN 2015-2019" u="1"/>
        <s v="DIAGNOSTICO SEGURIDAD VIAL VARIAS RUTAS RED VIAL NACIONAL ETAPA 2" u="1"/>
        <s v="NOM_PROY" u="1"/>
        <s v="MEJORAMIENTO BORDE COSTERO QUEILEN" u="1"/>
        <s v="REPOSICIÓN RUTA 5, SECTOR OBISPITO - PORTOFINO" u="1"/>
        <s v="CONSERVACION CAMINOS PLAN INDIGENA 2019 REGION  DEL BIO BIO " u="1"/>
        <s v="CONSERVACIÓN RED VIAL REGIÓN DE ARICA Y PARINACOTA (2018 - 2020)" u="1"/>
        <s v="CONCESIÓN AMÉRICO VESPUCIO NOR-PONIENTE (EXPROPIACIONES)" u="1"/>
        <s v="AMPLIACIÓN Y MEJORAMIENTO  MANUEL RODRIGUEZ" u="1"/>
        <s v="CONSERVACIÓN SISTEMA DE ALCANTARILLADO DE AGUAS LLUVIAS, REGION DEL MAULE" u="1"/>
        <s v="CONSTRUCCION INFRAESTRUCTURA PARA NAVEGACIÓN TURÍSTICA RIO BUENO COMUNA DE RIO BUENO" u="1"/>
        <s v="MEJORAMIENTO RUTA 7 SUR. SECTOR: ALCANTARILLA CASCADA - COCHRANE" u="1"/>
        <s v="CONSTRUCCION SISTEMA APR AUCAR, COMUNA DE QUEMCHI" u="1"/>
        <s v="REPOSICIÓN RUTA P-70 PELECO - TIRÚA,  ARAUCO" u="1"/>
        <s v="CONSERVACION CANAL AGUILINO, COMUNA DE PAINE" u="1"/>
        <s v="CONSERVACION CAMINOS BASICOS REGION DE ATACAMA 2020" u="1"/>
        <s v="MEJORAMIENTO RUTA W-195  SECTOR:  QUEMCHI - PUCHAURÁN" u="1"/>
        <s v="CONSERVACION INFRAESTRUCTURA AGUAS LLUVIAS DE TEMUCO 2019 - 2022" u="1"/>
        <s v="CONSERVACION GLOBAL MIXTA CAMINOS RED VIAL REGION DEL BIO BIO (2019-2024)" u="1"/>
        <s v="CONSERVACION GLOBAL MIXTA CAMINOS RED VIAL REGION DEL BIO BIP (2019-2024)" u="1"/>
        <s v="MEJORAMIENTO COSTANERA DE CURACO DE VELEZ" u="1"/>
        <s v="ACTUALIZACIÓN GUIA DE DISEÑO DE OBRAS MARITIMAS Y COSTERAS" u="1"/>
        <s v="CONSTRUCCIÓN AUTOPISTA SANTIAGO-SAN ANTONIO POR CONCESION (INSPECCIÓN FISCAL)" u="1"/>
        <s v="NORMALIZACION PROYECTO ELECTRICO EDIFICIO MOP TARAPACA" u="1"/>
        <s v="CONSERVACION OBRAS DE RIEGO FISCALES REGION DE ÑUBLE 2019 - 2023" u="1"/>
        <s v="ANÁLISIS TÉCNICOS Y ECONÓMICOS SISTEMA DE RIEGO RÍO ÑUBLE" u="1"/>
        <s v="CONSTRUCCIÓN DE ACCESO AEROPUERTO ARTURO MERINO BENÍTEZ POR CONCESIÓN" u="1"/>
        <s v="CONSERVACION RED VIAL GENERAL CARLOS IBAÑEZ DEL CAMPO (2015-2016-2017)" u="1"/>
        <s v="MEJORAMIENTO RUTA D-605, SECTOR MANQUEHUA-SORUCO" u="1"/>
        <s v="REPOSICION PUENTE ZAPALLAR EN RUTA N-655, PROVINCIA DIGUILLIN " u="1"/>
        <s v="INTERCONEXIÓN VIAL SANTIAGO - VALPARAÍSO - VIÑA DEL MAR (EXPROPIACIONES)" u="1"/>
        <s v="REPOSICION PUENTES EL MONTE Y YERBAS BUENAS, RUTA I-660" u="1"/>
        <s v="MEJORAMIENTO RUTA M-80-N, SECTOR TREGUALEMU-LÍMITE REGIONAL" u="1"/>
        <s v="CONSERVACION VARIAS OBRAS PORTUARIAS MENORES REGION DE MAGALLANES" u="1"/>
        <s v="CONSERVACIÓN VARIAS OBRAS PORTUARIAS MENORES REGIÓN DE MAGALLANES" u="1"/>
        <s v="CONSERVACION INFRAESTRUCTURA VERTICAL Y HORIZONTAL AERÓDROMO DE PUCÓN" u="1"/>
        <s v="-- AMPLIACION MEJORAMIENTO CONCESION RUTA 5 TRAMO CHACAO CHONCHI (CONSULTA" u="1"/>
        <s v="CONSERVACION SISTEMA DE AGUA POTABLE RURAL VALLE HERMOSO LA LIGUA" u="1"/>
        <s v="CONSTRUCCIÓN CANALES SECUNDARIOS Y TERCIARIOS SISTEMA DE REGADÍO COMUY " u="1"/>
        <s v="CONSTRUCCIÓN INFR. PESQUERA ARTESANAL CALETA APOLILLADO, LA HIGUERA" u="1"/>
        <s v="AMPLIACIÓN ÁREA DE MOVIMIENTO, AERÓDROMO BALMACEDA, XI REGIÓN" u="1"/>
        <s v="CONSTRUCCION INFRAESTRUCTURA PARA NAVEGACION TURISTICA RÍO BUENO COMUNA DE RÍO BUENO" u="1"/>
        <s v="MEJORAMIENTO CRUCE VIAL RUTAS E-30-F CON F-170, SECTOR LOS PESCADORES, COMUNA DE PUCHUNCAVI" u="1"/>
        <s v="CONSERVACION OBRAS MENORES REGION DEL ÑUBLE" u="1"/>
        <s v="-- RUTA 5 TRAMO LA SERENA - VALLENAR (ASESORÍA DE INSPECCIÓN FISCAL - COVID)" u="1"/>
        <s v="MEJORAMIENTO RUTAS Q-75 - MULCHÉN - QUILACO" u="1"/>
        <s v="CONSERVACIÓN CAMINOS BÁSICOS REGIÓN DE LOS LAGOS 2014-2015" u="1"/>
        <s v="MEJORAMIENTO RUTA S-138 SECTOR: TRANAPUENTE - LIMITE REGIONAL NORTE" u="1"/>
        <s v="CONCESIÓN SISTEMA AMÉRICO VESPUCIO ORIENTE TRAMO EL SALTO - PRINCIPE DE GALES (EXPROPIACIONES)" u="1"/>
        <s v="CONSERVACION PLATAFORMA ESTAC. DE AVIONES Y RODAJES ASOCIADOS AP. AMB, PLAN DE RECUPERACION" u="1"/>
        <s v="CONSTRUCCION SISTEMA APR ORILLA DE PURAPEL, SAN JAVIER" u="1"/>
        <s v="CONSERVACION SISTEMAS DE APR POR SEQUÍA, REGIÓN DE LA ARAUCANIA" u="1"/>
        <s v="MEJORAMIENTO CAMINO 64D305 ALTOVALSOL - LAS ROJAS - PELICANA" u="1"/>
        <s v="DIAGNOSTICO PLAN MAESTRO DE AGUAS LLUVIAS, CIUDAD DE LOS LAGOS  COMUNA DE LOS LAGOS" u="1"/>
        <s v="CONSERVACIÓN MENOR AERÓDROMO RÓBINSON CRUSOE V REGIÓN DE VALPARAÍSO" u="1"/>
        <s v="CONSERVACION GLOBAL PLAN DE RECUPERACION OBRAS PORTUARIAS REGION DEL MAULE" u="1"/>
        <s v="INSTALACION SISTEMA AGUA POTABLE RURAL MAITEN LARGO V REGION" u="1"/>
        <s v="CONSERVACION MAYOR ÁREA DE MOVIMIENTO AEROPUERTO DIEGO ARACENA DE IQUIQUE" u="1"/>
        <s v="CONSERVACION RUTA 156 EN REGIÓN DEL BIOBIO2021" u="1"/>
        <s v="CONSERVACION DE RIBERAS DE CAUCES NATURALES" u="1"/>
        <s v="CONSERVACION RED VIAL ADMINISTRACION DIRECTA REGION DE ATACAMA 2020" u="1"/>
        <s v="CONSERVACION RUTINARIA AERODROMO PUERTO SUR ISLA SANTA MARIA" u="1"/>
        <s v="MEJORAMIENTO RUTA I-184 KM 0.00 A KM18.7 PROVINCIA C. CARO" u="1"/>
        <s v="CONSERVACION SISTEMA DE SEÑALIZACION INFORMATIVA REGION DE ATACAMA 2018" u="1"/>
        <s v="CONSTRUCCION SERVICIO DE AGUA POTABLE RURAL DE HUECHUPIN COLLIGUAY CHILLÁN" u="1"/>
        <s v="MEJORAMIENTO RUTA 45 S: CR. RUTA 5 (SOCOS) - ALTOS LA CHIMBA" u="1"/>
        <s v="CONSERVACIÓN GLOBAL MIXTA CAMINOS RED VIAL IV REGIÓN (2018-2022)" u="1"/>
        <s v="CONSERVACIÓN GLOBAL MIXTA CAMINOS RED VIAL VI REGIÓN (2018-2022)" u="1"/>
        <s v="CONSERVACION RED VIAL REGION DE VALPARAISO (2018 - 2020)" u="1"/>
        <s v="CONSERVACIÓN RED VIAL REGIÓN DE MAGALLANES (2018 - 2020)" u="1"/>
        <s v="CONSERVACIÓN RED VIAL REGIÓN METROPOLITANA (2018 - 2020)" u="1"/>
        <s v="CONSTRUCCION SIST. DRENAJE URBANO ZONA NORTE STGO.CANAL LOS CHOROS" u="1"/>
        <s v="CONSERVACION MANTENCION Y AMPLIACION SISTEMAS APR, REGIÓN DE LA ARAUCANIA COMUNAS DE LAUTARO Y TEMUCO" u="1"/>
        <s v="MEJORAMIENTO RUTA W-35, SECTOR CRUCE LONGITUDINAL (DEGAÑ)-QUEMCHI" u="1"/>
        <s v="CONSERVACION GLOBAL PLAN RECUPERACION OBRAS PORTUARIAS REGION ANTOFAGASTA" u="1"/>
        <s v="CONSTRUCCION SISTEMA AGUA POTABLE RURAL VILUCO, COLLIN Y VEGA REDONDA, COMUNA DE VILCÚN" u="1"/>
        <s v="RUTA 5 NORTE TRAMO LA SERENA - VALLENAR (EXPROPIACIONES)" u="1"/>
        <s v="MEJORAMIENTO BORDE COSTERO, HUASCO" u="1"/>
        <s v="MEJORAMIENTO CBI RUTA I-120 KM 0.0 AL 14.7,LA ESTRELLA Y LITUECHE" u="1"/>
        <s v="CONSERVACION DE RIBERAS REGION DE ARICA Y PARINACOTA 2020 - 2023 -RECUP" u="1"/>
        <s v="SISTEMA NORTE - SUR (ESTUDIOS)" u="1"/>
        <s v="CONSERVACION RUTA A-665, SECTOR LA TIRANA-PICA" u="1"/>
        <s v="CONSERVACIÓN GLOBAL MIXTA REGIÓN DEL BIOBIO AÑO 2013" u="1"/>
        <s v="MEJORAMIENTO RUTA R-71 INSPECTOR FERNANDÉZ - TERMAS TOLHUACA KM 0 AL 13,4" u="1"/>
        <s v="CONSTRUCCION INFRAESTRUCTURAPESQUERA ARTESANAL CALETA TALCARUCA" u="1"/>
        <s v="CONSTRUCCION CALLES DE RODAJE AEROPUERTO ARTURO MERINO BENITEZ REGION METROPOLITANA" u="1"/>
        <s v="CONSTRUCCION SISTEMA AGUA POTABLE RURAL TIMAR CAMARONES" u="1"/>
        <s v="MEJORAMIENTO RUTA 7 SUR EL MANZANO-COCHRANE, SECTOR CONFLUENCIA-PUENTE CHACABUCO" u="1"/>
        <s v="CONSTRUCCION CICLOVIA RUTA I-870 E I-890 SECTOR CUESTA LO GONZALEZ CHIMBARONGO " u="1"/>
        <s v="CONSERVACION PEQUEÑOS AERODROMO ZONA CENTRAL 2020/2021" u="1"/>
        <s v="AMPLIACIÓN Y MEJORAMIENTO AERODROMO CAÑAL BAJO, OSORNO" u="1"/>
        <s v="AMPLIACIÓN Y MEJORAMIENTO AERODROMO VIÑA DEL MAR REGIÓN DE VALPARAISO" u="1"/>
        <s v="CONSTRUCCION SISTEMA APR SANTA BARBARA , COMUNA DE CHAITEN" u="1"/>
        <s v="CONSTRUCCION INFRAESTRUCTURA AEROPORTUARIA DE EMERGENCIA, ISLA MEULÍN, COMUNA DE QUINCHAO" u="1"/>
        <s v="CONSERVACION DE RIBERAS Y CAUCES NATURALES (OBRAS FLUVIALES) 2019 - 2021 ATACAMA" u="1"/>
        <s v="MEJORAMIENTO SISTEMA DE AGUA POTABLE RURAL HUINTIL ILLAPEL" u="1"/>
        <s v="CONSERVACION Y MANTENCION DE OBRAS DE RIEGO FISCALES, 2019-2021 LINARES" u="1"/>
        <s v="CONSERVACION RUTINARIA INFRAESTRUCTURA VERTICAL AERODROMO GENERAL BERNARDO OHIGGINS REGION DEL ÑUBLE" u="1"/>
        <s v="CONSTRUCCION CAMINO INTERNACIONAL, SECTOR: RUTA 5 - AVDA. EJERCITO" u="1"/>
        <s v="CONSERVACION Y OPERACION TUNELES C.REDENTOR Y CARACOLES 2018" u="1"/>
        <s v="CONSERVACION GLOBAL MIXTA CAMINOS RED VIAL REGION DE AYSEN 2020" u="1"/>
        <s v="AMPLIACION REPOSICION RUTA V-85. SECTOR: HUITO-CALBUCO" u="1"/>
        <s v="CONSTRUCCION OBRAS DE RELOCALIZACIÓN CALETA PESQUERA ARICA" u="1"/>
        <s v="-- RUTA NOGALES - PUCHUNCAVÍ (SISTEMA NUEVAS INVERSIONES - COVID)" u="1"/>
        <s v="CONSERVACION CONSERVACION OBRAS FLUVIALES REGION DE ÑUBLE" u="1"/>
        <s v="MEJORAMIENTO RUTA T-350 S: CUTIPAY - ACCESO NORTE A NIEBLA" u="1"/>
        <s v="CONSERVACION SANEAMIENTO CAMINOS RURALES TARAPACA" u="1"/>
        <s v="REPOSICIÓN PUENTE FUTA Y ACCESOS COMUNA DE CORRAL" u="1"/>
        <s v="CONSERVACION CAMINOS BASICOS REGION DE COQUIMBO 2020" u="1"/>
        <s v="CONSERVACION CAMINOS BÁSICOS REGIÓN DE COQUIMBO 2020" u="1"/>
        <s v="AMPLIACIÓN RELICITACIÓN CONCESION RUTA 5 CHILLAN - COLLIPULLI (ESTUDIO INTEGRALES)" u="1"/>
        <s v="AMPLIACIÓN RELICITACIÓN CONCESIÓN RUTA 5 CHILLÁN - COLLIPULLI (ESTUDIO INTEGRALES)" u="1"/>
        <s v="CONSTRUCCION SISTEMA DE APR ISLA HUAPI ABTAO, CALBUCO" u="1"/>
        <s v="CONSERVACION NAVES REGION DE LOS RIOS" u="1"/>
        <s v="REPOSICION PS LOS LIRIOS PONIENTE, COMUNA DE REQUINOA" u="1"/>
        <s v="HABILITACIÓN ANILLO INTERMEDIO EL SALTO-AV. KENNEDY (INSPECCIÓN FISCAL)" u="1"/>
        <s v="MEJORAMIENTO CRUCE VIAL RUTA E-35 CON RUTA E-375, SECTOR CHINCOLCO, COMUNA DE PETORCA" u="1"/>
        <s v="CONSERVACIÓN OBRAS PORTUARIAS MENORES 2016 -2019 REGIÓN DE LOS LAGOS" u="1"/>
        <s v="MEJORAMIENTO RUTA N-66-O SAN IGNACIO DE PALOMARES-RAFAEL, ÑUBLE  " u="1"/>
        <s v="MEJORAMIENTO CIRCUNVALACIÓN CALAMA S: YALQUINCHA - POBL TUCNAR HUASI" u="1"/>
        <s v="CONSERVACIÓN GLOBAL MIXTA REGIÓN DE LA ARAUCANÍA AÑO 2013" u="1"/>
        <s v="CONSTRUCCION CAMINO PENETRACION CALETA EUGENIA-P.TORO, NAVARIN" u="1"/>
        <s v="CONSERVACION RED VIAL REGIÓN DE AYSEN 2020 (PLAN DE RECUPERACION)" u="1"/>
        <s v="MEJORAMIENTO BORDE COSTERO PLAYAS LAS MACHAS  - ARICA" u="1"/>
        <s v="MEJORAMIENTO RUTA Y-580, CAMINO EL ANDINO, PUNTA ARENAS" u="1"/>
        <s v="REPOSICIÓN APR CATRIPULLI ,RINCONADA Y AMPL.A.LONCOFILO,HUAMPOE,STA ELENA CURARREHUE " u="1"/>
        <s v="CONSERVACION DE RIBERAS REGION DE ANTOFAGASTA 2020 - 2023 - RECUP" u="1"/>
        <s v="ANALISIS IMPLEMENTACION PLANES ESTRATEGICOS DE CUENCA PARA LA GRH NACIONAL" u="1"/>
        <s v="CONSTRUCCION CONSERVACION SISTEMAS BASICOS" u="1"/>
        <s v="CONSTRUCCION PASARELA RUTA 5 SECTOR LOS LIRIOS" u="1"/>
        <s v="MEJORAMIENTO RUTA 24  SECTOR : CUESTA MONTECRISTO - CHUQUICAMATA" u="1"/>
        <s v="CONSERVACION NORMATIVA VIGENTE D.S.-50, REGIÓN DE COQUIMBO." u="1"/>
        <s v="CONSERVACION CAMINOS BASICOS REGION DE LA ARAUCANIA 2016-2018" u="1"/>
        <s v="AMPLIACIÓN Y MEJORAMIENTO APR LA PALMA MARIA PINTO" u="1"/>
        <s v="REPOSICION PUENTE LONQUEN EN RUTA 126, COMUNA TREHUACO" u="1"/>
        <s v="CONSERVACION OBRAS PORTUARIAS MENORES REGION DE LOS RIOS" u="1"/>
        <s v="CONSTRUCCION DE CICLOVIAS EN RED VIAL REGION DE LOS RIOS" u="1"/>
        <s v="REPOSICION PUENTE LONQUEN EN RUTA 126, COMUNA TREHUACO " u="1"/>
        <s v="CONSERVACION OBRAS FLUVIALES REGION DEL BIO BIO" u="1"/>
        <s v="CONSERVACION RED VIAL ARAUCANÍA (2015-2016-2017)" u="1"/>
        <s v="CONSERVACION RED VIAL LOS LAGOS (2015-2016-2017)" u="1"/>
        <s v="CONSTRUCCIÓN PUENTE CAU CAU Y ACCESOS, VALDIVIA" u="1"/>
        <s v="CONSTRUCCION COLECTOR RED PRIMARIA LOS COIGUES DE ALERCE PTO. MONTT" u="1"/>
        <s v="CONSERVACION SISTEMA DE AGUA POTABLE RURAL LA VIÑA - LA VEGA CABILDO" u="1"/>
        <s v="CONSERVACIÓN RED VIAL REGIÓN DEL MAULE (2018 - 2020)" u="1"/>
        <s v="CONSERVACION DE RIBERAS DE CAUCES NATURALES REG. METROPOLITANA (2018-2022)" u="1"/>
        <s v="NUEVO COMPLEJO FRONTERIZO LOS LIBERTADORES (INSPECCIÓN FISCAL)" u="1"/>
        <s v="CONSTRUCCION INFRAESTRUCTURA PORTUARIA DE CALETA AULEN, COMUNA DE HUALAIHUÉ" u="1"/>
        <s v="CONSERVACION RED VIAL ADMINISTRACION DIRECTA REGION DEL BIOBIO 2020" u="1"/>
        <s v="CONSTRUCCIÓN EMBALSE LA TRANCA EN RÍO COGOTÍ" u="1"/>
        <s v="CONSTRUCCION SISTEMA AGUA POTABLE RURAL COBIJA" u="1"/>
        <s v="CONCESIÓN HOSPITAL FÉLIX BULNES (INSPECCIÓN FISCAL)" u="1"/>
        <s v="REPOSICION PUENTE COLHUE 2 Y ACCESOS, RUTA RP I-1054, COMUNA DE PUMANQUE" u="1"/>
        <s v="CONSERVACION OBRAS DE RIEGO FISCALES REGIÓN VALPARAÍSO - 2020-2023 - RECUP" u="1"/>
        <s v="CONSTRUCCION SISTEMA DE APR HUENTELELFU, COMUNA DE RIO NEGRO" u="1"/>
        <s v="MEJORAMIENTO ACCESO SUR PUENTE RAÚL SILVA HENRIQUEZ EN CONSTITUCIÓN" u="1"/>
        <s v="CONCESIÓN CONEXIÓN VIAL RUTA 78 HASTA RUTA 68 (INSPECCIÓN FISCAL)" u="1"/>
        <s v="MEJORAMIENTO PASO FRONTERIZO RUTA 21-CH SECTOR: CEBOLLAR - OLLAGUE" u="1"/>
        <s v="CONSERVACION GLOBAL MIXTA DE CAMINOS XII REGION AÑO 2016 - 2020" u="1"/>
        <s v="REPOSICIÓN PUENTE LA LLAVERIA, KM. 2.100, RUTA H-762, COMUNA DE LAS CABRAS" u="1"/>
        <s v="CONSERVACION REGIONAL IDEA" u="1"/>
        <s v="DIAGNOSTICO AUSCULTACION PAV. AEROPORTUARIO RED PRIMARIA ZONA CENTRO" u="1"/>
        <s v="CONSERVACION PLAZAS DE PESAJE" u="1"/>
        <s v="NORMALIZACION AREA DE MOVIMIENTO AERODROMO CARRIEL SUR CONCEPCION" u="1"/>
        <s v="CONSERVACION OBRAS PORTUARIAS REGIÓN DE O'HIGGINS, PERIODO 2021-2025." u="1"/>
        <s v="CONSTRUCCIÓN SENDA DE PENETRACIÓN CRUCE RUTA 9 - LAGO PINTO, COMUNA DE NATALES" u="1"/>
        <s v="CONSERVACIÓN RUTA 7 SUR SECTOR COYHAIQUE - PAMPA MELIPAL" u="1"/>
        <s v="MEJORAMIENTO CAMINO PTO. TRANQUILO - EXPLORADORES, AYSEN" u="1"/>
        <s v="CONSTRUCCION COLECTOR RED PRIMARIA ZURITA DE ALERCE" u="1"/>
        <s v="CONSTRUCCIÓN EMBALSE VALLE HERMOSO EN RÍO PAMA, COMUNA DE COMBARBALÁ" u="1"/>
        <s v="MEJORAMIENTO RUTA 7. SECTOR: PUENTE PUÑON - PUENTE CISNE" u="1"/>
        <s v="MEJORAMIENTO RUTA COSTERA SECTOR CAHUIL - LÍMITE VII REGIÓN" u="1"/>
        <s v="ASESORÍA A LA INSPECCIÓN FISCAL PROGRAMA DE INFRAESTRUCTURA PENITENCIARIO GRUPO III" u="1"/>
        <s v="ANALISIS PROPOSICIÓN DE FIJACIÓN DE DESLINDES RIOS ACONCAGUA, LIGUA Y PETORCA INTERPROVINCIAL" u="1"/>
        <s v="CONSTRUCCION EMBARCADERO RIBERA SUR RIO LEBU" u="1"/>
        <s v="REPOSICIÓN RUTA 15-CH, SECTOR: APACHETA CASIRI - QUEBRADA CASOXALLA POR SECTORES, HUARA" u="1"/>
        <s v="RED HOSPITALARIA DEL MAULE (INSPECCIÓN FISCAL)" u="1"/>
        <s v="ACTUALIZACION INVENTARIO PATRIMONIO CULTURAL INMUEBLE REGION AYSEN" u="1"/>
        <s v="CONSERVACION RUTINARIA ÁREA DE MOVIMIENTO AERÓDROMO PICHOY 2020" u="1"/>
        <s v="CONSERVACION MATENCIÓN Y AMPLIACIÓN SISTEMAS APR, REGIÓN DE ARICA Y PARINACOTA (GLOSA 5)" u="1"/>
        <s v="AMÉRICO VESPUCIO SUR (EXPROPIACIONES)" u="1"/>
        <s v="MEJORAMIENTO CAMINO 64D825 SECTOR: SALAMANCA - QUELÉN BAJO" u="1"/>
        <s v="CONSERVACIÓN AERÓDROMO DE BALMACEDA" u="1"/>
        <s v="-- RUTA 60CH (SISTEMA NUEVAS INVERSIONES - COVID)" u="1"/>
        <s v="CONSTRUCCION RUTA COSTERA SECTOR SANTO DOMINGO - LIMITE REGIONAL SUR" u="1"/>
        <s v="AEROPUERTO DE ATACAMA (INSPECCIÓN FISCAL)" u="1"/>
        <s v="CONSERVACION RED VIAL - REGIÓN AYSÉN ( 2020 -2021)" u="1"/>
        <s v="MEJORAMIENTO RUTA 597, SECTOR: CARÉN-TULAHUÉN, PROVINCIA LIMARÍ, IV REGIÓN" u="1"/>
        <s v="MEJORAMIENTO DESEMBOCADURA AL MAR RIO QUEULE" u="1"/>
        <s v="AUTOPISTA REGIÓN DE ANTOFAGASTA (EXPROPIACIONES)" u="1"/>
        <s v="CONSERVACION GLOBAL MIXTA CAMINOS RED VIAL REG. AYSEN 2020" u="1"/>
        <s v="AMPLIACIÓN Y MEJORAMIENTO ROMO LA PEDRINA PICHIDEGUA" u="1"/>
        <s v="CONCESIÓN RUTA 57 SANTIAGO-COLINA-LOS ANDES (INSPECCIÓN FISCAL)" u="1"/>
        <s v="CONCESIÓN RUTA G-21 ACCESO CENTROS DE ESQUI (INSPECCIÓN FISCAL)" u="1"/>
        <s v="CONCESIÓN RUTA G-21 ACCESO CENTROS DE ESQUÍ (INSPECCIÓN FISCAL)" u="1"/>
        <s v="CONSTRUCCION RUTA COSTERA LIMITE REGIONAL NORTE (V REG ) -PICHILEMU" u="1"/>
        <s v="CONSERVACION CAMINOS PLAN INDIGENA REGION DEL BIOBIO 2020" u="1"/>
        <s v="CONSTRUCCION ESPIGONES CALETA DUAO" u="1"/>
        <s v="CONSTRUCCION PUENTE ÑIQUEN Y DESCARGA , COMUNA DE ÑIQUEN, ÑUBLE" u="1"/>
        <s v="CONSERVACIÓN SISTEMAS DE APR POR SEQUÍA, REGIÓN DEL MAULE" u="1"/>
        <s v="CONSERVACION GLOBAL MIXTA CAMINOS RED VIAL REGION DE ÑUBLE 2020" u="1"/>
        <s v="MEJORAMIENTO SISTEMA APR LA CHIMBA RENGO" u="1"/>
        <s v="MEJORAMIENTO SISTEMA AGUA POTABLE RURAL DIAGUITAS, COMUNA DE VICUÑA" u="1"/>
        <s v="CONSERVACION RED VIAL REGIÓN DE MAGALLANES 2020" u="1"/>
        <s v="CONSERVACION GLOBAL MIXTA CAMINOS RED VIAL X REGIÓN 2015-2019" u="1"/>
        <s v="MEJORAMIENTO RUTAS W-135-125. SECTOR: RAMPA CHACAO-LINAO" u="1"/>
        <s v="CONSERVACIÓN DE SEGURIDAD VIAL EN ZONAS DE ESCUELAS 2017-2019" u="1"/>
        <s v="CONSERVACION RED VIAL REGIÓN DE ÑUBLE 2020" u="1"/>
        <s v="MEJORAMIENTO RUTA 231-CH. S:PUERTO RAMÍREZ-FUTALEUFÚ" u="1"/>
        <s v="CONSTRUCCION VARIANTE POLPAICO EN RUTA G-132, COMUNA DE TILTIL" u="1"/>
        <s v="CONSTRUCCIÓN VARIANTE POLPAICO EN RUTA G-132, COMUNA DE TILTIL" u="1"/>
        <s v="CONSERVACION SISTEMA DE RIEGO TRANQUE EL PARRON, MARIA PINTO, RM" u="1"/>
        <s v="CONSERVACION SISTEMA DE RIEGO TRANQUE EL PARRÓN, MARIA PINTO, RM" u="1"/>
        <s v="CONSTRUCCION Y MEJORAMIENTO NUEVA RUTA PERIFERICA VALPARAISO" u="1"/>
        <s v="REPOSICION PUENTE ILLALOLEN LA LIGUA VALLE HERMOSO" u="1"/>
        <s v="-- RUTA 60CH (EXPROPIACIONES - COVID)" u="1"/>
        <s v="CONSERVACIÓN GLOBAL REGIÓN DE MAGALLANES (2018 - 2020)" u="1"/>
        <s v="CONSERVACIÓN RED VIAL REGIÓN DE COQUIMBO (2018 - 2020)" u="1"/>
        <s v="CONSERVACIÓN RED VIAL REGIÓN DE LOS RÍOS (2018 - 2020)" u="1"/>
        <s v="CONSERVACIÓN GLOBAL CAMINOS EN COMUNIDADES INDÍGENAS XIV REG.(2018-2020)" u="1"/>
        <s v="AMPLIACION AMPLIAICON DE SERVICIO APR EL PASO V REGION" u="1"/>
        <s v="MEJORAMIENTO RUTA H-265 COYA - CHACAYES, COMUNA DE MACHALI" u="1"/>
        <s v="ANALISIS ESTRUCTURAL CAMINOS PAV. SISTEMA ALTO RENDIMIENTO " u="1"/>
        <s v="MEJORAMIENTO CBI RUTA Q-148 CRUCE RUTA 180 (PASO ARENA)-CRUCE Q-34 (LAS QUILAS), LOS ANGELES" u="1"/>
        <s v="CONSTRUCCIÓN CONEXIÓN VIAL ALHUÉ - RANCAGUA REGIÓN METROPOLITANA Y O`HIGGINS" u="1"/>
        <s v="CONSERVACIÓN CAMINOS BÁSICOS REGIÓN DE ATACAMA 2018-2020" u="1"/>
        <s v="RED HOSPITALARIA BÍO BÍO (INSPECCIÓN FISCAL)" u="1"/>
        <s v="CONSTRUCCIÓN INFRAESTRUCTURA PESQUERA ARTESANAL CALETA VENTANAS, PUCHUNCAVÍ" u="1"/>
        <s v="MEJORAMIENTO AVDA COPAYAPU RUTA 31 CH, COPIAPÓ" u="1"/>
        <s v="CONSTRUCCION SISTEMA DE APR HUITE, COMUNA DE QUEMCHI" u="1"/>
        <s v="CONSERVACION CAMINOS BASICOS REGION DEL MAULE 2019-2020" u="1"/>
        <s v="MEJORAMIENTO CBI RUTA T-350 SECTOR: NIEBLA - LOS MOLINOS" u="1"/>
        <s v="REPOSICION PUENTE EL PERAL  EN RUTA D-867, COMUNA DE  ILLAPEL" u="1"/>
        <s v="CONSERVACION DE RED COLECTORES DE AGUAS LLUVIAS AÑO 2020, VI REGIÓN" u="1"/>
        <s v="REPOSICION PUENTES MAYORES REGION DE LOS LAGOS GRUPO 3" u="1"/>
        <s v="CONSERVACION RUTINARIA AERODROMO CAÑAL BAJO OSORNO" u="1"/>
        <s v="CONSERVACION DE EQUIPAMIENTO TECNOLÓGICO PARA LA PLAZA DE PEAJE LAS RAÍCES 2020" u="1"/>
        <s v="ANÁLISIS PARA EL DESARROLLO DE UN PLAN NACIONAL DE RECURSOS HÍDRICOS" u="1"/>
        <s v="CONSERVACION CAMINOS BASICOS REGION DE TARAPACA 2020" u="1"/>
        <s v="CONSTRUCCIÓN RUTA 7  SECTOR: VODUDAHUE - LEPTEPU  (CMT)" u="1"/>
        <s v="MEJORAMIENTO PUENTE EL PERAL EN RUTA D-867, COMUNA DE ILLAPEL" u="1"/>
        <s v="REPOSICION INFRAESTRUCTURA PORTUARIA EN RILAN" u="1"/>
        <s v="CONSTRUCCIÓN CIRCUNVALACIÓN VALDIVIA Y PUENTE SANTA ELVIRA" u="1"/>
        <s v="MEJORAMIENTO Y CONSTRUCCIÓN RUTA CORRAL-VALDIVIA(PENÍNSULA SAN RAMÓN)" u="1"/>
        <s v="CONSERVACION MAYOR ÁREA DE MOVIMIENTO AERÓDROMO PUCÓN" u="1"/>
        <s v="CONSTRUCCION SERVICIO DE AGUA POTABLE RURAL LA FLOR LA UNIÓN" u="1"/>
        <s v="MEJORAMIENTO DEL CANAL EGAÑA DE TOME" u="1"/>
        <s v="CONSERVACIÓN MENOR RED AEROPORTUARIA REGIÓN DE LOS LAGOS" u="1"/>
        <s v="CONSTRUCCION SERVICIO DE APR DE PIEDRAS MORAS, LOS LAGOS" u="1"/>
        <s v="CONSERVACION RUTINARIA CAMINOS INTERIORES Y OBRAS ANEXAS AEROPUERTO PDTE. IBÁÑEZ, P. ARENAS" u="1"/>
        <s v="CONSERVACION CAMINOS EN COMUNIDADES INDÍGENAS R. LOS RÍOS 2018 -2019" u="1"/>
        <s v="MEJORAMIENTO RUTA 15 CH; SECTOR: HUARA - ACCESO TARAPACA; REGIÓN TARAPACA" u="1"/>
        <s v="MEJORAMIENTO CRUCE VIAL RUTAS F-986 CON F-730, SECTOR LAGUNA VERDE, COMUNA DE VALPARAÍSO" u="1"/>
        <s v="CONSERVACION SISTEMAS APR POR SEQUÍA REGIÓN DE COQUIMBO" u="1"/>
        <s v="CONSTRUCCION PUENTE RAUL MARIN BALMACEDA, COMUNA DE CISNES" u="1"/>
        <s v="MEJORAMIENTO PAR VIAL 60 CH. S: JUNCAL-PORTILLO Y AMPLIACION S: PORTILLO - TUNEL C. REDENTOR" u="1"/>
        <s v="CONSTRUCCION RUPUMEICA ALTO-RUPUMEICA BAJO" u="1"/>
        <s v="CONSERVACION RED VIAL REGIÓN DE LOS RIOS 2020" u="1"/>
        <s v="CONSERVACION RED VIAL REGIÓN DE ANTOFAGASTA 2020 (PLAN DE RECUPERACION)" u="1"/>
        <s v="CONSTRUCCION BY PASS Y REPOSICIÓN  RED VIAL ANDINA, SECTOR: CRUCE 11 CH - KM 12" u="1"/>
        <s v="MEJORAMIENTO CBI RUTA T-525: LAS HUELLAS Y RUTA T-661 QUIMAN, COMUNAS DE FUTRONO Y LOS LAGOS" u="1"/>
        <s v="SISTEMA NORTE - SUR (EXPROPIACIONES)" u="1"/>
        <s v="CONSTRUCCIÓN PUENTE EN RIO BIOBIO, SECTOR: CHIGUAYANTE-LAJA VIII REGIÓN" u="1"/>
        <s v="CONSTRUCCION CONEXION VIAL R.5 (ARTIF) - RUTA F-366 (ROJAS), COM. QUILLOTA" u="1"/>
        <s v="CONSERVACION INTEGRAL DIRECCIONES REGIONALES MOP  VALPARAÍSO" u="1"/>
        <s v="CONSERVACION SISTEMAS DE APR POR SEQUÍA REGIÓN DE VALPARAÍSO" u="1"/>
        <s v="REPOSICION PUENTE TUMUÑAN, RUTA RPI-487, COMUNA DE SAN FERNANDO" u="1"/>
        <s v="ACCESO NORTE A CONCEPCIÓN  (EXPROPIACIONES)" u="1"/>
        <s v="ACCESO VIAL AEROPUERTO AMB (EXPROPIACIONES)" u="1"/>
        <s v="REPOSICIÓN RUTA N-59-Q, SECTOR: CHILLÁN - YUNGAY" u="1"/>
        <s v="MEJORAMIENTO RUTA L-45, SECTOR EL PEÑASCO-RETEN LOS HUALLES" u="1"/>
        <s v="RUTA 5 ATACAMA, III REGIÓN Y RUTA VALLENAR -HUASCO (INSPECCIÓN FISCAL)" u="1"/>
        <s v="MEJORAMIENTO CBI RUTA D-75, S:MINCHA NORTE-TUNGA NORTE, PROVINCIA DE CHOAPA" u="1"/>
        <s v="CONSTRUCCION SISTEMA APR PANGALILLO, COMUNA DE LOS VILOS" u="1"/>
        <s v="CONSTRUCCIÓN BY PASS MELIPILLA, REGIÓN METROPOLITANA" u="1"/>
        <s v="CONSTRUCCIÓN RUTA 7 SECTOR: VODUDAHUE - LEPTEPU (CMT)" u="1"/>
        <s v="CONSERVACION CAMINOS PLAN INDIGENA 2016 REGION DEL BIO BIO" u="1"/>
        <s v="-- CONCESION AMERICO VESPUCIO NOR-PONIENTE (EXPROPIACIONES - COVID)" u="1"/>
        <s v="NORMALIZACIÓN PASARELAS RED VIAL NORMATIVA ACCESO UNIVERSAL VARIAS REGIONES" u="1"/>
        <s v="-- COMPLEJO FRONTERIZO LOS LIBERTADORES (COMPENSACIONES)" u="1"/>
        <s v="CONSERVACION CAMINOS PLAN INDIGENA REGION DE LA ARAUCANIA 2020" u="1"/>
        <s v="CONSERVACION RUTA 203-CH SECTOR: LANCO -PANGUIPULLI" u="1"/>
        <s v="ANÁLISIS DE LA INFRAESTRUCTURA DE TRANSPORTE REGIÓN DEL MAULE" u="1"/>
        <s v="AMPLIACION SISTEMA APR  AGUA BUENA SECTOR PUEBLO HUNDIDO SAN FERNANDO" u="1"/>
        <s v="CONSERVACION DE SEGURIDAD VIAL EN RUTAS DE LA RED" u="1"/>
        <s v="CONSTRUCCION EXPLANADA PESCADORES CALETA CURANIPE PELLUHUE" u="1"/>
        <s v="MEJORAMIENTO AMPLIACIÓN RUTA1 PASADA POR TOCOPILLA ROTONDA LÍMITE URBANO" u="1"/>
        <s v="MEJORAMIENTO Y CONSTRUCCIÓN  CAMINO CURANILAHUE - NACIMIENTO POR BAJO LOS RIOS" u="1"/>
        <s v="CONSERVACION DE RIBERAS REGION DE COQUIMBO 2020 - 2023 - RECUP" u="1"/>
        <s v="CONSERVACION DE RIBERAS REGION DE LOS RIOS 2020 - 2023 - RECUP" u="1"/>
        <s v="CONSERVACION DE RIBERAS REGION DE TARAPACA 2020 - 2023 - RECUP" u="1"/>
        <s v="CONSERVACIÓN RED VIAL REGIÓN DE ATACAMA (2018-2020)" u="1"/>
        <s v="CONSERVACION RED VIAL REGION DE ARICA Y PARINACOTA 2020" u="1"/>
        <s v="CONSERVACION RED VIAL REGIÓN DE ARICA Y PARINACOTA 2020" u="1"/>
        <s v="CONSTRUCCIÓN INFR. PESQUERA ARTESANAL CALETA TALQUILLA, OVALLE" u="1"/>
        <s v="CONST. SIST. APR HUEMPELEO - ALTO BONITO, FRESIA" u="1"/>
        <s v="-- SISTEMA AMÉRICO VESPUCIO NORTE (SISTEMA NUEVAS INVERSIONES - COVID)" u="1"/>
        <s v="CONSERVACION RED VIAL PLAZAS DE PESAJE AÑO 2019" u="1"/>
        <s v="CONSERVACIÓN RUTA A-353 REGIÓN DE ARICA Y PARINACOTA" u="1"/>
        <s v="INSTALACION SISTEMA APR QUEBRADA VALPARAISO, VALLENAR" u="1"/>
        <s v="AMPLIACION SERVICIO APR LAGUNA VERDE, COMUNA DE VALPARAÍSO" u="1"/>
        <s v="MEJORAMIENTO CBI RUTA D- 825, SECTOR QUELEN BAJO - LA TRANQUILA, PROVINCIA DE CHOAPA" u="1"/>
        <s v="CONSERVACIÓN DE LA RED SEDIMENTOMÉTRICA " u="1"/>
        <s v="CONSTRUCCION PLAZA PEAJE SAN ROQUE, RUTA 156 DE LA MADERA, REGION DEL BIO BIO" u="1"/>
        <s v="CONSTRUCCIÓN PUENTE RÍO CLARO RUTA H-638 SECTOR SALSIPUEDES MALLOA" u="1"/>
        <s v="MEJORAMIENTO RUTA J-80, SECTOR: CRUCE J-60 (HUALAÑE) - CRUCE RUTA COSTERA" u="1"/>
        <s v="-- SISTEMA AMÉRICO VESPUCIO SUR (SISTEMA NUEVAS INVERSIONES - COVID)" u="1"/>
        <s v="CONCESION AMERICO VESPUCIO NOR-PONIENTE (COMPENSACION SISTEMA NUEVAS INVERSIONES)" u="1"/>
        <s v="CONSERVACION , MANEJO Y CONTROL EMBALSE VALLE HERMOSO, REGIÓN DE COQUIMBO" u="1"/>
        <s v="CONSERVACION CONSERVACION DE LA RED HIDROMETEOROLÓGICA PLAN DE RECUPERACION INTERREGIONAL" u="1"/>
        <s v="REPOSICIÓN PUENTES VILLA CAUTIN, COPIN Y ACCESOS" u="1"/>
        <s v="CONSERVACION RUTINARIA AERODROMO MOCOPULLI CHILOE" u="1"/>
        <s v="CONSERVACION RED PRIMARIA DE AGUAS LLUVIAS REGION DEL BIO BIO 2020 - 2023 - RECUP" u="1"/>
        <s v="HABILITACIÓN SENDA DE PENETRACIÓN CARITAYA - MUYURI" u="1"/>
        <s v="CONSERVACIÓN RED VIAL REGIÓN DE AYSÉN 2012-2014" u="1"/>
        <s v="REPOSICION BASE OPERATIVA LA PATAGÜILLA, COMUNA DE CURACAVI, REGION METROPOLITANA" u="1"/>
        <s v="REPOSICIÓN Y CONSTRUCCIÓN PUENTES VARIAS PROVINCIAS ETAPA I, REGIÓN METROPOLITANA" u="1"/>
        <s v="INSTALACION SISTEMA AGUA POTABLE RURAL AGUA TENDIDA, CARAHUE " u="1"/>
        <s v="CONSERVACIÓN, MANTENCIÓN Y EXPLOTACIÓN SISTEMA DE REGADÍO COMUY " u="1"/>
        <s v="CONSERVACION CAMINOS BÁSICOS Y SANEAMIENTO REGIÓN DE ARICA Y PARINACOTA" u="1"/>
        <s v="CONEXIÓN VIAL SUIZA - LAS REJAS (INSPECCIÓN FISCAL)" u="1"/>
        <s v="MEJORAMIENTO RUTA H-189 Y H-191, LA LEONERA BAJA, COMUNA DE CODEGUA" u="1"/>
        <s v="AMPLIACIÓN RUTA F-30-E SECTOR: CRUCE RUTA F-20 - CONCÓN, PROVINCIA VALPARAÍSO" u="1"/>
        <s v="AMPLIACIÓN , REHABILITACIÓN Y MEJORAMIENTO INTERCONEXIÓN VIAL SECTOR SANTIAGO-VALPARAÍSO-VIÑA DEL MAR (INSPECCIÓN FISCAL)" u="1"/>
        <s v="CONSERVACIÓN GLOBAL MIXTO CAMINOS RED VIAL III REGIÓN 2011-2015" u="1"/>
        <s v="REPOSICIÓN PAV. RUTA M-50 SECTOR: CHANCO-CONSTITUCIÓN" u="1"/>
        <s v="CONCESIÓN AMÉRICO VESPUCIO SUR (SISTEMA NUEVAS INVERSIONES)" u="1"/>
        <s v="CONSERVACION OBRAS DE RIEGO FISCALES  REGIÓN TARAPACÁ - 2020-2023 - RECUP" u="1"/>
        <s v="MEJORAMIENTO SISTEMA APR LAS BREAS COMUNA DE RÍO HURTADO" u="1"/>
        <s v="CONSTRUCCION SISTEMA APR PANILONCO,COGUIL TANUME, PICHILEMU" u="1"/>
        <s v="MEJORAMIENTO RUTA O-846, SECTOR EL LAUREL - LOTA, PROVINCIA DE CONCEPCIÓN" u="1"/>
        <s v="CONCESIÓN MEJORAMIENTO RUTA NAHUELBUTA ( INSPECCIÓN FISCAL)" u="1"/>
        <s v="CONSTRUCCIÓN CAMINO PUELO-PASO EL BOLSÓN SECTOR: SEGUNDO CORRAL-EL BOLSÓN" u="1"/>
        <s v="MEJORAMIENTO C.B.I. LAGO RANCO - QUILLAICO" u="1"/>
        <s v="REPOSICIÓN PUENTE PENITENTE EN RUTA 9, COMUNA DE PUNTA ARENAS" u="1"/>
        <s v="MEJORAMIENTO SISTEMA AGUA POTABLE RURAL CUATRO PALOMA-HACIENDA COMPAÑÍA VALLENAR" u="1"/>
        <s v="CONSERVACION NAVES REGION DE AYSEN" u="1"/>
        <s v="CONSTRUCCIÓN CONEXIÓN VIAL MACHALÍ - RUTA 5 - H-10" u="1"/>
        <s v="MEJORAMIENTO RUTA W-195 SECTOR: QUEMCHI - PUCHAURÁN" u="1"/>
        <s v="CONSERVACION RIBERAS DE CAUCES NATURALES VALPARAÍSO 2021-2023 VALPARAÍSO" u="1"/>
        <s v="CONSERVACION CONSERVACIÓN EMERGENCIA CUBIERTA EDIFICIO SS.PP. REGIÓN DE ARICA Y PARINACOTA" u="1"/>
        <s v="REPOSICIÓN Y NORMALIZACIÓN PUENTE RUBENS Y ACCESOS, PROVINCIA DE ÚLTIMA ESPERANZA" u="1"/>
        <s v="CONSERVACION SISTEMA SEÑALIZACION INFORMATIVA X REGION 2019" u="1"/>
        <s v="MEJORAMIENTO RUTA D-81 SECTOR: ILLAPEL - SALAMANCA, ETAPA II" u="1"/>
        <s v="ASESORÍA A LA INSPECCIÓN FISCAL ACCESO NORORIENTE A SANTIAGO" u="1"/>
        <s v="CONSERVACION RED VIAL ADMINISTRACION DIRECTA, REGION DE LOS LAGOS 2021" u="1"/>
        <s v="MEJORAMIENTO RUTA X-608, CRUCE TTE. VIDAL-LAGO ATRAVESADO, COMUNA DE COYHAIQUE" u="1"/>
        <s v="CONSERVACION SISTEMAS APR POR SEQUÍA REGIÓN DE O´HIGGINS" u="1"/>
        <s v="CONCESIÓN RUTA 5 TRAMO LOS VILOS - LA SERENA (SUBSIDIO)" u="1"/>
        <s v="DIAGNOSTICO ESTUDIO BASICO MEJORAMIENTO PLAYA LA SERENA COMUNA LA SERENA" u="1"/>
        <s v="CONSERVACION MANTENCIÓN Y AMPLIACIÓN DE SIST. APR, REGIÓN DE AYSÉN (GLOSA 5)" u="1"/>
        <s v="CONSERVACION MANTENCIÓN Y AMPLIACIÓN SIST. APR, REGIÓN DE LOS RÍOS (GLOSA 5)" u="1"/>
        <s v="CONSERVACION OBRAS PORTUARIAS MENORES REGION DE AYSEN" u="1"/>
        <s v="CONSTRUCCION 49157" u="1"/>
        <s v="MEJORAMIENTO RUTA S-70 SECTOR: POCOYAN - PUENTE PEULE" u="1"/>
        <s v="MEJORAMIENTO RUTAS 203-201-CH SECTOR: PANGUIPULLI-COÑARIPE II" u="1"/>
        <s v="AMPLIACIÓN Y MEJORAMIENTO APR GACITUA ISLA DE MAIPO" u="1"/>
        <s v="CONSERVACION CONSERVACION RUTINARIA AREA DE MOVIMIENTO AERÓDROMO EL LOA, CALAMA" u="1"/>
        <s v="AMPLIACIÓN Y MEJORAMIENTO SERVICIO DE APR CURRIÑE - CHAMBRANCO COMUNA DE FUTRONO" u="1"/>
        <s v="MEJORAMIENTO RUTA 199-CH SECTOR: PUESCO PASO MAMUIL MALAL" u="1"/>
        <s v="MEJORAMIENTO RUTA 7 SUR. SECTOR: MURTA-PUERTO RÍO TRANQUILO" u="1"/>
        <s v="CONSERVACION SISTEMAS DE APR POR SEQUIA, REGION DE VALPARAISO COMUNAS DE LA LIGUA, CABILDO, PETORCA, ZAPALLAR, CARTAGENA, CALERA, QUILLOTA, PUTAENDO, LOS ANDES, QUINTERO" u="1"/>
        <s v="CONCESIÓN HOSPITAL DE MAIPÚ (OBRAS DE ARTE)" u="1"/>
        <s v="CONSERVACION CAMINOS BASICOS REGION DE LOS RIOS 2016-2018" u="1"/>
        <s v="CONSERVACION CAMINOS BASICOS REGION DE TARAPACÁ 2016-2018" u="1"/>
        <s v="CONSERVACION CAMINOS BASICOS REGION DEL BIO BIO 2016-2018" u="1"/>
        <s v="CONSERVACION RED VIAL REGIÓN DE TARAPACA 2020 (PLAN DE RECUPERACION)" u="1"/>
        <s v="MEJORAMIENTO CBI RUTA V-155, FRUTILLAR BAJO (FIN PAVIMENTO)- QUILANTO, FRUTILLAR" u="1"/>
        <s v="MEJORAMIENTO CBI CRUCE S-269-GRAL LOPEZ- PADRE LAS CASAS" u="1"/>
        <s v="CONSTRUCCION ENLACE EL VERGEL RUTA 60 CH (CAMINO LA PÓLVORA)" u="1"/>
        <s v="CONSTRUCCION OBRAS FLUVIALES Y CONTROL ALUVIONAL RÍO COPIAPÓ TIERRA AMARILLA" u="1"/>
        <s v="CONCESIÓN MEJORAMIENTO RUTA G-21 (EXPROPIACIONES)" u="1"/>
        <s v="MEJORAMIENTO BORDE COSTERO SECTOR ENSENADA PUERTO VARAS" u="1"/>
        <s v="MEJORAMIENTO BALNEARIO ARENA GRUESA, ANCUD" u="1"/>
        <s v="CONSTRUCCIÓN CAMINO VICUÑA - YENDEGAIA, SECTOR: RIO CONDOR- CORDILLERA DARWIN (CMT)" u="1"/>
        <s v="MEJORAMIENTO RUTA COSTERA S: TALTAL - CALETA CIFUNCHO" u="1"/>
        <s v="CONSERVACION CAMINOS BASICOS REGION DE ATACAMA 2019-2020" u="1"/>
        <s v="CONSTRUCCION CAMINO CALETA 2 DE MAYO-LAGO ERRAZURIZ-RIO LA PATAIA -" u="1"/>
        <s v="REPOSICION RUTA 126: SECTOR QUIRIHUE- PUENTE ITATA" u="1"/>
        <s v="MEJORAMIENTO Y AMPLIACIÓN SISTEMA APR PASO NEVADO, SAN CLEMENTE" u="1"/>
        <s v="CONSTRUCCIÓN PASEO COSTERO BAHÍA CUMBERLAND JUAN FERNÁNDEZ" u="1"/>
        <s v="CONSERVACION INFRAESTRUCTURA VERTICAL AERÓDROMO LAS MARÍAS: EDIFICIO TERMINAL Y HANGAR N°1" u="1"/>
        <s v="CONSERVACIÓN DRAGA ERNESTO PINTO LAGARRIGUE " u="1"/>
        <s v="CONSTRUCCION CONEXIÓN VIAL SECTOR: RUTA K-120 - ACCESO SUR A CURICO" u="1"/>
        <s v="CONSTRUCCION SIST. DRENAJE URBANO ZONA NORTE STGO. CANAL LOS CHOROS REGIÓN METROPOLITANA" u="1"/>
        <s v="CONSERVACION CERCOS PERIMETRALES AEDRODROMO LAS MARIAS" u="1"/>
        <s v="CONSTRUCCION CAMINO CALETA EUGENIA- PUERTO TORO, TRAMO I, XII REGIÓN" u="1"/>
        <s v="REPOSICION PAV. RUTA U-40, S:OSORNO-INTERS. RUTA U-52, PROV OSORNO" u="1"/>
        <s v="REPOSICIÓN PUENTE CANCURA EN RUTA U-55-V COMUNAS DE PUERTO OCTAY Y OSORNO" u="1"/>
        <s v="-- RUTA 160 TRAMO TRES PINOS ACCESO NORTE A CORONEL (SISTEMA NUEVAS INVERSIONES - COVID)" u="1"/>
        <s v="CONSERVACION MAYOR ÁREA DE MOVIMIENTO ANDRES SABELLA" u="1"/>
        <s v="CONCESIÓN SISTEMA NORTE SUR (SISTEMA NUEVAS INVERSIONES)" u="1"/>
        <s v="CONSERVACION RED PRIMARIA DE COLECTORES DE LA REGIÓN DE LOS RIOS" u="1"/>
        <s v="MEJORAMIENTO Y AMPLIACION APR ESPERANZA SANTA MONICA, PADRE HURTADO" u="1"/>
        <s v="CONSTRUCCIÓN CONEXIÓN VIAL LAGO RIÑIHUE - LAGO RANCO" u="1"/>
        <s v="CONSERVACIÓN RED PRIMARIA DE AGUAS LLUVIAS REGIÓN DE LOS LAGOS" u="1"/>
        <s v="CONSTRUCCION SERVICIO DE APR DE TREHUALEMU, COMUNA DE EL CARMEN" u="1"/>
        <s v="CONCESIÓN CAMINO NOGALES - PUCHUNCAVI, RELICITACIÓN (EXPROPIACIONES)" u="1"/>
        <s v="CONCESIÓN VIAL PUENTE INDUSTRIAL, REGIÓN DEL BIOBÍO (EXPROPIACIONES)" u="1"/>
        <s v="INSTALACION QUEBRADADA DE VALPARAÍSO" u="1"/>
        <s v="MEJORAMIENTO CONECTIVIDAD VIAL VALDIVIA-COSTA CORRAL, REGIÓN DE LOS RÍOS" u="1"/>
        <s v="CONSTRUCCION SISTEMA APR POLINCAY, COMUNA DE PUERTO MONTT" u="1"/>
        <s v="CONSTRUCCION INFRAESTRUCTURA PORTUARIA EN PUERTO TORO, CABO DE HORNOS" u="1"/>
        <s v="CONSTRUCCIÓN TERMINAL DE PASAJEROS Y CARGA DEL AEROPUERTO DIEGO ARACENA POR CONCESIÓN" u="1"/>
        <s v="CONSERVACIÓN CAMINOS BÁSICOS REGIÓN DE TARAPACÁ 2014-2015" u="1"/>
        <s v="CONSERVACION RED VIAL ADMINISTRACIÓN DIRECTA, REGIÓN DE LA ARAUCANÍA 2021" u="1"/>
        <s v="CONSTRUCCIÓN SISTEMA DE RIEGO EMBALSE EMPEDRADO" u="1"/>
        <s v="CONSTRUCCIÓN Y MEJORAMIENTO RUTA 201 - CH SECTOR: COÑARIPE - PELLAIFA" u="1"/>
        <s v="MEJORAMIENTO RUTA 7 SECTOR: HORNOPIREN - PICHANCO. COMUNA DE HUALAIHUE" u="1"/>
        <s v="REPOSICIÓN PAVIMENTO RUTA 215-CH. SECTOR: ADUANA - LÍMITE" u="1"/>
        <s v="ESTUDIOS DE PREFACTIBILIDAD, FACTIBILIDAD Y DISEÑO " u="1"/>
        <s v="-- RUTA 5 RÍO BUENO - PUERTO MONTT (EXPROPIACIONES - COVID)" u="1"/>
        <s v="MEJORAMIENTO CBI PUTUE ALTO PUTUE BAJO" u="1"/>
        <s v="CONSERVACION GLOBAL PEQUEÑOS AERÓDROMOS PROVINCIA DE CHILOÉ X REGIÓN DE LOS LAGOS" u="1"/>
        <s v="CONSTRUCCION SERVICIO APR DE SAN PEDRO LOS LAGOS" u="1"/>
        <s v="CONSTRUCCION SERVICIO DE APR DE TOMÉN, LOS LAGOS" u="1"/>
        <s v="CONSTRUCCIÓN PUENTE CIRUELO EN RÍO SAN PEDRO, COMUNA DE LOS LAGOS" u="1"/>
        <s v="AMPLIACION Y MEJORAMIENTO SERVICIO DE APR HUELQUÉN,COMUNA DE PAINE" u="1"/>
        <s v="AMPLIACION APR EL BOLLENAR MELIPILLA" u="1"/>
        <s v="CONSERVACION MANEJO Y CONTROL  EMBALSE EMPEDRADO, TALCA" u="1"/>
        <s v="MEJORAMIENTO RUTA T-851 S: CAYURRUCA -LAGO RANCO-ILIHUE" u="1"/>
        <s v="CONSERVACION SISTEMAS POR SEQUÍA REGIÓN DE O´HIGGINS" u="1"/>
        <s v="REPOSICIÓN PAVIMENTO RUTA 202, SECTOR: PICHOY - VALDIVIA" u="1"/>
        <s v="CONSTRUCCIÓN RED PRIMARIA DE AGUAS LLUVIAS SECTOR PONIENTE PTO MONTT" u="1"/>
        <s v="MEJORAMIENTO TERMINALES DE CONECTIVIDAD REGION DE MAGALLANES" u="1"/>
        <s v="MEJORAMIENTO RUTA K - 635/573, SECTOR DUAO - SAN DIEGO - CRUCE RUTA 115 - CH" u="1"/>
        <s v="CONCESIÓN INTERCONEXIÓN VIAL SANTIAGO - VALPARAÍSO - VIÑA DEL MAR (SISTEMA NUEVAS INVERSIONES)" u="1"/>
        <s v="ALTERNATIVAS DE ACCESO IQUIQUE (EXPROPIACIONES)" u="1"/>
        <s v="DIAGNOSTICO PUENTES E IMPLEMENTACION SISTEMA GESTION PARA CONSERV. ETAPA II" u="1"/>
        <s v="DIAGNOSTICO PUENTES E IMPLEMENTACION SISTEMA GESTIÓN PARA CONSERV. ETAPA II" u="1"/>
        <s v="-- RUTA 160 TRAMO TRES PINOS - ACCESO NORTE A CORONEL (EXPROPIACIONES - COVID)" u="1"/>
        <s v="CONSTRUCCION OBRAS ALUVIONALES EN QUEBRADAS DE IQUIQUE Y ALTO HOSPICIO, REGIÓN DE TARAPACÁ IQUIQUE" u="1"/>
        <s v="REPOSICIÓN PUENTE LA POSADA RUTA B-240, II REGIÓN" u="1"/>
        <s v="CONSTRUCCION OBRAS DE RELOCALIZACIÓN CALETA PESQUERA DE ARICA" u="1"/>
        <s v="CONSTRUCCION PUENTE LOS TALAVERAS, COMUNA DE COLINA Y PUENTE SANTA ROSA, EN LA COMUNA DE LAMPA" u="1"/>
        <s v="CONSTRUCCION DE CICLOVIAS VI ETAPA, REGION DE O'HIGGINS" u="1"/>
        <s v="MEJORAMIENTO SISTEMA APR OLIVAR BAJO,RINCÓN EL ABRA OLIVAR" u="1"/>
        <s v="REPOSICION SAPR ENTRE RIOS, COMUNA DE NUEVA IMPERIAL" u="1"/>
        <s v="REPOSICION RUTA 9, TRAMO AEROPUERTO PTA. ARENAS - GOB. PHILLIPI" u="1"/>
        <s v="-- SISTEMA ORIENTE - PONIENTE (ASESORÍA DE INSPECCIÓN FISCAL - COVID)" u="1"/>
        <s v="REPOSICION PUENTE MONTE PATRIA EN RUTA D-55, MONTE PATRIA" u="1"/>
        <s v="MEJORAMIENTO PAVIMENTO RUTA G-814 LEYDA - CUNCUMÉN, PROVINCIA  SAN ANTONIO" u="1"/>
        <s v="CONSERVACIÓN MANEJO Y CONTROL EMBALSE EL BATO RÍO ILLAPEL" u="1"/>
        <s v="CONSERVACION MANTENCIÓN Y AMPLIACIÓN DE SIST. APR, REGIÓN DEL MAULE (GLOSA 5)" u="1"/>
        <s v="CONSERVACION MANTENCIÓN Y AMPLIACIÓN DE SIST. APR,REGIÓN DE ATACAMA (GLOSA 5)" u="1"/>
        <s v="CONSTRUCCIÓN DEF FLUVIALES RÍO CAUTÍN URBANO DE TEMUCO Y P LAS CASAS" u="1"/>
        <s v="CONSTRUCCION OBRAS ALUVIONALES EN QUEBRADAS DE IQUIQUE Y ALTO HOSPICIO" u="1"/>
        <s v="RUTA 5 TRAMO COLLIPULLI - TEMUCO (EXPROPIACIONES)" u="1"/>
        <s v="MEJORAMIENTO RUTAS S-46 ,S-618 SECTOR: PTO. DOMÍNGUEZ - HUALPÍN" u="1"/>
        <s v="MEJORAMIENTO RUTA J-80, SECTOR: CRUCE  J-60 (HUALAÑE) - CRUCE RUTA COSTERA" u="1"/>
        <s v="CONSERVACION RUTINARIA AERODROMO DE PICHILEMU" u="1"/>
        <s v="CONSTRUCCION OBRAS DE CANALIZACION ESTERO LAS CRUCES, ETAPA 5 INTERCOMUNAL" u="1"/>
        <s v="MEJORAMIENTO CAMINO MIRASOL - BIFURCACION QUINTAY, COMUNA DE ALGARROBO Y CASABLANCA" u="1"/>
        <s v="ESTACIONES DE TRANSBORDO TRANSANTIAGO (INSPECCIÓN FISCAL)" u="1"/>
        <s v="MEJORAMIENTO PLAYA VENADO, PUERTO VARAS" u="1"/>
        <s v="CONCESIÓN TERMINAL DE PASAJEROS AEROPUERTO EL LOA DE CALAMA (INSPECCIÓN FISCAL)" u="1"/>
        <s v="CONSTRUCCION CONEXIÓN VIAL SECTOR LICAN-RUTA 215-CH REG LOS RÍOS" u="1"/>
        <s v="MEJORAMIENTO EST.BOTROLHUE Y HABILITACION DESCARGA RIO CAUTIN, TCO." u="1"/>
        <s v="MEJORAMIENTO RUTAS S-941 Y S/ROL, CRUCE 199 CH (PALGUIN) - LÍMITE REGIONAL SUR" u="1"/>
        <s v="REPOSICION PASO SUPERIOR RUTA 5 - ALAMEDA, RANCAGUA " u="1"/>
        <s v="CONSERVACIÓN EMBALSE LA PATAGUA, COMUNA DE SANTA CRUZ, REGIÓN DE O'HIGGINS" u="1"/>
        <s v="CONSERVACION OBRAS DE RIEGO FISCALES REGIÓN COQUIMBO - 2020-2023 - RECUP" u="1"/>
        <s v="REPOSICIÓN PUENTE QUILO EN RUTA W-20, COMUNA DE ANCUD" u="1"/>
        <s v="ASESORÍA A LA INSPECCIÓN FISCAL ESTACIÓN DE INTERCAMBIO MODAL LA CISTERNA" u="1"/>
        <s v="DIAGNOSTICO ESTUDIO HIDRÁULICO DE PUENTES, VARIAS REGIONES" u="1"/>
        <s v="DIAGNÓSTICO ESTUDIO HIDRÁULICO DE PUENTES, VARIAS REGIONES" u="1"/>
        <s v="CONCESIÓN RUTA 5 TRAMO RÍO BUENO - PUERTO MONTT (SUBSIDIO)" u="1"/>
        <s v="CONSTRUCCION INFRAESTRUCTURA DE APOYO EN CALETA ROLECHA HUALAIHUE" u="1"/>
        <s v="CONSERVACION GLOBAL RED DE PEQUEÑOS AERÓDROMOS REGIÓN DE LA ARAUCANÍA" u="1"/>
        <s v="CONSERVACION SISTEMA DE RIEGO TRANQUE RAPIMÁN, REGIÓN DE LA ARAUCANÍA" u="1"/>
        <s v="CONSERVACIÓN GLOBAL CAMINOS RED VIAL I REGIÓN 2017 - 2019" u="1"/>
        <s v="REPOSICION PUENTE GÓMEZ N°3 EN RUTA V-86 COMUNA DE PUERTO MONTT" u="1"/>
        <s v="MEJORAMIENTO RUTA Q-806 CRUCE RUTA 5 MULCHEN - NEGRETE PROVINCIA DE BIOBIO" u="1"/>
        <s v="CONSERVACION RUTINARIA AREA DE MOVIMIENTO AERODROMO PICHOY" u="1"/>
        <s v="CONSERVACIÓN DE LA RED DE AGUAS SUBTERRÁNEAS " u="1"/>
        <s v="MEJORAMIENTO RUTA 181-CH SECTOR: VICTORIA-CURACAUTIN" u="1"/>
        <s v="CONSTRUCCION APR CAYULFE,CHANQUÍN,PURALACO,NIGUE,MAITINCO, TOLTEN" u="1"/>
        <s v="CONSERVACION RIBERAS CAUCES NATURALES REGION DE LOS LAGOS 2019-2021 LOS LAGOS" u="1"/>
        <s v="MEJORAMIENTO PASADA URBANA POR CHÉPICA" u="1"/>
        <s v="CONSERVACION RED VIAL  REGION DE COQUIMBO AÑO 2020 - 2022" u="1"/>
        <s v="AMPLIACIÓN REPOSICIÓN RUTA 115 CH, SECTOR TALCA - SAN CLEMENTE" u="1"/>
        <s v="CONSERVACION CAMINOS BASICOS REGION DE MAGALLANES 2020" u="1"/>
        <s v="CONSERVACION GLOBAL RED VIAL REGION DE MAGALLANES 2020" u="1"/>
        <s v="CONSERVACION CAMINOS BASICOS REGION DE LOS LAGOS 2020" u="1"/>
        <s v="MEJORAMIENTO PAVIMENTO RUTA S-20 TEMUCO-CHOLCHOL" u="1"/>
        <s v="MEJORAMIENTO PASO FRONTERIZO R 9-253-CH,S:PTO NATALES-CASAS VIEJAS" u="1"/>
        <s v="CONSTRUCCION SISTEMA APR TRES ESQUINAS, LOS AROMOS, LA PEÑA, NALCACO, CHUMIL" u="1"/>
        <s v="AMPLIACIÓN Y MEJORAMIENTO SERVICIO APR DE FOLILCO RÍO BUENO" u="1"/>
        <s v="AMPLIACION AVENIDA LAS INDUSTRIAS EN LA CIUDAD DE LOS ANGELES" u="1"/>
        <s v="RUTA 5 SANTIAGO - LOS VILOS (COMPENSACIÓN SISTEMA NUEVAS INVERSIONES) " u="1"/>
        <s v="CONSERVACIÓN GLOBAL RED VIAL IX REGIÓN, 2009-2011" u="1"/>
        <s v="RESTAURACION ASCENSOR CONCEPCION COMUNA DE VALPARAISO" u="1"/>
        <s v="RESTAURACION ASCENSOR VILLASECA, COMUNA DE VALPARAISO" u="1"/>
        <s v="AMPLIACIÓN RUTA H-10 Y RUTA H-210 SECTOR URBANO COMUNA DE RANCAGUA" u="1"/>
        <s v="RUTA 160, TRAMO TRES PINOS - ACCESO NORTE A CORONEL (COMPENSACIONES)" u="1"/>
        <s v="CONSERVACION SISTEMA SEÑALIZACION INFORMATIVA VI REGION 2018" u="1"/>
        <s v="NORMALIZACION CERCO PERIMETRAL AERÓDROMOS DE CONTAO, HUALAIHUÉ Y RÍO NEGRO" u="1"/>
        <s v="MEJORAMIENTO COSTANERA DE VALDIVIA TRAMO 3" u="1"/>
        <s v="CONSTRUCCIÓN INTERCONEXIÓN VIAL SECTOR: CHAIHUÍN- LÍMITE REGIONAL" u="1"/>
        <s v="-- INTERCONEXIÓN VIAL SANTIAGO - VALPARAISO - VIÑA DEL MAR (ASESORÍA DE INSPECCIÓN FISCAL - COVID)" u="1"/>
        <s v="CONSERVACION SISTEMA SEÑALIZACION INFORMATIVA REGION O´HIGGINS 2015" u="1"/>
        <s v="MEJORAMIENTO CBI RUTA D-597, SECTOR TULAHUÉN-PEJERREYES PROVICIA DE LIMARÍ " u="1"/>
        <s v="CONSTRUCCIÓN DEFENSAS FLUVIALES RÍO ANDALIEN Y OTROS, CONCEPCIÓN" u="1"/>
        <s v="CONSERVACION SISTEMAS DE APR POR SEQUIA, REGION DE VALPARAISO" u="1"/>
        <s v="SISTEMA ORIENTE - PONIENTE (EXPROPIACIONES)" u="1"/>
        <s v="CONSTRUCCION CAMINO BAHIA TALCAHUANO-ESTERO WORSLEY- II ETAPA (CMT)" u="1"/>
        <s v="CONSTRUCCIÓN CAMINO ESTERO WORSLEY - FIORDO STAINES - I ETAPA (CMT)" u="1"/>
        <s v="CONSERVACION MANEJO Y CONTROL ENTUBAMIENTO CANAL AZAPA, VALLE DE AZAPA" u="1"/>
        <s v="AMPLIACION SISTEMA APR AGUA BUENA A PUEBLO HUNDIDO, SAN FERNANDO" u="1"/>
        <s v="CONSERVACION PLATAFORMA ESTAC. DE AVIONES Y RODAJES ASOCIADOS AP. AMB, PLAN _x000a_DE RECUPERACIÓN" u="1"/>
        <s v="RUTA 5 NORTE, TRAMO LA SERENA - VALLENAR (INSPECCIÓN FISCAL)" u="1"/>
        <s v="CONSTRUCCION SENDA DE PENETRACION CALAFATE - RUSSFIN, T. DEL FUEGO" u="1"/>
        <s v="AERÓDROMO DE BALMACEDA (INSPECCIÓN FISCAL)" u="1"/>
        <s v="HABILITACION SISTEMA APR ENTRE RIOS NUEVA IMPERIAL" u="1"/>
        <s v="MEJORAMIENTO CBI RUTA D-875, S. EMBALSE CULIMO - TILAMA, LOS VILOS" u="1"/>
        <s v="MEJORAMIENTO RUTAS S/ROL, T-981-U SECTOR: CRUCERO-ENTRELAGOS" u="1"/>
        <s v="DIAGNOSTICO AUSCULTACION PAVIMENTOS RED SECUNDARIA ZONA CENTRO-NORTE" u="1"/>
        <s v="CONSERVACIÓN EMBALSE PUNTA BLANCA, CABILDO, V REGIÓN" u="1"/>
        <s v="ESTUDIOS BÁSICOS" u="1"/>
        <s v="MEJORAMIENTO SISTEMAS APR, REGION DE LOS RIOS, GLOSA 05 APR (PREFACT.,FACT.,DISEÑO)" u="1"/>
        <s v="CONSERVACION SISTEMAS DE APR POR SEQUÍA REGIÓN DE ÑUBLE" u="1"/>
        <s v="MEJORAMIENTO RUTA C-35 SECTOR: LOS LOROS(KM 53)-JUNTAS(KM 88)" u="1"/>
        <s v="INSTALACIÓN SISTEMA AGUA POTABLE RURAL PITRELAHUE, P. LAS CASAS" u="1"/>
        <s v="MEJORAMIENTO CBI RUTA D-75, S:MINCHA NORTE-TUNGA NORTE, PROVINCIA DE CHOAPA " u="1"/>
        <s v="-- RUTA 60CH (ASESORÍA DE INSPECCIÓN FISCAL - COVID)" u="1"/>
        <s v="ASESORÍA A LA INSPECCIÓN FISCAL DE LA OBRA TERMINAL DE PASAJEROS CARRIEL SUR EN CONSTRUCCIÓN" u="1"/>
        <s v="REPOSICIÓN RUTA 5 SECTOR: QUILLAGUA - HILARICOS" u="1"/>
        <s v="CONSERVACIÓN GLOBAL MIXTA CAMINOS RED VIAL VII REGIÓN 2017-2021" u="1"/>
        <s v="CONSERVACIÓN GLOBAL MIXTA CAMINOS RED VIAL XIV REGIÓN 2017-2021" u="1"/>
        <s v="MEJORAMIENTO RUTA T-835; T-905 : CAYURRUCA - TRAPI - CRUCERO" u="1"/>
        <s v="CONSERVACION GLOBAL MIXTA CAMINOS RED VIAL VII REGIÓN 2016-2020" u="1"/>
        <s v="CONSERVACION GLOBAL MIXTA CAMINOS RED VIAL XIV REGIÓN 2016-2020" u="1"/>
        <s v="CONSERVACION GLOBAL MIXTO CAMINOS RED VIAL III REGION 2016-2020" u="1"/>
        <s v="CENTRO METROPOLITANO DE VEHÍCULOS RETIRADOS DE CIRCULACIÓN (INSPECCIÓN FISCAL)" u="1"/>
        <s v="CONSERVACIÓN PARA SISTEMAS BÁSICOS DE ABASTECIMIENTO AGUA POTABLE RURAL , REGIÓN DE ATACAMA" u="1"/>
        <s v="CONSTRUCCION CIRCUNVALACION NORTE DE CURICO" u="1"/>
        <s v="MEJORAMIENTO Y AMPLIACION CONCESION RUTA 57, SANTIAGO COLINA LOS ANDES" u="1"/>
        <s v="MEJORAMIENTO RUTA F-301-E, COMUNAS NOGALES, HIJUELAS Y CATEMU" u="1"/>
        <s v="AMPLIACIÓN Y MEJORAMIENTO APR SANTA MATILDE COMUNA DE TIL TIL" u="1"/>
        <s v="MEJORAMIENTO RUTA F-301-E, COMUNAS NOGALES, HIJUELAS Y CATEMU " u="1"/>
        <s v="CONSERVACION Y MEJORAMIENTO DE SEGURIDAD VIAL EN RUTAS DE LA RED 2018 VII REG" u="1"/>
        <s v="-- RUTA 5 TRAMO PUERTO MONTT - PARGUA (EXPROPIACIONES - COVID)" u="1"/>
        <s v="MEJORAMIENTO RUTA 1 SECTOR: INTERSECCION CALLE ZENTENO - LA CHIMBA" u="1"/>
        <s v="-- RUTA 5 TRAMO PUERTO MONTT - PARGUA (SISTEMA NUEVAS INVERSIONES - COVID)" u="1"/>
        <s v="FONDOS SIN DECRETAR" u="1"/>
        <s v="MEJORAMIENTO CBI RUTA C-462 S: PUENTE LOS GUINDOS-LA ARENA" u="1"/>
        <s v="CONSERVACION MANTENCIÓN Y AMPLIACIÓN SIST. APR, REGION BIO BIO (GLOSA 5)" u="1"/>
        <s v="CONSTRUCCIÓN PASEO COSTERO EL MORRO, IQUIQUE" u="1"/>
        <s v="MEJORAMIENTO PASADA URBANA POR VICTORIA, RUTA 181-CH" u="1"/>
        <s v="CONSTRUCCION MASTIL BANDERA REGIONAL DE ÑUBLE" u="1"/>
        <s v="MEJORAMIENTO Y AMPLIACIÓN APR OLEA,ISLA DE MAIPO" u="1"/>
        <s v="REPOSICIÓN RUTA 5. SECTOR: COLONIA YUNGAY - QUELLÓN" u="1"/>
        <s v="REPOSICIÓN RUTA A-27,SECTOR LOTEO MONTALVO - SAN MIGUEL DE AZAPA" u="1"/>
        <s v="MEJORAMIENTO SEGURIDAD VIAL VARIAS INTERSECCIONES VARIAS REGIONES ETAPA I" u="1"/>
        <s v="MEJORAMIENTO RED VIAL RUTA A-31, SECTOR CRUCE  RUTA A-35 - ZAPAHUIRA" u="1"/>
        <s v="CONSERVACIÓN MENOR AERODRÓMOS REGIÓN DE AYSÉN AÑOS 2017-2020" u="1"/>
        <s v="CONSERVACION GLOBAL CAMINOS EN COMUNIDADES INDIGENAS REGION DE LOS RIOS 2020" u="1"/>
        <s v="REPOSICIÓN, CONSTRUCCIÓN CONVENIO DE PROGRAMACIÓN DE PUENTES, PROVINCIA DE CAUTÍN" u="1"/>
        <s v="CONSTRUCCION SERVICIO DE APR DE SAN CARLITOS TOME" u="1"/>
        <s v="MEJORAMIENTO RUTA O-10, N-66-O, SECTOR COELEMU - SAN IGNACIO - ÑIPAS" u="1"/>
        <s v="-- RUTA 5 TRAMO RIÓ BUENO - PUERTO MONTT (ASESORÍAS DE INSPECCIÓN FISCAL - COVID)" u="1"/>
        <s v="CONSERVACION CAMINOS BASICOS REGION DE AYSEN 2020" u="1"/>
        <s v="CONSERVACION SISTEMAS DE APR POR SEQUÍA REGIÓN DE LA ARAUCANÍA" u="1"/>
        <s v="AMPLIACION Y MEJORAMIENTO SERVICIO APR SAN IGNACIO-PLAYA ROSADA, VALDIVIA" u="1"/>
        <s v="AMPLIACIÓN Y MEJORAMIENTO AERODROMO MOCOPULLI, DALCAHUE CHILOE" u="1"/>
        <s v="CONSERVACION DE RIBERAS DE CAUCES NATURALES XV REGIÓN 2019-2021" u="1"/>
        <s v="MEJORAMIENTO SISTEMA APR LOCALIDAD DE CAMARONES, COMUNA DE CAMARONES" u="1"/>
        <s v="CONSERVACION RUTINARIA AERODROMO DE CALDERA" u="1"/>
        <s v="CONSERVACION RED VIAL ADMINISTRACION DIRECTA REGION DE TARAPACA 2020" u="1"/>
        <s v="REPOSICION RUTA 9 S: ROTONDA NATALES- CAMINO 1" u="1"/>
        <s v="REPOSICION SISTEMA APR TRAI TRAICO, COMUNA DE IMPERIAL" u="1"/>
        <s v="CONSTRUCCION SERVICIO DE AGUA POTABLE RURAL SECTOR EL PULPITO, COMUNA DE CHONCHI" u="1"/>
        <s v="CONSTRUCCION RUTA COSTERA SECTOR CHAÑARAL TALTAL II Y III REGIONES" u="1"/>
        <s v="CONSTRUCCION CIRCUNVALACION NORTE Y SUR DE  PARRAL" u="1"/>
        <s v="CONSERVACION RED VIAL ADMINISTRACION DIRECTA REGION DE TARAPACA 2021" u="1"/>
        <s v="MEJORAMIENTO RUTA H-45-G SECTOR: CUESTA CHADA A LÍMITE REGIONAL" u="1"/>
        <s v="ANALISIS CONDICIONES NATURALES Y DE TERRENOS RIO TOLTEN, NUEVA TOLTEN" u="1"/>
        <s v="MEJORAMIENTO RUTA 7. SECTOR: PUERTO CÁRDENAS - SANTA LUCÍA " u="1"/>
        <s v="REPOSICIÓN PUENTE RÍO BUENO EN RUTA T-71" u="1"/>
        <s v="MEJORAMIENTO SISTEMA ILUMINACION TUNEL GALLEGUILLOS" u="1"/>
        <s v="CONSTRUCCION PUENTE Y ACCESO A PIEDRAS JUNTAS, ALTO DEL CARMEN" u="1"/>
        <s v="CONSERVACION RED VIAL REGIÓN DE ARICA Y PARINACOTA 2020 (PLAN DE" u="1"/>
        <s v="CONSTRUCCIÓN RTA 7.S:PICHANCO-STA BÁRBARA (EXPROPIACIÓN VARIOS SECTORES)" u="1"/>
        <s v="AMPLIACIÓN Y MEJORAMIENTO MEJORAMIENTO Y AMPLIACIÓN SISTEMA APR LA FINCA SANTA CRUZ" u="1"/>
        <s v="REPOSICIÓN RUTA F-50 SECTOR: LO OROZCO - QUILPUÉ" u="1"/>
        <s v="CONCESIÓN RUTA 5 - SANTIAGO-LOS VILOS (INSPECCIÓN FISCAL)" u="1"/>
        <s v="CONSERVACION OBRAS PORTUARIAS REGIÓN DE TARAPACÁ" u="1"/>
        <s v="MEJORAMIENTO SISTEMAS APR, REGION DE LA ARAUCANIA, GLOSA 05 APR (PREFACT.,FACT.,DISEÑO)" u="1"/>
        <s v="CONSERVACIÓN MENOR AEROPUERTO ARTURO MERINO BENÍTEZ, RM" u="1"/>
        <s v="CONSERVACION DE RIBERAS REGION DE LOS LAGOS 2020 - 2023 - RECUP" u="1"/>
        <s v="CONSERVACION DE RIBERAS REGION DE O'HIGGINS 2020 - 2023 - RECUP" u="1"/>
        <s v="NORMALIZACION AREA LIBRE DE OBSTACULOS AD. DE MOCOPULLI - X REGIÓN" u="1"/>
        <s v="DIAGNOSTICO HIDROGEOLOGICO DEL ACUIFERO DEL RIO CAMARONES ARICA Y PARINACOTA" u="1"/>
        <s v="CONSTRUCCIÓN PUENTE VILUCO- EL VINCULO" u="1"/>
        <s v="ALTERNATIVAS DE ACCESO IQUIQUE (INSPECCIÓN FISCAL)" u="1"/>
        <s v="AMPLIACION DE SERVICIO APR LAS CRUCES LIMACHE" u="1"/>
        <s v="CONSTRUCCION CAMINO RIO HOLLEMBERG - RIO PEREZ" u="1"/>
        <s v="CONSERVACION OBRAS DE CONTROL ALUVIONAL CERRO DIVISADERO COMUNA DE COYHAIQUE" u="1"/>
        <s v="CONSTRUCCION SERVICIO APR SANTA ISABEL - EL TORREON, SAN CARLOS" u="1"/>
        <s v="CONSERVACION RED VIAL ADMINISTRACION DIRECTA, REGION DEL BIOBIO 2021" u="1"/>
        <s v="MEJORAMIENTO INTEGRAL SISTEMA APR CAMARONES ARICA Y PARINACOTA" u="1"/>
        <s v="CONSERVACION MANTENCIÓN Y AMPLIACIÓN SISTEMAS APR, REGIÓN DE TARAPACÁ (GLOSA 5)" u="1"/>
        <s v="AMPLIACION Y MEJORAMIENTO SAPR FOLILCO, RIO BUENO" u="1"/>
        <s v="CONSERVACION MANTENCIÓN Y AMPLIACIÓN SISTEMAS APR, REGIÓN DE ARICA Y PARINACOTA COMUNAS DE ARICA, CAMARONES Y GENERAL LAGOS" u="1"/>
        <s v="CONSTRUCCION EMBALSE POCURO ALTO, COMUNA CALLE LARGA" u="1"/>
        <s v="REPOSICION PUENTES Y MEJORAMIENTO RUTA G-16: SECTOR LAMPA, TILTIL Y RUNGE" u="1"/>
        <s v="CONSERVACION RED VIAL ANTOFAGASTA" u="1"/>
        <s v="CONSERVACIÓN RED VIAL REGIÓN DE TARAPACA (2018-2020)" u="1"/>
        <s v="CONSERVACIÓN RED VIAL REGIÓN DEL BIO BIO (2018-2020)" u="1"/>
        <s v="CONSERVACION OBRAS DE RIEGO FISCALES REGIÓN ARICA Y PARINACOTA - 2020-2023 - RECUP" u="1"/>
        <s v="MEJORAMIENTO SISTEMA CANAL GAETE TALCAHUANO REGIÓN DEL BIOBÍO" u="1"/>
        <s v="REPOSICIÓN RUTA 60 CH, SECTOR: CRUCE SAN PEDRO - ENLACE QUILLOTA" u="1"/>
        <s v="REPOSICION PUENTE LA CORNELLANA, KM. 1.180, RUTA H-778, PEUMO" u="1"/>
        <s v="MEJORAMIENTO CAMINO IGNAO - VIVANCO - TRAPI, REGIÓN DE LOS RÍOS." u="1"/>
        <s v="CONSERVACION MANTECIÓN Y AMPLIACIÓN SISTEMAS APR, REGIÓN DE LA ARAUCANÍA (GLOSA 5)" u="1"/>
        <s v="AMPLIACION SISTEMA DE AGUA POTABLE RURAL EL CARMEN SAN JOSE NOGALES" u="1"/>
        <s v="CONSERVACION REPARACIÓN OBRAS FISCALES DE RIEGO ARAUCANIA" u="1"/>
        <s v="AMPLIACIÓN Y MEJORAMIENTO AÉRODROMO LA ARAUCANÍA REGION DE LA ARAUCANIA" u="1"/>
        <s v="CONSERVACION RED VIAL REGION DE ÑUBLE 2018 - 2020" u="1"/>
        <s v="AMPLIACION Y MEJORAMIENTO APR GACITUA, COMUNA DE ISLA DE MAIPO" u="1"/>
        <s v="CONSERVACION RED VIAL ADMINISTRACION DIRECTA REGION DE LOS LAGOS 2020" u="1"/>
        <s v="CONSERVACIÓN CAMINOS EN COMUNIDADES INDÍGENAS R LA ARAUCANÍA 2018-2019" u="1"/>
        <s v="CONSERVACIÓN CAMINOS EN COMUNIDADES INDÍGENAS R. DEL BIO BIO 2018-2019" u="1"/>
        <s v="MEJORAMIENTO RUTA 240, SECTOR COYHAIQUE - PUENTE EL MORO" u="1"/>
        <s v="CONSTRUCCIÓN CAMINO RÍO HOLLEMBERG - RÍO PEREZ" u="1"/>
        <s v="MEJORAMIENTO MAQUEHUE VARIANTE ZANJA" u="1"/>
        <s v="CONSTRUCCION RUTA PRECORD. S: RUTA L-11-RUTA L-535 Y PTE. ACHIBUENO" u="1"/>
        <s v="CONSTRUCCION DE OBRAS DE CONTROL ALUVIONAL QUEBRADA EL TORO - ANTOF ANTOFAGASTA" u="1"/>
        <s v="AMPLIACIÓN RUTA 43, LA SERENA - OVALLE (INSPECCIÓN FISCAL)" u="1"/>
        <s v="RUTA 5 TRAMO TEMUCO - RÍO BUENO (EXPROPIACIONES)" u="1"/>
        <s v="RUTA 5 TRAMO VALLENAR - CALDERA (EXPROPIACIONES)" u="1"/>
        <s v="MEJORAMIENTO CAMINO PADRE HURTADO G-45, SECTOR CUESTA CHADA COMUNA DE PAINE" u="1"/>
        <s v="REPOSICION PISTA AEROPUERTO EL TEPUAL - PUERTO MONTT " u="1"/>
        <s v="REPOSICION PUENTE NEGRO N°2 EN RUTA W-315 COMUNA DE ANCUD" u="1"/>
        <s v="CONSERVACION AREA DE MOVIMIENTO AERODROMO DE VICTORIA REGION DE LA ARAUCANIA" u="1"/>
        <s v="CONSTRUCCION SISTEMA DE REGADIO LAS VERTIENTES - PUA, REGION DE LA ARAUCANIA" u="1"/>
        <s v="CONSERVACION RIBERAS DE CAUCES NATURALES XV REGION 2019-2021 ARICA Y PARINACOTA" u="1"/>
        <s v="CONCESIÓN RUTA INTERPORTUARIA TALCAHUANO - PENCO (EXPROPIACIONES)" u="1"/>
        <s v="CONCESIÓN VARIANTE VESPUCIO - EL SALTO - KENNEDY (EXPROPIACIONES)" u="1"/>
        <s v="HABILITACIÓN CAMINO DE LA FRUTA RUTA 66 (EXPROPIACIONES)" u="1"/>
        <s v="CONSERVACION PTE. LLACOLEN Y COSTANERA, S: PTE. J. PABLO II-PTE BICENTENARIO" u="1"/>
        <s v="REPOSICION RUTA K-15, SECTOR: RUTA 5(LONTUE)-MOLINA, PROV. CURICO" u="1"/>
        <s v="REPOSICION SISTEMA AGUA POTABLE RURAL HUALPIN Y AMPLIACION A ISLA LICAN , T. SCHMIDT" u="1"/>
        <s v="MEJORAMIENTO Y AMPLIACION SISTEMA APR LAS LOMAS, SAN CLEMENTE" u="1"/>
        <s v="MEJORAMIENTO RUTA H-706, SECTOR CRUCE SANTA INES - MALLOA, MALLOA" u="1"/>
        <s v="AMPLIACION AVENIDA LAS INDUSTRIAS EN LOS ANGELES" u="1"/>
        <s v="CONSERVACION RUTINARIA PEQUEÑOS AERODROMOS AÑOS 2021-2022, PLAN DE RECUPERACIÓN" u="1"/>
        <s v="MEJORAMIENTO SISTEMA APR COLO COLO, QUILICURA" u="1"/>
        <s v="CONSERVACION CERCO OACI FASE 2, AEROPUERTO ANDRES SABELLA REGION DE" u="1"/>
        <s v="CONSERVACION RED VIAL ADMINISTRACION DIRECTA REGION METROPOLITANA 2020" u="1"/>
        <s v="MEJORAMIENTO INTEGRAL CAMINOS INTERIORES PARQUE NACIONAL TORRES DEL PAINE" u="1"/>
        <s v="AMPLIACIÓN Y MEJORAMIENTO SERVICIO DE APR PELCHUQUIN MARIQUINA" u="1"/>
        <s v="MEJORAMIENTO RUTA 7, SECTOR PUENTE CISNE - PICHICOLO, HUALAIHUE" u="1"/>
        <s v="CONSTRUCCION OBRAS DE CONTROL ALUVIONAL EN QUEB. RIQUELME - ANTOFAGASTA" u="1"/>
        <s v="MEJORAMIENTO CBI RUTA D-597 S: TULAHUEN-PEJERREYES" u="1"/>
        <s v="REPOSICIÓN RUTA A - 133, SECTOR EL BUITRE - LAS MAITAS" u="1"/>
        <s v="MEJORAMIENTO Y AMPLIACIÓN DE APR DE APARICIÓN DE PAINE, PAINE" u="1"/>
        <s v="AMPLIACIÓN, REHABILITACIÓN Y MEJORAMIENTO LITORAL CENTRAL (INSPECCIÓN FISCAL)" u="1"/>
        <s v="CONSTRUCCION SERVICIO DE APR DE LOS MOLINOS ALTOS COMUNA DE VALDIVIA" u="1"/>
        <s v="CONSTRUCCIÓN COLECTOR AGUAS LLUVIAS SANTIAGO BUERAS, COMUNA VALDIVIA" u="1"/>
        <s v="CONSERVACION RUTINARIA AERÓDROMO BALMACEDA. BALMACEDA, XI REGIÓN." u="1"/>
        <s v="CONSERVACION EQUIPAMIENTO TECNOLOGICO PLAZA DE PEAJE TUNEL LAS RAICES" u="1"/>
        <s v="MEJORAMIENTO CBI REGIÓN DE LOS RIOS III PARTE" u="1"/>
        <s v="CONSTRUCCION SISTEMA APR ÑIDA, COMUNA DE QUEILEN" u="1"/>
        <s v="CONSTRUCCION SERVICIO APR LA MATA - LAS GARZAS, SAN CARLOS" u="1"/>
        <s v="MEJORAMIENTO RUTA E-253 LONGOTOMA  - ARTIFICIO, PROVINCIA DE PETORCA" u="1"/>
        <s v="CONSERVACION APR SEQUIA 2019 - 2020 ARAUCANIA" u="1"/>
        <s v="MEJORAMIENTO C.B.I. LA UNION - PUENTE LAS TRANCAS" u="1"/>
        <s v="CONSTRUCCIÓN PUENTE PRIMER CORRAL CAMINO PUELO - EL BOLSON, COCHAMO" u="1"/>
        <s v="ANÁLISIS ACTUALIZACIÓN VOLUMEN VI MANUAL DE CARRETERAS SEGURIDAD  VIAL" u="1"/>
        <s v="CONSTRUCCIÓN PASARELA S. REQUEHUA - LA PLATINA SAN VICENTE T.T." u="1"/>
        <s v="MEJORAMIENTO INTEGRAL SISTEMA DE AGUA POTABLE RURAL DE SOCOROMA, COMUNA DE PUTRE" u="1"/>
        <s v="REPOSICIÓN PUENTE NICOLAS NARANJO EN RUTA C-495" u="1"/>
        <s v="REPOSICION DE VARIOS PUENTES REGION DE MAGALLANES" u="1"/>
        <s v="CONSERVACIÓN GLOBAL RED VIAL IX REGIÓN, 2013-2016" u="1"/>
        <s v="CONSTRUCCION EMBALSE LA CHUPALLA - REGION DE VALPARAISO" u="1"/>
        <s v="REPOSICION PUENTE QUILLAGUA EN RUTA 5, REGIÓN DE ANTOFAGASTA" u="1"/>
        <s v="MEJORAMIENTO RUTA Q-20, SECTOR MARIA DOLORES - PUENTE PERALES" u="1"/>
        <s v="CONSERVACION CAMINOS PLAN INDIGENA REGION DE LOS RIOS 2020" u="1"/>
        <s v="CONSERVACION RED PRIMARIA DE AGUAS LLUVIAS REGION DE ÑUBLE 2020-2023 - RECUP" u="1"/>
        <s v="MEJORAMIENTO CBI RUTA T-65, PAILLACO - DOLLINCO" u="1"/>
        <s v="CONSTRUCCION SERVICIO APR HUACAMALA QUILLÓN" u="1"/>
        <s v="CONSTRUCCION DE CICLOVIAS Y OBRAS ANEXAS VARIAS RUTAS REGION DEL BIO BIO" u="1"/>
        <s v="MEJORAMIENTO ROTONDA PAMPINO EN IQUIQUE" u="1"/>
        <s v="MEJORAMIENTO RUTA H634,KM17.5 A 23.4,Y ACC PTE LA VINILLA,SN VICENTE" u="1"/>
        <s v="CONSERVACION RUTINARIA PEQUEÑOS AERODROMOS AÑOS 2020-2021" u="1"/>
        <s v="MEJORAMIENTO INTEGRAL DEL SISTEMA DE TRATAMIENTO APR DE CHANAVAYITA, COMUNA DE IQUIQUE" u="1"/>
        <s v="REPOSICION DIRECCION PROVINCIAL DE VIALIDAD HUASCO" u="1"/>
        <s v="MEJORAMIENTO AVENIDA ESPAÑA S: CALLE PEDRO AGUIRRE CERDA- CAMINO CABO BLANCO" u="1"/>
        <s v="CONSTRUCCIÓN SENDAS PEATONALES / CICLOVIAS RUTAS DV R M   II ETAPA" u="1"/>
        <s v="MEJORAMIENTO DE CAMINOS BÁSICOS INTERMEDIOS REGION XV ARICA Y PARINACOTA." u="1"/>
        <s v="CONSERVACION RED PRIMARIA EVACUACIÓN AA LL VALPARAÍSO 2021-2023 VALPARAISO" u="1"/>
        <s v="AMPLIACION SISTEMA DE AGUA POTABLE RURAL EL CARMEN SAN JOSE, COMUNA DE NOGALES" u="1"/>
        <s v="AMPLIACION SISTEMA DE AGUA POTABLE RURAL DE ACHA ARICA" u="1"/>
        <s v="CONSERVACION RED VIAL LIBERTADOR GENERAL BERNARDO O'HIGGINS (2015-2016-2017)" u="1"/>
        <s v="CONSTRUCCION SISTEMA APR ATELCURA CANELA" u="1"/>
        <s v="MEJORAMIENTO RUTA 243 CH, SECTOR: CALLE VICTORIA-ESC.AGRICOLA" u="1"/>
        <s v="CONSTRUCCION INFRAESTRUCTURA PESQUERA ARTESANAL CALETA RIO LIMARI" u="1"/>
        <s v="MEJORAMIENTO CONEXIÓN VIAL URBANA RUTA U-72 - RUTA U-40 EN OSORNO" u="1"/>
        <s v="AMPLIACION EDIFICIO MOP ATACAMA" u="1"/>
        <s v="CONSTRUCCIÓN MEJORAMIENTO INTERCONEXIÓN VIAL P-20 P-40, ARAUCO" u="1"/>
        <s v="CONSERVACION NAVES REGION DE LOS LAGOS" u="1"/>
        <s v="AMPLIACIÓN Y MEJORAMIENTO AEROPUERTO ANDRES SABELLA REGIÓN DE ANTOFAGASTA" u="1"/>
        <s v="CONSTRUCCION EMBARCADEROS RIO LINGUE, MARIQUINA" u="1"/>
        <s v="CONSERVACION GLOBAL MIXTA RED VIAL REGION DE TARAPACA 2021" u="1"/>
        <s v="CONSTRUCCION SERVICIO APR DE AGUA DE LA GLORIA, CONCEPCION" u="1"/>
        <s v="CONSTRUCCION SISTEMA DE APR DE TERAO, COMUNA DE CHONCHI" u="1"/>
        <s v="ACCESO NORTE A CONCEPCIÓN POR CONCESIÓN" u="1"/>
        <s v="CONSERVACION SISTEMA SEÑALIZACION INFORMATIVA VIII REGION 2017" u="1"/>
        <s v="MEJORAMIENTO CAPTACIÓN VILLA FRONTERA Y LA PONDEROSA, COMUNA ARICA" u="1"/>
        <s v="AMPLIACION SISTEMA APR SONORA LOS ACACIOS, COMUNA DE OVALLE" u="1"/>
        <s v="CONSERVACION PROTECCIÓN BORDE COSTERO AVDA. PERÚ, VIÑA DEL MAR" u="1"/>
        <s v="CONCESIÓN RUTA 5 TRAMO CHILLÁN- COLLIPULLI (SUBSIDIO)" u="1"/>
        <s v="CONSERVACION SISTEMAS DE APR POR SEQUIA, REGION METROPOLITANA" u="1"/>
        <s v="CONSTRUCCION CONEXION AGUA VERDE-ALTAMIRA-LIMITE REGIONAL ATACAMA" u="1"/>
        <s v="CONSERVACION GLOBAL REGION DE TARAPACA 2020" u="1"/>
        <s v="CONSTRUCCIÓN CENTRO CÍVICO EN EJE LIBERTAD CHILLÁN, REGIÓN DE ÑUBLE" u="1"/>
        <s v="CONSERVACION CAMINOS BASICOS REGION DE  ÑUBLE 2020" u="1"/>
        <s v="CONSTRUCCIÓN INFRAEST. PORTUARIA MULTIPROPÓSITO PUERTO WILLIAMS" u="1"/>
        <s v="CONSERVACION CAMINOS BASICOS REGION DE 0'HIGGINS 2020" u="1"/>
        <s v="-- CONSTRUCCION NUEVA RUTA ORBITAL NORPONIENTE (ESTUDIO)" u="1"/>
        <s v="CONSTRUCCIÓN BY PASS CASTRO EN CHILOÉ" u="1"/>
        <s v="CONCESIÓN EMBALSE PUNILLA (INSPECCIÓN FISCAL)" u="1"/>
        <s v="MEJORAMIENTO RUTA 7: SECTOR  CRUCE RUTA 240 VILLA ORTEGA" u="1"/>
        <s v="MEJORAMIENTO SISTEMA DE APR RINCONADA DE YÁQUIL SANTA CRUZ" u="1"/>
        <s v="INSTALACION SISTEMA AGUA POTABLE RURAL LLIUMALA SUR, VILLARRICA" u="1"/>
        <s v="CONSERVACION RIBERAS CAUCES NATURALES REGION DE LOS LAGOS" u="1"/>
        <s v="MEJORAMIENTO RUTA O-54 YUMBEL-YUMBEL ESTACION, PROV. BIOBIO" u="1"/>
        <s v="CONSTRUCCION PASO DESNIVELADO GULTRO - LO CONTI, OLIVAR" u="1"/>
        <s v="CONSTRUCCION SERVICIO DE APR LA PARRILLA COMUNA DE RIO BUENO" u="1"/>
        <s v="MEJORAMIENTO CALETA PESQUERA DE BONIFACIO COMUNA VALDIVIA" u="1"/>
        <s v="CONSTRUCCIÓN OBRA DE REGULACIÓN Y SEDIMENTACIÓN EN RIO ANDALIÉN " u="1"/>
        <s v="MEJORAMIENTO CAMINO PUERTO DOMINGUEZ LA MISION, COMUNA DE SAAVEDRA" u="1"/>
        <s v="SISTEMA AMERICO VESPUCIO SUR (ESTUDIOS)" u="1"/>
        <s v="CONSTRUCCIÓN REGADÍO CUNCUMÉN, COMUNA DE SAN ANTONIO" u="1"/>
        <s v="CONSERVACION RUTAS T-87 Y T-851, PROV DEL RANCO" u="1"/>
        <s v="CONSTRUCCION OBRAS CANALIZACIÓN ESTERO LAS CRUCES, ETAPA 5, REGIÓN METROPOLITANA" u="1"/>
        <s v="NORMALIZACION INFRAESTRUCTURA PORTUARIA RIO BUENO PROVINCIA OSORNO" u="1"/>
        <s v="CONSTRUCCION SERVICIO DE APR DE LA ISLA, LOS ANGELES" u="1"/>
        <s v="CONSTRUCCION SERVICIO DE APR MESAMAVIDA, LOS ANGELES" u="1"/>
        <s v="MEJORAMIENTO CONEXIÓN VIAL LAS MULATAS - TOROBAYO - CUTIPAY, VALDIVIA" u="1"/>
        <s v="CENTRO DE JUSTICIA (INSPECCIÓN FISCAL)" u="1"/>
        <s v="MEJORAMIENTO Y AMPLIACION SISTEMA APR TEODORO SCHMIDT TEODORO SCHMIDT" u="1"/>
        <s v="AMPLIACIÓN, REPOSICIÓN RUTA 90 SECTOR: CRUCE I-860 (MANANTIALES) - ACCESO PLACILLA" u="1"/>
        <s v="MEJORAMIENTO RUTA 31 CH SECTOR: PORTEZUELO 3 CRUCES - PASO SAN FRANCISCO" u="1"/>
        <s v="MEJORAMIENTO RUTA 41CH SECTOR: JUNTAS DEL TORO - PUENTE EL CAMARÓN, VICUÑA" u="1"/>
        <s v="REPOSICION PUENTES DE MADERA AÑO 2021 DE LA REGION DEL MAULE" u="1"/>
        <s v="CONCESIÓN RUTA 5 TRAMO PUERTO MONTT - PARGUA (INSPECCIÓN FISCAL)" u="1"/>
        <s v="MEJORAMIENTO SISTEMA DE AGUA POTABLE ISLA DEL GUINDO Y CHOMEDAHUE, SANTA CRUZ" u="1"/>
        <s v="AMPLIACION RUTA 62 SECTOR QUILLOTA - CR. RUTA F-390, COM. QUILLOTA" u="1"/>
        <s v="REPOSICION Y CONSTRUCCION  PUENTES Y LOSAS, PROVINCIA CHACABUCO, MELIPILLA Y TALAGANTE" u="1"/>
        <s v="MEJORAMIENTO CBI RUTA T-525 LAS HUELLAS Y RUTA T-661 QUIMAN ALTO" u="1"/>
        <s v="CONSERVACION PUENTE CUNCUMEN EN COMUNA DE SALAMANCA" u="1"/>
        <s v="CONSERVACIÓN PUENTE CUNCUMEN EN COMUNA DE SALAMANCA" u="1"/>
        <s v="AMPLIACION RUTA 5,SECTOR: BIF. AEROPUERTO- COMPLEJO CHACALLUTA" u="1"/>
        <s v="CONSERVACION GLOBAL MIXTA CAMINOS RED VIAL REGION DE O'HIGGINS 2020" u="1"/>
        <s v="AMPLIACIÓN RELICITACIÓN CONCESIÓN RUTA 78 SANTIAGO - SAN ANTONIO (ESTUDIO INTEGRALES)" u="1"/>
        <s v="RESTAURACIÓN MUELLE HISTÓRICO TALTAL" u="1"/>
        <s v="ANÁLISIS ACTUALIZACIÓN VOLUMEN III MANUAL DE CARRETERAS" u="1"/>
        <s v="CONSTRUCCION PUENTE SOBRE ESTERO PUNITAQUI EN RUTA D-607" u="1"/>
        <s v="CONSTRUCCION PUENTE LOS TALAVERAS, COMUNA DE COLINA Y PUENTE SANTA ROSA EN LA COMUNA DE LAMPA" u="1"/>
        <s v="NORMALIZACION CERCOS PERIMETRALES AEROPUERTO PRESIDENTE IBAÑEZ" u="1"/>
        <s v="CONSERVACION GLOBAL RED VIAL REGION DE LA ARAUCANIA AÑOS 2019-2021" u="1"/>
        <s v="MEJORAMIENTO CBI RUTA T-255 (ANCACOMOE-COZCOZ) Y RUTA T-189 MELEFQUEN- LOS TALLOS" u="1"/>
        <s v="CONSERVACION RUTINARIA AERODROMO MARIA DOLORES REGION DEL BIO BIO" u="1"/>
        <s v="REPOSICIÓN PAVIMENTO RUTA 5 S: ACCESO PEDRO DE VALDIVIA - CRUCERO" u="1"/>
        <s v="CONSERVACION GLOBAL MIXTA CAMINOS RED VIAL REGION DEL MAULE 2020" u="1"/>
        <s v="CONSERVACIÓN DE LA RED DE OBTENCIÓN DE DATOS A TRAVÉS DE TERCEROS" u="1"/>
        <s v="MEJORAMIENTO DEL BORDE COSTERO SECTOR LA BOCA DE RAPEL NAVIDAD" u="1"/>
        <s v="CONSTRUCCION OBRAS ALUVIONALES EN QUEBRADAS DE IQUIQUE Y ALTO HOSPICIO, REGIÓN DE TARAPACÁ  IQUIQUE" u="1"/>
        <s v="CONSERVACIÓN EMBALSE AROMOS V REGIÓN" u="1"/>
        <s v="MEJORAMIENTO Y AMPLIACIÓN SISTEMA APR MEMBRILLO LOS TRICAHUES LOLOL" u="1"/>
        <s v="CONSERVACIÓN SISTEMAS DE APR POR SEQUÍA, REGIÓN DE COQUIMBO" u="1"/>
        <s v="AMPLIACION Y MEJORAMIENTO AEROPUERTO BALMACEDA - REGIÓN DE AYSEN" u="1"/>
        <s v="CONSERVACION RUTA 156 EN REGION DEL BIOBIO 2020 -2022 PLAN RECUPERACION" u="1"/>
        <s v="CONSERVACION SISTEMAS DE APR POR SEQUIA, REGION DEL BIO BIO COMUNAS DE CORONEL Y LOS ÁLAMOS" u="1"/>
        <s v="CONSERVACION RED VIAL REGIÓN DE O'HIGGINS 2020" u="1"/>
        <s v="CONSTRUCCION CAMINO CALETA 2 DE MAYO-LAGO ERRAZURIZ-RIO LAPATAIA" u="1"/>
        <s v="CONSTRUCCIÓN BORDE COSTERO PUYUHUAPI" u="1"/>
        <s v="MEJORAMIENTO BORDE COSTERO SECTOR PLAYA EL SALITRE, TOCOPILLA" u="1"/>
        <s v="REPOSICIÓN PUENTE 25 DE MAYO EN RUTA E - 805" u="1"/>
        <s v="CONSERVACIÓN EMBALSE CHACRILLAS REGIÓN DE VALPARAÍSO" u="1"/>
        <s v="CONSTRUCCION BORDE COSTERO BUCALEMU SEGUNDA ETAPA" u="1"/>
        <s v="CONSTRUCCIÓN BORDE COSTERO BUCALEMU SEGUNDA ETAPA" u="1"/>
        <s v="REPOSICIÓN RUTA 215-CH. SECTOR: BIFURCACIÓN AEROPUERTO CARLOS HOTT - CRUCE LAS LUMAS" u="1"/>
        <s v="REPOSICIÓN TERMINAL PORTUARIO DE CHAITEN" u="1"/>
        <s v="HABILITACIÓN CIRCUNVALACIÓN SUR DE TALCA" u="1"/>
        <s v="DIAGNOSTICO INVENTARIO PATRIMONIO REGIONAL ÑUBLE" u="1"/>
        <s v="CONSTRUCCION DEFENSAS FLUVIALES RÍO AYSÉN, SECTOR LA BALSA" u="1"/>
        <s v="ESTACIÓN DE INTERCAMBIO MODAL LA CISTERNA (EXPROPIACIONES)" u="1"/>
        <s v="CONSERVACION SISTEMA DE RIEGO CAMARICO CASAS BLANCAS, PROVINCIA DE ÑUBLE REGIÓN DE ÑUBLE - RECUP" u="1"/>
        <s v="MEJORAMIENTO RUTAS   N-51-47,  COIHUECO - PINTO" u="1"/>
        <s v="CONSERVACION RED VIAL LOS RÍOS (2015-2016-2017)" u="1"/>
        <s v="CONSERVACION RED VIAL TARAPACÁ (2015-2016-2017)" u="1"/>
        <s v="MEJORAMIENTO BORDE COSTERO SECTOR IANSA, LLANQUIHUE" u="1"/>
        <s v="CONCESIÓN RUTA 5 TRAMO SANTIAGO - LOS VILOS (COMPENSACIONES IMG)" u="1"/>
        <s v="MEJORAMIENTO CONSTRUCCIÓN CONEXIÓN VIAL T-775 SECTOR CRUCE T-75 (PUERTO NUEVO) - T-85 (QUILLAICO)" u="1"/>
        <s v="CONSERVACION MAYOR INFRAESTRUCTURA HORIZONTAL AEROPUERTO CARRIEL SUR, PLAN DE RECUPERACION" u="1"/>
        <s v="-- AUTOPISTA CONCEPCIÓN - CABRERO (IMG)" u="1"/>
        <s v="MEJORAMIENTO RUTA S/ROL CRUCE RUTA T-243-S (COÑARIPE)-LÍMITE REGIONAL NORTE " u="1"/>
        <s v="AMPLIACIÓN MEJORAMIENTO CONCESIÓN RUTA 5 TRAMO SANTIAGO LOS VILOS" u="1"/>
        <s v="CONSTRUCCIÓN CICLOVIA RUTA E-85 LOS ANDES SAN FELIPE, REGION DE VALPARAÍSO" u="1"/>
        <s v="CONSERVACION OBRAS DE RIEGO FISCAL REGION DE AYSEN" u="1"/>
        <s v="CONSERVACION PLAZA DE PEAJE SAN ROQUE REGION DEL BIO BIO 2019" u="1"/>
        <s v="CONSERVACION GLOBAL MIXTA CAMINOS RED VIAL REGION DE ÑUBLE(2019-2023)" u="1"/>
        <s v="CONSTRUCCION PUENTE CERRO NEGRO, COMUNA DE QUILLÓN" u="1"/>
        <s v="MEJORAMIENTO RUTA M-450, SECTOR CHANCO-EMPEDRADO" u="1"/>
        <s v="CONSERVACIÓN GLOBAL RUTA 156, PROVINCIAS BIOBIO Y CONCEPCIÓN" u="1"/>
        <s v="REPOSICION OFICINA PROVINCIAL MELIPILLA" u="1"/>
        <s v="ACCESO NOR-ORIENTE A SANTIAGO (EXPROPIACIONES)" u="1"/>
        <s v="REPOSICIÓN PUENTE ESPERANZA EN RUTA G-68, COMUNA PADRE HURTADO" u="1"/>
        <s v="CONSERVACION SISTEMA APR QUINTA CHIMBARONGO" u="1"/>
        <s v="DIAGNOSTICO PARA LA GESTION  DE  EXPLOTACION DEL ACUIFERO VALLE DE AZAPA" u="1"/>
        <s v="CONSTRUCCION PUNTO DE POSADA COMUNA DE CORRAL" u="1"/>
        <s v="MEJORAMIENTO RUTA V-69 SECTOR: COCHAMO PTE. PUCHEGUIN" u="1"/>
        <s v="CONSTRUCCION CONEXION VIAL SECTOR BALSA BAKER, COMUNA COCHRANE" u="1"/>
        <s v="MEJORAMIENTO RUTA V-815, TRAMO: BIFURCACIÓN ILQUE- CRUCE RUTA V-85" u="1"/>
        <s v="ACTUALIZACIÓN Y ANÁLISIS VOLUMEN II MANUAL DE CARRETERAS" u="1"/>
        <s v="HOSPITAL DE ANTOFAGASTA (INSPECCIÓN FISCAL)" u="1"/>
        <s v="MEJORAMIENTO NUDO VIAL RUTA 1 (AVDA. REPÚBLICA DE CROACIA) - RUTA 28" u="1"/>
        <s v="CONSERVACIÓN PARA SISTEMAS BÁSICOS DE ABASTECIMIENTO AGUA POTABLE RURAL, REGIÓN DE VALPARAÍSO" u="1"/>
        <s v="CONSERVACIÓN CAMINOS BÁSICOS REGIÓN DE ANTOFAGASTA 2018-2020" u="1"/>
        <s v="CONSTRUCCION SISTEMA APR ISLA MEULIN COMUNA DE QUINCHAO" u="1"/>
        <s v="CONSERVACION  RED VIAL ADMINISTRACIÓN DIRECTA, REGIÓN DE MAGALLANES 2021" u="1"/>
        <s v="ANALISIS PLAN INVERSIONES CONECTIVIDAD INTERURBANA 2050-CORREDOR INTERIOR" u="1"/>
        <s v="CONSTRUCCION PASO DESNIVELADO  GULTRO - LO CONTI, OLIVAR" u="1"/>
        <s v="MEJORAMIENTO RUTA A-760 KM 14.00 AL 54.30, REGIÓN DE TARAPACÁ" u="1"/>
        <s v="CONSTRUCCIÓN OBRAS PORTUARIAS CALETA CHUNGUNGO" u="1"/>
        <s v="REPOSICIÓN RUTA 5 S: LIMITE URBANO N. DE ARICA- LÍMITE CON PERÚ" u="1"/>
        <s v="CONSERVACION RUTINARIA AERÓDROMO MUNICIPAL DE LINARES REGIÓN DEL MAULE" u="1"/>
        <s v="CONSERVACIÓN MENOR AEROPUERTO MATAVERI DE ISLA DE PASCUA, V REGIÓN" u="1"/>
        <s v="CONCESIÓN RUTA 5 TRAMO SANTIAGO-TALCA Y ACCESO SUR (SISTEMA NUEVAS INVERSIONES)" u="1"/>
        <s v="CONSERVACIÓN PLAZA DE PEAJE CRISTO REDENTOR AÑO 2016 - 2019" u="1"/>
        <s v="CONSTRUCCIÓN ENLACE JUAN ANTONIO RÍOS EN RUTA 5, COQUIMBO" u="1"/>
        <s v="-- RUTA 5 TRAMO LA SERENA - VALLENAR (SISTEMA NUEVAS INVERSIONES - COVID)" u="1"/>
        <s v="-- RUTA 5 TRAMO SANTIAGO - LOS VILOS (SISTEMA NUEVAS INVERSIONES - COVID)" u="1"/>
        <s v="CONSERVACION RED PRIMARIA AGUAS LLUVIAS REG. DE COQUIMBO (2018-2022)" u="1"/>
        <s v="MEJORAMIENTO RUTA S-70 SECTOR: POCOYAN - PUENTE  PEULE" u="1"/>
        <s v="CONSTRUCCION CONEXIÓN VIAL  PUREY - LOS LAGOS" u="1"/>
        <s v="CONSERVACION SISTEMAS DE AGUAS LLUVIAS REGION DE ÑUBLE" u="1"/>
        <s v="MEJORAMIENTO BORDE COSTERO TOME, SECTOR NORTE BELLAVISTA - QUICHIUTO" u="1"/>
        <s v="CONSTRUCCION SISTEMA DE AGUA POTABLE RURAL DETIF, COMUNA DE PUQUELDON" u="1"/>
        <s v="MEJORAMIENTO CAMINOS BÁSICOS INTERMEDIOS REGIÓN DE LOS LAGOS, GRUPO 1" u="1"/>
        <s v="MEJORAMIENTO RUTA S-75 SECTOR: CUNCO - LAGO COLICO KM 8.5 A KM 14" u="1"/>
        <s v="REPOSICIÓN MURO Y FUERTE DE CORRAL" u="1"/>
        <s v="CONSTRUCCIÓN CONEXIÓN VIAL COCHRANE - RÍO TRANQUILO -ENTRADA MAYER (CMT)" u="1"/>
        <s v="CONSERVACIÓN GLOBAL MIXTA CAMINOS RED VIAL V REGIÓN (2018-2022)" u="1"/>
        <s v="CONSERVACION RED VIAL REGIÓN DEL BIOBIO 2020" u="1"/>
        <s v="REPARACIÓN INFRAESTRUCTURA VIAL EN RUTAS DE LA PROVINCIA DE MALLECO" u="1"/>
        <s v="CONSERVACION CALLE DE RODAJE ALFA AERÓDROMO EL LOA REGION DE ANTOFAGASTA" u="1"/>
        <s v="CONCESIÓN RUTA 160, TRAMO TRES PINOS ACCESO NORTE A CORONEL (SISTEMA NUEVAS INVERSIONES)" u="1"/>
        <s v="CONSERVACION PROTECCION DE RIBERA DE EMERGENCIA BOCA BUDI" u="1"/>
        <s v="MEJORAMIENTO CBI RUTA D-37 E, SECTOR TUNEL LAS PALMAS - TILAMA" u="1"/>
        <s v="CONSTRUCCION SERVICIO APR LAS AGUILAS, QUILLECO" u="1"/>
        <s v="MEJORAMIENTO SISTEMAS APR REGION VALPARAISO, GLOSA 05 APR (PREFACT.,FACT.,DISEÑO)" u="1"/>
        <s v="MEJORAMIENTO CAMINOS BÁSICOS INTERMEDIOS PROVINCIAS DE MAIPO Y TALAGANTE RM" u="1"/>
        <s v="REPOSICIÓN PUENTE CARES, CURARREHUE" u="1"/>
        <s v="CONSERVACION RED VIAL MAULE (2015-2016-2017)" u="1"/>
        <s v="CONSERVACION GLOBAL MIXTA CAMINOS RED VIAL REGION DE COQUIMBO" u="1"/>
        <s v="MEJORAMIENTO RUTA A-653 S: CR. A-65 -BY PASS CUESTA DUPLIJSA" u="1"/>
        <s v="MEJORAMIENTO CBI RUTA T-780 S: CRUCE RUTA 210 LA UNION - CUDICO" u="1"/>
        <s v="CONSERVACION CAMINOS BASICOS REGION DE ÑUBLE 2020" u="1"/>
        <s v="MEJORAMIENTO SISTEMA DE RIEGO ESTERO CODEGUA" u="1"/>
        <s v="AMPLIACION SISTEMA APR SANTA FILOMENA COMUNA DE SANTA MARIA" u="1"/>
        <s v="CONSERVACION ANTENAS VHS DE COMUNICACIONES DE  EMERGENCIA SOP" u="1"/>
        <s v="CONSERVACIÓN RED VIAL REGIÓN DE LOS LAGOS (2018 - 2020)" u="1"/>
        <s v="REPOSICION PUENTE BAGUALES 2, EN RUTA 240" u="1"/>
        <s v="REPOSICION PUENTE REHUE Y ACCESOS, LOS SAUCES" u="1"/>
        <s v="REPOSICION RUTA 1 SECTOR: TOCOPILLA - CALETA URCO" u="1"/>
        <s v="CONSTRUCCION SISTEMA APR CHUJLLUTA ARICA Y PARINACOTA" u="1"/>
        <s v="MEJORAMIENTO RUTA 11 CH ARICA TAMBO QUEMADO; CRUCE RUTA 5 - ROSARIO, KM 0-18" u="1"/>
        <s v="MEJORAMIENTO RUTA 90 TRAMO PLACILLA - SANTA CRUZ" u="1"/>
        <s v="MEJORAMIENTO BORDE COSTERO PLAYA LAS MACHAS, BAHIA INGLESA" u="1"/>
        <s v="REPOSICION PUENTE MALLECO Y ACCESOS EN RUTA R-152 ANGOL" u="1"/>
        <s v="CONSERVACION RUTA N-31, SAN CARLOS-SAN FABIAN POR SECTORES" u="1"/>
        <s v="MEJORAMIENTO RUTA 1, SECTOR CUESTA GUANILLOS - CUESTA PABELLÓN DE PICA" u="1"/>
        <s v="RUTA 160 TRAMO CORONEL TRES PINOS (EXPROPIACIONES)" u="1"/>
        <s v="RUTA 5 TRAMO CHILLÁN - COLLIPULLI (EXPROPIACIONES)" u="1"/>
        <s v="RUTA 5 TRAMO SANTIAGO - LOS VILOS (EXPROPIACIONES)" u="1"/>
        <s v="CONSERVACION MAYOR AREA DE MOVIMIENTO AERODROMO LA FLORIDA DE LA SERENA" u="1"/>
        <s v="CONSERVACION MAYOR FASE 1 AERODROMO SAN PEDRO DE ATACAMA" u="1"/>
        <s v="CONSTRUCCIÓN CIRCUNVALACIÓN TEMUCO" u="1"/>
        <s v="CONSERVACION SISTEMAS APR POR SEQUÍA REGIÓN DEL MAULE" u="1"/>
        <s v="MEJORAMIENTO Y AMPLIACIÓN SISTEMA APR LO DE LOBOS RENGO" u="1"/>
        <s v="HABILITACIÓN CONEXIÓN VIAL PUERTO SAN VICENTE RUTA INTERPORTUARIA" u="1"/>
        <s v="CONSERVACION RED VIAL ADMINISTRACION DIRECTA REGION DEL MAULE 2020" u="1"/>
        <s v="MEJORAMIENTO BORDE COSTERO SOCOS - TONGOY, COQUIMBO" u="1"/>
        <s v="MEJORAMIENTO BORDE COSTERO PICHILEMU" u="1"/>
        <s v="CONSTRUCCION  COLECTOR INTERCEPTOR AGUAS LLUVIAS SAN MARTIN TEMUCO" u="1"/>
        <s v="CONCESION RUTA INTERPORTUARIA (COMPENSACION SISTEMA NUEVAS INVERSIONES)" u="1"/>
        <s v="CONSERVACION RED VIAL ADMINISTRACION DIRECTA, REGION DE AYSEN 2021" u="1"/>
        <s v="CONSERVACION RED VIAL REGION DE ÑUBLE (2018-2020)" u="1"/>
        <s v="MEJORAMIENTO CAMINO BÁSICO INTERMEDIO, RALCO-PALMUCHO, RUTA Q-689" u="1"/>
        <s v="MEJORAMIENTO CBI RUTA T-29 SECTOR CARRIRINGUE-HUILO HUILO" u="1"/>
        <s v="CONSERVACION INVENTARIO D° DE AGUA AFECTO PAGO DE PATENTE POR NO USO " u="1"/>
        <s v="MEJORAMIENTO MEJORAMIENTO Y AMPLIACIÓN APR SANTA INES DE PATAGUILLAS CURACAVÍ" u="1"/>
        <s v="MEJORAMIENTO CBI RUTA T-345, LO AGUILA -BIFURCACIÓN EL CIRUELO, MAFIL" u="1"/>
        <s v="MEJORAMIENTO SISTEMA APR HURTADO EL CHAÑAR RÍO HURTADO" u="1"/>
        <s v="AMPLIACION SISTEMA APR CUTEMU LA QUEBRADA, PAREDONES" u="1"/>
        <s v="MEJORAMIENTO CBI RUTA D-205, SECTOR LAMBERT - SANTA GRACIA, PROV. ELQUI" u="1"/>
        <s v="CONSERVACION AERODROMO DE VALLENAR 2020" u="1"/>
        <s v="CONSERVACION CAMINOS BASICOS REGION METROPOLITANA 2016-2018" u="1"/>
        <s v="REPOSICIÓN RUTA 11-CH, ARICA - TAMBO QUEMADO SECTOR: KM 147 - KM 170" u="1"/>
        <s v="CONSERVACION GLOBAL PLAN DE RECUPERACION OBRAS PORTUARIAS REGION DE ATACAMA" u="1"/>
        <s v="CONSTRUCCION CONEXIÓN VIAL PUENTE BIECENTENARIO-AVENIDA CHACABUCO" u="1"/>
        <s v="CONSERVACION RUTA 160, SECTOR CORONEL-SAN PEDRO DE LA PAZ Y SECTOR TRES PINOS-LEBU" u="1"/>
        <s v="CONSTRUCCIÓN PUENTE LO ROJAS, PROVINCIA DE QUILLOTA" u="1"/>
        <s v="CONSERVACION SISTEMA SEÑALIZACION INFORMATIVA XIV REGION 2018" u="1"/>
        <s v="MEJORAMIENTO PASO SAN FRANCISCO EN TERCERA REGIÓN" u="1"/>
        <s v="RUTA 5 TRAMO TALCA-CHILLÁN (COMPENSACIÓN SISTEMAS NUEVAS INVERSIONES)" u="1"/>
        <s v="NORMALIZACION CERCOS PERIMETRALES AEROPUERTO DIEGO ARACENA DE IQUIQUE, I REGIÓN." u="1"/>
        <s v="DIAGNOSTICO PARA IMPLEMENTACION RED NACIONAL DE ALERTA" u="1"/>
        <s v="CONSERVACION MANTENCIÓN Y AMPLIACIÓN DE SIST. APR, REGIÓN DEL MAULE VARIAS COMUNAS" u="1"/>
        <s v="CONSTRUCCION SERVICIO APR MALVÉN SAN LUIS MULCHÉN" u="1"/>
        <s v="CONSTRUCCIÓN PUENTE MULPUN, COMUNAS MÁFIL Y LOS LAGOS" u="1"/>
        <s v="MEJORAMIENTO CBI RUTA R-150-P, ANGOL- PARQUE NACIONAL NAHUELBUTA" u="1"/>
        <s v="REPOSICION SISTEMA APR EL ESFUERZO CUNCO" u="1"/>
        <s v="CONSERVACION CAMINOS PLAN INDIGENA REGION DE LOS LAGOS 2020" u="1"/>
        <s v="ALTERNATIVAS DE ACCESO A IQUIQUE (COMPENSACIONES) " u="1"/>
        <s v="AEROPUERTO CERRO MORENO DE ANTOFAGASTA (INSPECCIÓN FISCAL)" u="1"/>
        <s v="MEJORAMIENTO CAMINO BÁSICO INTERMEDIO CAMINO ANTIGUO TRAIGUÉN" u="1"/>
        <s v="CONSERVACION RED VIAL REGION DEL BIOBIO 2020 (PLAN DE RECUPERACION)" u="1"/>
        <s v="CONSTRUCCION PUENTE PASCUA EN RUTA 7, S.BALSA RIO PASCUA, XIR (CMT)" u="1"/>
        <s v="MEJORAMIENTO RUTA N-15-25 CRUCE LONGITUDINAL (SAN GREGORIO) - TRES ESQUINAS (NORTE)" u="1"/>
        <s v="MEJORAMIENTO Y AMPLIACIÓN APR SAN JOSE DE MARCHIGUE,PICHIDEGUA" u="1"/>
        <s v="ACTUALIZACION INVENTARIO PATRIMONIO CULTURAL INMUEBLE REGION DE VALPARAISO" u="1"/>
        <s v="MEJORAMIENTO CBI RUTA T-525, S: LAS HUELLAS-NONTUELA" u="1"/>
        <s v="CONSERVACIÓN RED VIAL , CONSERVACIÓN RED BÁSICA, REGIÓN DE AYSÉN AÑO 2018" u="1"/>
        <s v="CONSTRUCCIÓN SAPR TRUF TRUF, LAS MINAS COMUNA DE PADRE LAS CASAS " u="1"/>
        <s v="REPOSICIÓN RUTA P-60-R TRES PINOS-CONTULMO-LÍMITE REGIONAL, ARAUCO" u="1"/>
        <s v="CONSERVACIÓN RUTINARIA AERÓDROMO CARRIEL SUR. CONCEPCIÓN, VIII REGIÓN" u="1"/>
        <s v="CONSTRUCCIÓN PUENTE RÍO GRANDE Y SUS ACCESOS, RUTA Y - 85, XII REGIÓN" u="1"/>
        <s v="CONSERVACION OBRAS DE RIEGO FISCALES REGIÓN ANTOFAGASTA - 2020-2023 - RECUP" u="1"/>
        <s v="CONSTRUCCION CAMINO CONEXION RUTA H - 406 -RUTA H - 40, CACHAPOAL" u="1"/>
        <s v="MEJORAMIENTO RUTA 1 SECTOR: INTERSECCION CALLE SALVADOR REYES - LA CHIMBA" u="1"/>
        <s v="CONSTRUCCIÓN CONEXION VIAL 1 NORTE CON RUTA G-505, COMUNA PAINE" u="1"/>
        <s v="CONSTRUCCIÓN OBRAS BÁSICAS PARA SURF Y DEPORTES NÁUTICOS, PROVINCIA CARDENAL CARO" u="1"/>
        <s v="CONSERVACION RECUPERACIÓN GLOBAL DE OBRAS PORTUARIAS REGIÓN DE LOS LAGOS" u="1"/>
        <s v="CONSERVACIÓN GLOBAL PEQUEÑOS AERODROMOS LLANQUIHUE X REGIÓN DE LOS LAGOS" u="1"/>
        <s v="CONSERVACION MANTENCIÓN Y AMPLIACIÓN SIST. APR, REGIÓN DE LOS RÍOS COMUNAS DE LA UNIÓN, MARIQUINA, RÍO BUENO, PAILLACO" u="1"/>
        <s v="CONSTRUCCIÓN RUTA Y-170, SECTOR CAÑADON MACHO - LAGO DICKSON, ÚLTIMA ESPERANZA" u="1"/>
        <s v="REPOSICION PUENTE RIO LOS PALOS, RUTA X-528, COMUNA DE AYSEN" u="1"/>
        <s v="MEJORAMIENTO RUTA K-705, SECTOR: CRUCE  RUTA K-715 - VILCHES ALTO" u="1"/>
        <s v="REPOSICIÓN PUENTES LINICH Y SOCO, VILLA BOLDOS -TOLTEN" u="1"/>
        <s v="REPOSICION PUENTE ZAPALLAR EN RUTA N-655 PROVINCIA DIGUILLIN" u="1"/>
        <s v="CONCESIÓN SISTEMA AMÉRICO VESPUCIO ORIENTE (INSPECCIÓN FISCAL)" u="1"/>
        <s v="MEJORAMIENTO RUTA 9, CERRO CASTILLO - BIFURCACIÓN RUTA Y-150 " u="1"/>
        <s v="CONSERVACION SISTEMAS DE APR POR SEQUÍA 2020-02021 REGIÓN DE COQUIMBO" u="1"/>
        <s v="CONSERVACIÓN CAMINOS GLOSA 06 DIVERSAS PROVINCIAS, REGION DE COQUIMBO" u="1"/>
        <s v="AMPLIACION Y MEJORAMIENTO AEROPUERTO PRESIDENTE IBAÑEZ DE PUNTA ARENAS" u="1"/>
        <s v="CONSERVACION GLOBAL MIXTA CAMINOS RED VIAL REGION DE AYSEN 2020 (PLAN DE RECUPERACION)" u="1"/>
        <s v="CONSERVACION GLOBAL MIXTA CAMINOS RED VIAL REGION DE ÑUBLE 2020 (PLAN DE RECUPERACION)" u="1"/>
        <s v="CONSERVACION RED VIAL REGIÓN DE LOS LAGOS 2020 (PLAN DE RECUPERACION)" u="1"/>
        <s v="CONSERVACION RED VIAL REGIÓN DE O'HIGGINS 2020 (PLAN DE RECUPERACION)" u="1"/>
        <s v="CONSTRUCCIÓN CONEXIÓN VIAL RÍO TRANQUILO - LAGO BROWN - FRONTERA, XI REGIÓN" u="1"/>
        <s v="MEJORAMIENTO RUTA R-925-S CURACAUTIN - CONGUILLIO SECTOR: HUEÑIVALES - CAPTREN" u="1"/>
        <s v="CONSTRUCCION PASARELA RUTA 5 CRUCE GRANEROS - RAMPAS SECTOR LA CABAÑA" u="1"/>
        <s v="ANALISIS DE PESOS POR EJE DE LA RED VIAL NACIONAL" u="1"/>
        <s v="CONSERVACION RUTINARIA AEROPUERTO DIEGO ARACENA 2020" u="1"/>
        <s v="CONSTRUCCIÓN SERVICIO APR BELLAVISTA - LAS VIÑAS (LOS ANGELES)" u="1"/>
        <s v="CONSERVACION OBRAS DE CONTROL ALUVIONAL CERRO DIVISADERO, COIHAIQUE" u="1"/>
        <s v="MEJORAMIENTO RUTA COSTERA VILLA UKIKA - AEROPUERTO, PUERTO WILLIAMS" u="1"/>
        <s v="REPOSICIÓN MEJOR. RUTA B-15-A, OLLAGUE - LÍMITE REGIONAL - COLLAHUASI (CMT)" u="1"/>
        <s v="CONSERVACION MAYOR INFRAESTRUCTURA HORIZONTAL AEROPUERTO CARRIEL SUR, REGIÓN DEL BÍO BÍO, PLAN DE RECUPERACION." u="1"/>
        <s v="CONSERVACION OBRAS MENORES -  REGIÓN DEL ÑUBLE" u="1"/>
        <s v="--  AMERICO VESPUCIO SUR (ASESORÍA DE INSPECCION FISCAL - COVID)" u="1"/>
        <s v="AMPLIACIÓN REPOSICIÓN RUTA 90 (EX I-50) SECTOR: SAN FERNANDO-CRUCE RUTA I-860" u="1"/>
        <s v="CONSERVACION CAMINOS BASICOS REGION DE LOS RIOS 2020" u="1"/>
        <s v="CONSERVACIÓN GLOBAL MIXTO CAMINOS RED VIAL IX REGIÓN 2011-2015" u="1"/>
        <s v="RESTAURACION  IGLESIA Y CONVENTO SAN FRANCISCO DEL BARON CERRO BARON, VALPARAISO" u="1"/>
        <s v="AMPLIACIÓN Y MEJORAMIENTO APR LITRAN, RÍO BUENO" u="1"/>
        <s v="CONSTRUCCION RUTA COSTERA, SECTOR: LIMITE IV REGIÓN - HUASCO" u="1"/>
        <s v="AMPLIACION Y MEJORAMIENTO AERODROMO EL LOA DE CALAMA, REGIÓN DE ANTOFAGASTA" u="1"/>
        <s v="MEJORAMIENTO PASADAS URBANAS RUTA S - 30 - 40 SECTOR: TEMUCO - CARAHUE" u="1"/>
        <s v="HABILITACIÓN CORREDOR DE TRANSPORTE PÚBLICO AV. SANTA ROSA (INSPECCIÓN FISCAL)" u="1"/>
        <s v="CONSERVACION DE EQUIPAMIENTO TECNOLÓGICO PARA LA PLAZA DE PEAJE LAS RAICES 2020" u="1"/>
        <s v="CONCESIÓN HOSPITAL SALVADOR E INSTITUTO NACIONAL DE GERIATRÍA (INSPECCIÓN FISCAL)" u="1"/>
        <s v="MEJORAMIENTO PUENTE MONTE GRANDE RUTA D-487 COMUNA DE PAIHUANO" u="1"/>
        <s v="REPOSICION RUTA K-15 SECTOR: RUTA 5(LONTUE) - MOLINA, PROV. CURICO" u="1"/>
        <s v="MEJORAMIENTO TALUDES C-527, SECTOR ACCESO NORTE A VALLENAR" u="1"/>
        <s v="CONSERVACION PTE LAJA EN RUTA N-59-Q, COMUNA DE TUCAPEL" u="1"/>
        <s v="CONSTRUCCIÓN VICUÑA- YENDEGAIA SECTOR: CALETA 2 DE MAYO - CORDILLERA DARWIN" u="1"/>
        <s v="CONCESION SISTEMA NORTE - SUR (COMPENSACIONES)" u="1"/>
        <s v="CONCESIÓN INFRAESTRUCTURA PENITENCIARIA GRUPO II (SISTEMA NUEVAS INVERSIONES)" u="1"/>
        <s v="CONCESIÓN AEROPUERTO ARTURO MERINO BENÍTEZ (COMPENSACIONES)" u="1"/>
        <s v="MEJORAMIENTO RUTA A-750, SECTOR: CRUCE RUTA 1 - CRUCE RUTA A-760, REGION DE TARAPACA" u="1"/>
        <s v="--  AMERICO VESPUCIO NOR- PONIENTE AV. EL SALTO RUTA 78 (ASESORÍA DE INSPECCION FISCAL - COVID)" u="1"/>
        <s v="MEJORAMIENTO CAMINOS BÁSICOS INTERMEDIOS CONEXIÓN RUTA N-335,N-447 A N-31,ÑUBLE" u="1"/>
        <s v="REPOSICIÓN PUENTE LA POSADA RUTA B-240,  II REGIÓN" u="1"/>
        <s v="CONSTRUCCION SISTEMA APR FAJAS 4.000 A 26.000, COMUNA DE CUNCO" u="1"/>
        <s v="REPOSICION PUENTE LA LIGUA EN RUTA I-510, PAREDONES" u="1"/>
        <s v="MEJORAMIENTO RUTA 225-CH. SECTOR: PETROHUÉ - LAGO TODOS LOS SANTOS" u="1"/>
        <s v="MEJORAMIENTO RUTA P-640 SECTOR: PELECO-PUENTE PELECO, PROV. ARAUCO" u="1"/>
        <s v="CONSTRUCCIÓN CONEXION VIAL RALCO-LONQUIMAY, VIII Y IX REGIÓNES" u="1"/>
        <s v="CONSERVACION GLOBAL MIXTA CAMINOS RED VIAL REGION DE LA ARAUCANIA 2021" u="1"/>
        <s v="CENTRO METROPOLITANO DE VEHÍCULOS RETIRADOS DE CIRCULACIÓN (INSPECCIÓN FISCAL) " u="1"/>
        <s v="AMPLIACIÓN Y MEJORAMIENTO SERVICIO APR DE SAN IGNACIO PLAYA ROSADA VALDIVIA" u="1"/>
        <s v="REPOSICION SERVICIO DE APR PUYEHUE, PANGUIPULLI" u="1"/>
        <s v="REPOSICIÓN PARADERO SANTA OLGA E INFRAESTRUCTURA DE APOYO" u="1"/>
        <s v="RUTA 78, AUTOPISTA SANTIAGO - SAN ANTONIO (EXPROPIACIONES)" u="1"/>
        <s v="CONSTRUCCIÓN CONEXIÓN VIAL RUTA 5 (PUERTO MONTT) - RUTA  7 (CHAMIZA)" u="1"/>
        <s v="CONSTRUCCION SISTEMA APR VEGA DE SALAS, LINARES" u="1"/>
        <s v="REPOSICION PUENTE LA LIGUA, RUTA I-510 PAREDONES" u="1"/>
        <s v="CONSTRUCCION SERVICIO DE APR DE INAWINKO-HUECHALMAY, PANGUIPULLI" u="1"/>
        <s v="CONSERVACION OBRAS DE RIEGO FISCALES AÑO 2020, VI REGIÓN" u="1"/>
        <s v="CONSTRUCCION SISTEMA APR CURACO DE VILUPULLI, COMUNA DE CHONCHI" u="1"/>
        <s v="AMPLIACIÓN Y MEJORAMIENTO BAJO ESMERALDA" u="1"/>
        <s v="MEJORAMIENTO MEJORAMIENTO Y AMPLIACIÓN COLONIA KENNEDY PAINE" u="1"/>
        <s v="CONSTRUCCION SERVICIO DE APR DE CATRIPULLI VALDIVIA" u="1"/>
        <s v="REPOSICION PASARELA PASO EL LEON, COMUNA DE COCHAMO, REGION DE LOS LAGOS" u="1"/>
        <s v="AMPLIACIÓN Y MEJORAMIENTO DEL SERVICIO DE APR ESTACIÓN MARIQUINA MARIQUINA" u="1"/>
        <s v="CONSERVACION CAMINOS BÁSICOS REGIÓN DE VALPARAISO 2018-2020" u="1"/>
        <s v="CONSERVACIÓN CAMINOS BÁSICOS REGIÓN DE MAGALLANES 2018-2020" u="1"/>
        <s v="CONSTRUCCION COLECTOR RED PRIMARIA ZURITA DE ALERCE PUERTO MONTT" u="1"/>
        <s v="CONSTRUCCION OBRAS CONTROL SEDIMENTOLOGICO RIO LAS MINAS, P. ARENAS" u="1"/>
        <s v="CONSERVACION PUENTES MENORES REGION DE ÑUBLE(METALICOS)" u="1"/>
        <s v="CONSERVACION PUENTES MENORES REGIÓN DE ÑUBLE(METALICOS)" u="1"/>
        <s v="MEJORAMIENTO Y AMPLIACIÓN SISTEMA APR PAREDONES, PAREDONES" u="1"/>
        <s v="CONSERVACION MANEJO Y CONTROL EMBALSE EMPEDRADO, TALCA" u="1"/>
        <s v="MEJORAMIENTO SISTEMA APR MOLINO EL ALAMO, COLTAUCO" u="1"/>
        <s v="REPOSICIÓN RUTA H-76 SECTOR: PATAGUAS CERRO - LÍMITE PROVINCIAL CARDENAL CARO" u="1"/>
        <s v="CONSERVACIÓN CAMINOS PLAN INDÍGENA 2017 - REGIÓN DE LOS RÍOS" u="1"/>
        <s v="CONSERVACIÓN MANTENCIÓN Y AMPLIACIÓN SIST. APR, REGIÓN DE ÑUBLE (GLOSA 5)" u="1"/>
        <s v="MEJORAMIENTO SISTEMA DE GESTIÓN VIAL R-60 CH LOS ANDES - TÚNEL CRISTO REDENTOR" u="1"/>
        <s v="MEJORAMIENTO MEJORAMIENTO SISTEMA EVACUACION AGUAS LLUVIAS COLECTOR LUSITANIA VIÑA DEL MAR" u="1"/>
        <s v="CONSERVACION DE RED COLECTORES DE AGUAS LLUVIAS AÑOS 2020 - 2022, VI REGIÓN" u="1"/>
        <s v="CONSERVACIÓN GLOBAL RED VIAL REGIÓN DE AYSEN AÑO 2020-2022" u="1"/>
        <s v="MEJORAMIENTO Y AMPLIACIÓN SISTEMA APR PENCAHUE BAJO SAN VICENTE" u="1"/>
        <s v="CONSERVACION RIBERAS CAUCES NATURALES REGIÓN VALPARAÍSO 2018 - 2020" u="1"/>
        <s v="RUTA 5 TRAMO TEMUCO-RIO BUENO (SISTEMA NUEVAS INVERSIONES)" u="1"/>
        <s v="CONSERVACION OBRAS DE RIEGO FISCAL REGIÓN DE COQUIMBO (2018 - 2022)" u="1"/>
        <s v="CONSERVACIÓN GLOBAL MIXTA CAMINOS RED VIAL XIV REGIÓN (2018 - 2022)" u="1"/>
        <s v="MEJORAMIENTO Y CONSTRUCCIÓN CAMINO CURANILAHUE - NACIMIENTO POR BAJO LOS RIOS" u="1"/>
        <s v="CONSERVACION RED VIAL REGION DE O'HIGGINS 2020-2022" u="1"/>
        <s v="CONSERVACION CAMINOS BASICOS REGION DEL MAULE 2016-2018" u="1"/>
        <s v="AMPLIACIÓN RUTA 7 - SECTOR: RÍO PUELCHE- PELLUCO" u="1"/>
        <s v="CONSERVACIÓN RED DE MEDICIÓN DE PARÁMETROS GLACIOLÓGICOS" u="1"/>
        <s v="CONSTRUCCIÓN OBRAS FLUVIALES Y MANEJO DE CAUCES EN RÍO COPIAPÓ" u="1"/>
        <s v="NORMALIZACION  CIERRE PERIMETRAL AERÓDROMO TENIENTE JULIO GALLARDO NATALES" u="1"/>
        <s v="CONSERVACION GLOBAL PLAN DE RECUPERACION OBRAS PORTUARIAS REGION DE LA ARAUCANIA" u="1"/>
        <s v="CONSERVACION EDIFICIO TERMINAL AERODROMO MOCOPULLI 2019 - 2020 REGION DE LOS LAGOS" u="1"/>
        <s v="CONSERVACION CONECTIVIDAD INTERIOR, REGIÓN DE AYSÉN" u="1"/>
        <s v="CONSERVACION PEQUEÑOS AERÓDROMOS XI REGIÓN DE AYSÉN" u="1"/>
        <s v="MEJORAMIENTO CAMINO BÁSICO INTERMEDIO CAMINO CRUCE LONGITUDINAL  (LLICALDAD) -  RAUCO POR LA COSTA" u="1"/>
        <s v="CONSERVACION GLOBAL MIXTA CAMINOS RED VIAL XV REGIÓN 2016-2020" u="1"/>
        <s v="REPOSICIÓN PUENTE LOS PUERCOS EN RUTA K-60, KM. 17,34" u="1"/>
        <s v="AMPLIACION Y MEJORAMIENTO SERVICIO APR PELCHUQUIN, MARIQUINA" u="1"/>
        <s v="MEJORAMIENTO CBI RUTA D-805 SECTOR : HUINTIL-CAREN" u="1"/>
        <s v="DIAGNOSTICO VULNERABILIDAD Y PLAN MANEJO CUENCA RÍO HURTADO COMUNA RÍO HURTADO" u="1"/>
        <s v="AMPLIACIÓN AEROPUERTO CERRO MORENO ANTOFAGASTA RELICITACIÓN (SUBSIDIO)" u="1"/>
        <s v="CONSERVACION CAMINOS PLAN INDIGENA REGION DE LOS LAGOS 2019-2020" u="1"/>
        <s v="MEJORAMIENTO PASO FRONTERIZO R 9-253-CH,S:AVDA.ULTIMA ESPERANZA-CASAS VIEJAS " u="1"/>
        <s v="CONSTRUCCION CALETA DE PESCADORES MEHUIN, COMUNA DE MARIQUINA" u="1"/>
        <s v="CONSTRUCCIÓN CALETA DE PESCADORES MEHUIN, COMUNA DE MARIQUINA" u="1"/>
        <s v="CONSERVACION GLOBAL RED VIAL REGION DE VALPARAISO AÑOS 2019-2021" u="1"/>
        <s v="CONSERVACION PARA SISTEMAS BÁSICOS DE ABASTECIMIENTOS DE AGUA POTABLE REGIÓN DE O'HIGGINS" u="1"/>
        <s v="CONSERVACIÓN DE LAS RIBERAS DE CAUCES NATURALES REGIÓN ANTOFAGASTA" u="1"/>
        <s v="CONSTRUCCION PLAYA ARTIFICIAL SECTOR PARAISO-EL CUADRO ANTOFAGASTA" u="1"/>
        <s v="CONSERVACION RED VIAL LOS RIOS 2020 PLAN RECUPERACIÓN2020" u="1"/>
        <s v="REPOSICION PARCIAL SAPR DOLLINCO QUEPE Y AMPLIACION a RUCAHUE, FREIRE" u="1"/>
        <s v="CONSTRUCCION PUENTE PALENA Nº 2, PALENA" u="1"/>
        <s v="MEJORAMIENTO RUTAS N-51-47, COIHUECO - PINTO" u="1"/>
        <s v="CONSERVACION RED VIAL REGION DE TARAPACA 2020" u="1"/>
        <s v="CONSERVACION RED VIAL REGIÓN DE TARAPACA 2020" u="1"/>
        <s v="AMPLIACION SERVICIO AGUA POTABLE RURAL SAN LORENZO CASAS VIEJAS LA LIGUA" u="1"/>
        <s v="NUEVO COMPLEJO FRONTERIZO LOS LIBERTADORES (EXPROPIACIONES)" u="1"/>
        <s v="CONSTRUCCIÓN CONEXIÓN VIAL LAGO VERDE - LA TAPERA, COMUNA LAGO VERDE" u="1"/>
        <s v="CONSERVACION INFRAESTRUCTURA DE RIEGO REGION DE COQUIMBO" u="1"/>
        <s v="CONSERVACION OBRAS PORTUARIAS MENORES REGION DE COQUIMBO" u="1"/>
        <s v="CONSERVACION RUTINARIA AREA DE MOVIMIENTO AERODROMO EL TUQUI DE OVALLE" u="1"/>
        <s v="CONSTRUCCION COSTANERA NORTE MEJILLONES, SECTOR: MEJILLONES-PUNTA CHACAYA" u="1"/>
        <s v="MEJORAMIENTO ENLACE RUTA K 610 CON RUTA 120" u="1"/>
        <s v="CONSTRUCCIÓN SISTEMA APR PUENTE BASA GRANDE, COMUNA DE CURRAHUE" u="1"/>
        <s v="MEJORAMIENTO BORDE COSTERO BUCHUPUERO COBQUECURA" u="1"/>
        <s v="CONSTRUCCION SISTEMA AGUA POTABLE RURAL PELON MAPU" u="1"/>
        <s v="REPOSICION PUENTE EL BLANCO RUTA 7 CHAITEN" u="1"/>
        <s v="CONSERVACION CAMINOS PLAN INDIGENA 2019 REGION DEL BIO BIO " u="1"/>
        <s v="CONSTRUCCIÓN EMBALSE CATEMU EN VALLE DEL ACONCAGUA" u="1"/>
        <s v="MEJORAMIENTO RUTA C-495 SECTOR:  LA FRAGUA - J. DE VALERIANO, ALTO DEL CARMEN" u="1"/>
        <s v="AMPLIACION RUTA 5 SECTOR: MATTA  - CARPA CUATRO, COPIAPO" u="1"/>
        <s v="AMPLIACIÓN Y MEJORAMIENTO SISTEMA APR PUQUILLAY BAJO NANCAGUA" u="1"/>
        <s v="MEJORAMIENTO COSTANERA VALDIVIA TRAMO 2" u="1"/>
        <s v="MEJORAMIENTO RUTA H-830, KM 7.3 AL KM 9.0, SAN VICENTE DE TAGUA TAGUA" u="1"/>
        <s v="CONSTRUCCIÓN VARIANTE SUR COYHAIQUE" u="1"/>
        <s v="CONSERVACION MAYOR PISTA 17L 35R Y RODAJES ASOCIADOS AEROPUERTO AMB, PLAN_x000a_DE RECUPERACIÓN" u="1"/>
        <s v="CONSERVACIÓN DE RIBERAS DE CAUCES NATURALES XV REGIÓN" u="1"/>
        <s v="REPOSICIÓN PUENTE COLLILELFU 2 Y ACCESOS EN CIUDAD DE LOS LAGOS" u="1"/>
        <s v="AMPLIACION PUENTE LO GALLARDO EN RUTA 66, PROVINCIA DE SAN ANTONIO" u="1"/>
        <s v="REPOSICIÓN RUTA 90, SECTOR PERALILLO - LA ROSA, VI REGION" u="1"/>
        <s v="CONSERVACION MANTENCIÓN Y AMPLIACIÓN SIST. APR, REGIÓN DE COQUIMBO VARIAS COMUNAS" u="1"/>
        <s v="CONSERVACION RED VIAL REGIÓN DE LOS LAGOS 2020" u="1"/>
        <s v="INSTALACION SAPR EL BOYE. SECTORES, HUFQUEN,TERPELLE,COMUNA DE TRAIGUEN" u="1"/>
        <s v="CONSERVACION SISTEMA DE RIEGO CANAL CRUCITA, COMUNA DE COMBARBALA, COQUIMBO" u="1"/>
        <s v="CONSERVACION SISTEMA DE RIEGO CANAL CRUCITA, COMUNA DE COMBARBALÁ, COQUIMBO" u="1"/>
        <s v="DIAGNOSTICO PLAN MAESTRO AGUAS LLUVIAS SAN FELIPE, COMUNA SAN FELIPE" u="1"/>
        <s v="REPOSICION PUENTE CACHAPOAL EN RUTA 5 TRAVESIA" u="1"/>
        <s v="CONSERVACION RED PRIMARIA COLECTORES ALL, TERCERA REGION (2019-2021) VALLENAR Y COPIAPO" u="1"/>
        <s v="RUTA 60 LOS ANDES CON-CON" u="1"/>
        <s v="CONSERVACION DE COLECTORES DE AGUAS LLUVIAS 2018-2022, PUNTA ARENAS" u="1"/>
        <s v="CONSERVACIÓN PISTA Y OTROS AERÓDROMO GENERAL FREIRE DE CURICÓ" u="1"/>
        <s v="CONSTRUCCION SISTEMA AGUA POTABLE RAYENCO AFUNALHUE, VILLARRICA" u="1"/>
        <s v="MEJORAMIENTO RUTA V-69, SECTOR PUELO(FIN PAV.)-PUELCHE, COCHAMO" u="1"/>
        <s v="AMPLIACION RUTA H-27 CARRETERA EL COBRE, RANCAGUA-MACHALI" u="1"/>
        <s v="CONSTRUCCIÓN PUENTE CANCHA DE PIEDRA EN COMUNA DE MARÍA PINTO" u="1"/>
        <s v="MEJORAMIENTO PASADA URBANA RUTA T-551 EN FUTRONO" u="1"/>
        <s v="CONSERVACION CAMINOS BASICOS REGION DE ANTOFAGASTA 2019-2020" u="1"/>
        <s v="MEJORAMIENTO Y AMPLIACIÓN SISTEMA APR SANTA MARGARITA-EL GUINDO HACIA SANTA ÁGUEDA SUR" u="1"/>
        <s v="CONSERVACIÓN GLOBAL MIXTA CAMINOS RED VIAL II REGIÓN 2017-2021" u="1"/>
        <s v="CONSERVACIÓN GLOBAL MIXTA CAMINOS RED VIAL IV REGIÓN 2017-2021" u="1"/>
        <s v="CONSERVACIÓN GLOBAL MIXTA CAMINOS RED VIAL VI REGIÓN 2017-2021" u="1"/>
        <s v="CONSERVACION RED PRIMARIA EVACUACION AALL VALPARAISO 2018-2020" u="1"/>
        <s v="MEJORAMIENTO RUTA 27-CH SECTOR: SAN PEDRO DE ATACAMA-PASO JAMA" u="1"/>
        <s v="AMPLIACION CALETA DE PESCADORES MELINKA " u="1"/>
        <s v="AMPLIACION INTERCONEXIÓN VIAL CIRCUNVALACIÓN NORTE Y SUR EN TALCA" u="1"/>
        <s v="MEJORAMIENTO RUTA 7. SECTOR: CALETA GONZALO-LAGO NEGRO (PUENTE MANUEL FELIU), CHAITEN" u="1"/>
        <s v="CONSTRUCCION PUENTE PIE DE GALLO EN RUTA C-489," u="1"/>
        <s v="MEJORAMIENTO RUTA 7 NORTE, SECTOR PORTEZUELO QUEULAT-BIFURCACIóN CISNES, COMUNA DE CISNES" u="1"/>
        <s v="MEJORAMIENTO CAMINO COSTERO NORTE, SECTOR: BOYERUCA-CRUCE RUTA J-60" u="1"/>
        <s v="CONSERVACION RED VIAL ADMINISTRACION DIRECTA REGION DE COQUIMBO 2020" u="1"/>
        <s v="CONSTRUCCIÓN SISTEMA DE AGUA POTABLE RURAL CHUSMIZA Y USMAGAMA, REGIÓN DE TARAPACÁ" u="1"/>
        <s v="CONSERVACION DE RIBERAS IV REGIÓN (2018 - 2022)" u="1"/>
        <s v="MEJORAMIENTO RUTA P-721; P-722 SECTOR TIRUA - LONCOTRIPAY - LOS MAQUIS" u="1"/>
        <s v="MEJORAMIENTO T-210: CRUCE RUTA 5 - CIRUELOS - PUREO" u="1"/>
        <s v="CONCESION SISTEMA ORIENTE PONIENTE (SISTEMA NUEVAS INVERSIONES)" u="1"/>
        <s v="CONSERVACIÓN RED VIAL REGIÓN DE MAGALLANES 2012-2014" u="1"/>
        <s v="CONSERVACIÓN RED VIAL REGIÓN DE VALPARAISO 2012-2014" u="1"/>
        <s v="MEJORAMIENTO RUTA C-48 VALLENAR - ALTO DEL CARMEN" u="1"/>
        <s v="AMPLIACION SISTEMA APR AGUAS DEL MARGA-MARGA COMUNA DE QUILPUÉ" u="1"/>
        <s v="CONSTRUCCION SERVICIO DE APR DE VAQUERIA - ARTURO PRAT - SANTA ROSA, COMUNA NEGRETE" u="1"/>
        <s v="DIAGNOSTICO PLAN MAESTRO AGUAS LLUVIAS QUELLON" u="1"/>
        <s v="MEJORAMIENTO RUTA S-75 SECTOR: COLICO - CABURGUA NORTE" u="1"/>
        <s v="CONSERVACION RED VIAL ADMINISTRACION DIRECTA REGION DE AYSEN 2020" u="1"/>
        <s v="MEJORAMIENTO CAMINO BÁSICO INTERMEDIO, RUTA Q - 689  RALCO-PALMUCHO, A BIO BIO" u="1"/>
        <s v="CONSERVACIÓN GLOBAL RED VIAL X REGIÓN AÑOS 2011-2013" u="1"/>
        <s v="AMPLIACION AREA TERMINAL AD. GAMA ZAÑARTU PUERTO WILLIAMS" u="1"/>
        <s v="CONSTRUCCIÓN CAMINO PUELO - PASO EL BOLSÓN" u="1"/>
        <s v="CONSERVACION SISTEMAS DE APR POR SEQUÍA REGIÓN DEL BIOBIO" u="1"/>
        <s v="CONSERVACION PLAZA DE PEAJE SAN ROQUE REGION DEL BIOBIO 2019" u="1"/>
        <s v="MEJORAMIENTO Y AMPLIACIÓN APR AGUILA NORTE SUR,PAINE" u="1"/>
        <s v="AMPLIACIÓN, REHABILITACIÓN Y MEJORAMIENTO DE LA RUTA 5 COLLIPULLI-TEMUCO (INSPECCIÓN FISCAL)" u="1"/>
        <s v="CONSERVACION OBRAS FLUVIALES REGION DE ÑUBLE" u="1"/>
        <s v="REPOSICION P.S CARRETERA DEL COBRE KM 85,5 RUTA 5 SUR COMUNA" u="1"/>
        <s v="MEJORAMIENTO PLAYA PARQUE BALMACEDA (OBRAS MARITIMAS), IQUIQUE" u="1"/>
        <s v="-- RUTA 5 TRAMO SANTIAGO - LOS VILOS (EXPROPIACIONES - COVID)" u="1"/>
        <s v="REPOSICIÓN PUENTE CHIFIN EN RUTA U-500, COMUNA DE RÍO NEGRO" u="1"/>
        <s v="CONSERVACION DE SEGURIDAD VIAL EN PASADAS ZONAS URBANAS-TRAVESIAS" u="1"/>
        <s v="CONSERVACION COLECTOR G3 AEROPUERTO ARTURO MERINO BENITEZ REGION METROPOLITANA" u="1"/>
        <s v="MEJORAMIENTO CBI RUTA D-37 E, SECTOR LIMAHUIDA - SOCAVÓN" u="1"/>
        <s v="CONSERVACION MENOR RED AEROPORTUARIA REGION METROPOLITANA" u="1"/>
        <s v="MEJORAMIENTO CRUCE VIAL RUTAS G-80-I CON G-876, COMUNA DE SANTO DOMINGO" u="1"/>
        <s v="CONSERVACION RUTAS T-39, T-625, T-34, PROVINCIA DE VALDIVIA" u="1"/>
        <s v="CONSTRUCCION SISTEMA DE REGADIO VALLES DE CURACAVI Y CASABLANCA" u="1"/>
        <s v="CONSTRUCCION SENDA PENETRACION R SERRANO-G TYNDALL-C DE LAS MONTAÑAS, T. DEL PAINE" u="1"/>
        <s v="REPOSICIÓN RUTA G-78, SECTOR MELIPILLA-CUNCUMÉN" u="1"/>
        <s v="CONSERVACION DE CAMINOS VECINALES GLOSA 7, REGIÓN DE LOS RÍOS" u="1"/>
        <s v="CONSERVACION GLOBAL MIXTA CAMINOS RED VIAL IX REGIÓN (2018 - 2022)" u="1"/>
        <s v="CONSERVACIÓN GLOBAL MIXTA CAMINOS RED VIAL XI REGIÓN (2018 - 2022)" u="1"/>
        <s v="CONSERVACIÓN GLOBAL MIXTA CAMINOS RED VIAL XV REGIÓN (2018 - 2022)" u="1"/>
        <s v="MEJORAMIENTO DE CAMINOS BÁSICOS INTERMEDIOS REGION XV ARICA Y  PARINACOTA." u="1"/>
        <s v="RESTAURACION PALACIO PEREIRA Y REPOSICION EDIFICIOS CONSEJO MONUMENTOS NACIONALES Y DIBAM" u="1"/>
        <s v="RESTAURACION PALACIO PEREIRA Y REPOSICIÓN EDIFICIOS CONSEJO MONUMENTOS NACIONALES Y DIBAM" u="1"/>
        <s v="MEJORAMIENTO RUTAS E-30-F Y 64 SECTOR: CEMENTERIO CON CON - LAS PALMAS" u="1"/>
        <s v="CONSERVACION OBRAS PORTUARIAS MENORES REGION DEL BIO BIO" u="1"/>
        <s v="CONSERVACION DE DEPENDENCIAS ADMINISTRATIVAS DE LA DIRECCION DE VIALIDAD" u="1"/>
        <s v="MEJORAMIENTO INFRAESTRUCTURA VIAL COSTANERA DE IQUIQUE" u="1"/>
        <s v="REPOSICION PARCIAL SISTEMA  APR TRIHUECHE Y AMPLIACION A VILLA BALDOMERO, NUEVA IMPERIAL" u="1"/>
        <s v="MEJORAMIENTO RUTA K-705, SECTOR: CRUCE RUTA K-715 - VILCHES ALTO" u="1"/>
        <s v="CONSERVACIÓN DE RIBERAS DE CAUCES NATURALES XIV REGIÓN" u="1"/>
        <s v="MEJORAMIENTO Y REPOS. RUTA K-16; S: LONTUE-SAG. FAMILIA; PRV. CURICO" u="1"/>
        <s v="DIAGNOSTICO COMPORTAMIENTO ALUVIONAL DE LAS QUEBRADAS AFLUENTES EN CUENCA RIO LLUTA  REGION DE ARICA Y PARINACOTA" u="1"/>
        <s v="CONSERVACIÓN GLOBAL MIXTA CAMINOS RED VIAL VIII REGIÓN 2013-2018" u="1"/>
        <s v="ANALISIS METODOLOGICO PARA LA DETERMINACION DE COSTOS DE PROYECTOS VIALES" u="1"/>
        <s v="MEJORAMIENTO RUTA 5  SECTOR:  CUESTA TRAINEL EN CHILOE" u="1"/>
        <s v="CONSTRUCCION EDIFICIO MINISTERIO OBRAS PUBLICAS REGIÓN DE ÑUBLE" u="1"/>
        <s v="CONSERVACION RED VIAL ADMINISTRACION DIRECTA REGION DE MAGALLANES 2020" u="1"/>
        <s v="CONSERVACION PALACIO DE LA MONEDA 2019-2021" u="1"/>
        <s v="REPOSICION PUENTE MARQUESA EN RUTA D-215, COMUNA VICUÑA, REGIÓN DE COQUIMBO" u="1"/>
        <s v="CONSERVACION SISTEMA DE RIEGO TRANQUE LA ESPERANZA, COMUNA DE CHIMBARONGO, VI REGION" u="1"/>
        <s v="MEJORAMIENTO T-346, ACCESO SUR MÁFIL" u="1"/>
        <s v="REPOSICION CINCO PUENTES  REGION DEL MAULE" u="1"/>
        <s v="CONSERVACION  RUTAS T-87 Y T- 851   PROV DEL RANCO" u="1"/>
        <s v="MEJORAMIENTO Y AMPLIACIÓN SISTEMA APR UNIÓN SAN VICTOR LAMAS, LINARES" u="1"/>
        <s v="CONSERVACION DE RIBERAS REGION DEL MAULE 2020 - 2023 - RECUP" u="1"/>
        <s v="MEJORAMIENTO CBI SANTA ELVIRA - EL ARENAL - SAN JAVIER" u="1"/>
        <s v="ANILLO INTERMEDIO EL SALTO-KENNEDY (SISTEMA NUEVAS INVERSIONES)" u="1"/>
        <s v="INTERCONEXIÓN VIAL RUTA 160 - PUERTO SAN VICENTE - RUTA INTERPORTUARIA (ESTUDIO DE ANTEPROYECTO DE INGENIERÍA, IMPACTO AMBIENTAL, INSERCIÓN TERRITORIAL, EXPROPIACIONES, DEMANDA Y EVALUACIÓN SOCIAL)" u="1"/>
        <s v="CONSERVACION DE RIBERAS CAUCE RIO MAPOCHO SECTOR RENATO POBLETE" u="1"/>
        <s v="-- AEROPUERTO DE ANTOFAGASTA (SISTEMA NUEVAS INVERSIONES - COVID)" u="1"/>
        <s v="CONSERVACION RED VIAL ADMINISTRACION DIRECTA REGION DE ÑUBLE 2020" u="1"/>
        <s v="CONCESIÓN AMERICO VESPUCIO ORIENTE TRAMO PRINCIPE DE GALES - LOS PRESIDENTES (INSPECCIÓN FISCAL)" u="1"/>
        <s v="MEJORAMIENTO CRUCE VIAL RUTAS F-100-G CON F-650 SECTOR LAS CRUCES, COMUNA DE OLMUE" u="1"/>
        <s v="CONSERVACION GLOBAL MIXTA CAMINOS RED VIAL REGION DE ÑUBLE (2019-2023)" u="1"/>
        <s v="MEJORAMIENTO CRUCE VIAL RUTAS E-61 CON E-421, SECTOR LO CAMPO, COMUNA PANQUEHUE" u="1"/>
        <s v="CONSTRUCCION  COLECTOR AGUAS LLUVIAS A-01  BALMACEDA -MATTA" u="1"/>
        <s v="CONSERVACION GLOBAL MIXTA CAMINOS RED VIAL REGION DE LOS RIOS 2020" u="1"/>
        <s v="REPOSICIÓN RUTA 126 RUTA LOS CONQUISTADORES, COMUNA CAUQUENES" u="1"/>
        <s v="REPOSICIÓN PAV. RUTA T-85 S:RÍO BUENO-CAYURRUCA" u="1"/>
      </sharedItems>
    </cacheField>
    <cacheField name="PRESUPUESTO VIGENTE (M$)" numFmtId="3">
      <sharedItems containsSemiMixedTypes="0" containsString="0" containsNumber="1" containsInteger="1" minValue="1" maxValue="22405600"/>
    </cacheField>
    <cacheField name="GASTO (M$)" numFmtId="3">
      <sharedItems containsSemiMixedTypes="0" containsString="0" containsNumber="1" minValue="0" maxValue="22389273.530999999"/>
    </cacheField>
    <cacheField name="SALDO (M$)" numFmtId="3">
      <sharedItems containsSemiMixedTypes="0" containsString="0" containsNumber="1" minValue="-0.318000000000211" maxValue="631181.1379999998"/>
    </cacheField>
    <cacheField name="PROVINCIA" numFmtId="0">
      <sharedItems/>
    </cacheField>
    <cacheField name="COMUN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x v="0"/>
    <x v="0"/>
    <x v="0"/>
    <x v="0"/>
    <x v="0"/>
    <x v="0"/>
    <n v="300"/>
    <n v="279.88799999999998"/>
    <n v="20.112000000000023"/>
    <s v="IQUIQUE"/>
    <s v="IQUIQUE"/>
  </r>
  <r>
    <x v="0"/>
    <x v="0"/>
    <x v="0"/>
    <x v="0"/>
    <x v="1"/>
    <x v="0"/>
    <n v="429061"/>
    <n v="327404.02"/>
    <n v="101656.97999999998"/>
    <s v="IQUIQUE"/>
    <s v="IQUIQUE"/>
  </r>
  <r>
    <x v="0"/>
    <x v="1"/>
    <x v="0"/>
    <x v="1"/>
    <x v="0"/>
    <x v="1"/>
    <n v="1550"/>
    <n v="999.99400000000003"/>
    <n v="550.00599999999997"/>
    <s v="COPIAPO"/>
    <s v="COPIAPO"/>
  </r>
  <r>
    <x v="0"/>
    <x v="1"/>
    <x v="0"/>
    <x v="1"/>
    <x v="2"/>
    <x v="1"/>
    <n v="450"/>
    <n v="0"/>
    <n v="450"/>
    <s v="COPIAPO"/>
    <s v="COPIAPO"/>
  </r>
  <r>
    <x v="0"/>
    <x v="1"/>
    <x v="0"/>
    <x v="1"/>
    <x v="1"/>
    <x v="1"/>
    <n v="1000"/>
    <n v="0"/>
    <n v="1000"/>
    <s v="COPIAPO"/>
    <s v="COPIAPO"/>
  </r>
  <r>
    <x v="0"/>
    <x v="1"/>
    <x v="0"/>
    <x v="1"/>
    <x v="3"/>
    <x v="1"/>
    <n v="6000"/>
    <n v="0"/>
    <n v="6000"/>
    <s v="COPIAPO"/>
    <s v="COPIAPO"/>
  </r>
  <r>
    <x v="0"/>
    <x v="2"/>
    <x v="0"/>
    <x v="2"/>
    <x v="0"/>
    <x v="2"/>
    <n v="500"/>
    <n v="452.80700000000002"/>
    <n v="47.192999999999984"/>
    <s v="VALPARAISO"/>
    <s v="VALPARAISO"/>
  </r>
  <r>
    <x v="0"/>
    <x v="2"/>
    <x v="0"/>
    <x v="2"/>
    <x v="1"/>
    <x v="2"/>
    <n v="399383"/>
    <n v="399382.766"/>
    <n v="0.23399999999674037"/>
    <s v="VALPARAISO"/>
    <s v="VALPARAISO"/>
  </r>
  <r>
    <x v="0"/>
    <x v="3"/>
    <x v="0"/>
    <x v="3"/>
    <x v="0"/>
    <x v="3"/>
    <n v="100"/>
    <n v="0"/>
    <n v="100"/>
    <s v="SANTIAGO"/>
    <s v="SANTIAGO"/>
  </r>
  <r>
    <x v="0"/>
    <x v="3"/>
    <x v="0"/>
    <x v="3"/>
    <x v="1"/>
    <x v="3"/>
    <n v="222050"/>
    <n v="222049.429"/>
    <n v="0.57099999999627471"/>
    <s v="SANTIAGO"/>
    <s v="SANTIAGO"/>
  </r>
  <r>
    <x v="0"/>
    <x v="4"/>
    <x v="0"/>
    <x v="4"/>
    <x v="0"/>
    <x v="4"/>
    <n v="408"/>
    <n v="395.45800000000003"/>
    <n v="12.541999999999973"/>
    <s v="VALDIVIA"/>
    <s v="VALDIVIA"/>
  </r>
  <r>
    <x v="0"/>
    <x v="4"/>
    <x v="0"/>
    <x v="4"/>
    <x v="2"/>
    <x v="4"/>
    <n v="3600"/>
    <n v="0"/>
    <n v="3600"/>
    <s v="VALDIVIA"/>
    <s v="VALDIVIA"/>
  </r>
  <r>
    <x v="0"/>
    <x v="4"/>
    <x v="0"/>
    <x v="4"/>
    <x v="1"/>
    <x v="4"/>
    <n v="84400"/>
    <n v="0"/>
    <n v="84400"/>
    <s v="VALDIVIA"/>
    <s v="VALDIVIA"/>
  </r>
  <r>
    <x v="0"/>
    <x v="4"/>
    <x v="0"/>
    <x v="5"/>
    <x v="0"/>
    <x v="5"/>
    <n v="96"/>
    <n v="96"/>
    <n v="0"/>
    <s v="VALDIVIA"/>
    <s v="VALDIVIA"/>
  </r>
  <r>
    <x v="0"/>
    <x v="4"/>
    <x v="0"/>
    <x v="5"/>
    <x v="1"/>
    <x v="5"/>
    <n v="190712"/>
    <n v="190711.24900000001"/>
    <n v="0.75099999998928979"/>
    <s v="VALDIVIA"/>
    <s v="VALDIVIA"/>
  </r>
  <r>
    <x v="0"/>
    <x v="5"/>
    <x v="0"/>
    <x v="6"/>
    <x v="0"/>
    <x v="6"/>
    <n v="500"/>
    <n v="116.928"/>
    <n v="383.072"/>
    <s v="LLANQUIHUE"/>
    <s v="PUERTO MONTT"/>
  </r>
  <r>
    <x v="0"/>
    <x v="5"/>
    <x v="0"/>
    <x v="6"/>
    <x v="1"/>
    <x v="6"/>
    <n v="202619"/>
    <n v="202618.85"/>
    <n v="0.14999999999417923"/>
    <s v="LLANQUIHUE"/>
    <s v="PUERTO MONTT"/>
  </r>
  <r>
    <x v="0"/>
    <x v="6"/>
    <x v="0"/>
    <x v="7"/>
    <x v="0"/>
    <x v="7"/>
    <n v="400"/>
    <n v="356.98"/>
    <n v="43.019999999999982"/>
    <s v="AYSEN"/>
    <s v="AYSEN"/>
  </r>
  <r>
    <x v="0"/>
    <x v="6"/>
    <x v="0"/>
    <x v="7"/>
    <x v="1"/>
    <x v="7"/>
    <n v="100215"/>
    <n v="100215"/>
    <n v="0"/>
    <s v="AYSEN"/>
    <s v="AYSEN"/>
  </r>
  <r>
    <x v="0"/>
    <x v="7"/>
    <x v="0"/>
    <x v="8"/>
    <x v="0"/>
    <x v="8"/>
    <n v="130"/>
    <n v="59.5"/>
    <n v="70.5"/>
    <s v="MAGALLANES, TIERRA DEL FUEGO, ULTIMA ESPERANZA"/>
    <s v="PUNTA ARENAS, PORVENIR, NATALES"/>
  </r>
  <r>
    <x v="0"/>
    <x v="7"/>
    <x v="0"/>
    <x v="8"/>
    <x v="1"/>
    <x v="8"/>
    <n v="1000"/>
    <n v="0"/>
    <n v="1000"/>
    <s v="MAGALLANES, TIERRA DEL FUEGO, ULTIMA ESPERANZA"/>
    <s v="PUNTA ARENAS, PORVENIR, NATALES"/>
  </r>
  <r>
    <x v="0"/>
    <x v="7"/>
    <x v="0"/>
    <x v="9"/>
    <x v="1"/>
    <x v="9"/>
    <n v="253262"/>
    <n v="253261.49"/>
    <n v="0.51000000000931323"/>
    <s v="MAGALLANES"/>
    <s v="PUNTA ARENAS"/>
  </r>
  <r>
    <x v="1"/>
    <x v="8"/>
    <x v="1"/>
    <x v="10"/>
    <x v="0"/>
    <x v="10"/>
    <n v="100"/>
    <n v="100"/>
    <n v="0"/>
    <s v="ARICA"/>
    <s v="ARICA"/>
  </r>
  <r>
    <x v="1"/>
    <x v="8"/>
    <x v="1"/>
    <x v="10"/>
    <x v="2"/>
    <x v="10"/>
    <n v="30713"/>
    <n v="30712.5"/>
    <n v="0.5"/>
    <s v="ARICA"/>
    <s v="ARICA"/>
  </r>
  <r>
    <x v="1"/>
    <x v="8"/>
    <x v="1"/>
    <x v="11"/>
    <x v="0"/>
    <x v="11"/>
    <n v="164"/>
    <n v="100"/>
    <n v="64"/>
    <s v="ARICA"/>
    <s v="ARICA"/>
  </r>
  <r>
    <x v="1"/>
    <x v="8"/>
    <x v="1"/>
    <x v="11"/>
    <x v="2"/>
    <x v="11"/>
    <n v="1"/>
    <n v="0"/>
    <n v="1"/>
    <s v="ARICA"/>
    <s v="ARICA"/>
  </r>
  <r>
    <x v="1"/>
    <x v="8"/>
    <x v="1"/>
    <x v="12"/>
    <x v="0"/>
    <x v="12"/>
    <n v="164"/>
    <n v="63.006999999999998"/>
    <n v="100.99299999999999"/>
    <s v="ARICA"/>
    <s v="ARICA"/>
  </r>
  <r>
    <x v="1"/>
    <x v="8"/>
    <x v="1"/>
    <x v="12"/>
    <x v="2"/>
    <x v="12"/>
    <n v="1"/>
    <n v="0"/>
    <n v="1"/>
    <s v="ARICA"/>
    <s v="ARICA"/>
  </r>
  <r>
    <x v="1"/>
    <x v="8"/>
    <x v="1"/>
    <x v="13"/>
    <x v="0"/>
    <x v="13"/>
    <n v="152"/>
    <n v="88.424000000000007"/>
    <n v="63.575999999999993"/>
    <s v="ARICA"/>
    <s v="CAMARONES"/>
  </r>
  <r>
    <x v="1"/>
    <x v="8"/>
    <x v="1"/>
    <x v="13"/>
    <x v="2"/>
    <x v="13"/>
    <n v="1"/>
    <n v="0"/>
    <n v="1"/>
    <s v="ARICA"/>
    <s v="CAMARONES"/>
  </r>
  <r>
    <x v="1"/>
    <x v="8"/>
    <x v="1"/>
    <x v="14"/>
    <x v="0"/>
    <x v="14"/>
    <n v="151"/>
    <n v="87.710999999999999"/>
    <n v="63.289000000000001"/>
    <s v="ARICA"/>
    <s v="INTERCOMUNAL"/>
  </r>
  <r>
    <x v="1"/>
    <x v="8"/>
    <x v="1"/>
    <x v="14"/>
    <x v="2"/>
    <x v="14"/>
    <n v="100349"/>
    <n v="96155.653000000006"/>
    <n v="4193.3469999999943"/>
    <s v="ARICA"/>
    <s v="INTERCOMUNAL"/>
  </r>
  <r>
    <x v="1"/>
    <x v="2"/>
    <x v="1"/>
    <x v="15"/>
    <x v="0"/>
    <x v="15"/>
    <n v="100"/>
    <n v="100"/>
    <n v="0"/>
    <s v="PETORCA, SAN FELIPE"/>
    <s v="LA LIGUA, PETORCA, SAN FELIPE"/>
  </r>
  <r>
    <x v="1"/>
    <x v="9"/>
    <x v="1"/>
    <x v="16"/>
    <x v="0"/>
    <x v="16"/>
    <n v="300"/>
    <n v="70.884"/>
    <n v="229.11599999999999"/>
    <s v="ARAUCO"/>
    <s v="CONTULMO"/>
  </r>
  <r>
    <x v="1"/>
    <x v="9"/>
    <x v="1"/>
    <x v="16"/>
    <x v="2"/>
    <x v="16"/>
    <n v="1000"/>
    <n v="0"/>
    <n v="1000"/>
    <s v="ARAUCO"/>
    <s v="CONTULMO"/>
  </r>
  <r>
    <x v="1"/>
    <x v="10"/>
    <x v="0"/>
    <x v="17"/>
    <x v="4"/>
    <x v="17"/>
    <n v="2002"/>
    <n v="0"/>
    <n v="2002"/>
    <s v=""/>
    <s v=""/>
  </r>
  <r>
    <x v="1"/>
    <x v="8"/>
    <x v="0"/>
    <x v="18"/>
    <x v="0"/>
    <x v="18"/>
    <n v="250"/>
    <n v="250"/>
    <n v="0"/>
    <s v="ARICA"/>
    <s v="ARICA"/>
  </r>
  <r>
    <x v="1"/>
    <x v="8"/>
    <x v="0"/>
    <x v="18"/>
    <x v="1"/>
    <x v="18"/>
    <n v="2656850"/>
    <n v="2656818.9029999999"/>
    <n v="31.097000000067055"/>
    <s v="ARICA"/>
    <s v="ARICA"/>
  </r>
  <r>
    <x v="1"/>
    <x v="8"/>
    <x v="0"/>
    <x v="18"/>
    <x v="3"/>
    <x v="18"/>
    <n v="100"/>
    <n v="0"/>
    <n v="100"/>
    <s v="ARICA"/>
    <s v="ARICA"/>
  </r>
  <r>
    <x v="1"/>
    <x v="8"/>
    <x v="0"/>
    <x v="19"/>
    <x v="0"/>
    <x v="19"/>
    <n v="150"/>
    <n v="150"/>
    <n v="0"/>
    <s v="ARICA"/>
    <s v="ARICA"/>
  </r>
  <r>
    <x v="1"/>
    <x v="8"/>
    <x v="0"/>
    <x v="19"/>
    <x v="2"/>
    <x v="19"/>
    <n v="345135"/>
    <n v="344133.212"/>
    <n v="1001.7880000000005"/>
    <s v="ARICA"/>
    <s v="ARICA"/>
  </r>
  <r>
    <x v="1"/>
    <x v="8"/>
    <x v="0"/>
    <x v="19"/>
    <x v="1"/>
    <x v="19"/>
    <n v="3435571"/>
    <n v="3435106.216"/>
    <n v="464.7839999999851"/>
    <s v="ARICA"/>
    <s v="ARICA"/>
  </r>
  <r>
    <x v="1"/>
    <x v="0"/>
    <x v="0"/>
    <x v="20"/>
    <x v="1"/>
    <x v="20"/>
    <n v="1718364"/>
    <n v="1718337.93"/>
    <n v="26.070000000065193"/>
    <s v="IQUIQUE"/>
    <s v="IQUIQUE"/>
  </r>
  <r>
    <x v="1"/>
    <x v="0"/>
    <x v="0"/>
    <x v="21"/>
    <x v="0"/>
    <x v="21"/>
    <n v="172"/>
    <n v="171.16"/>
    <n v="0.84000000000000341"/>
    <s v="TAMARUGAL"/>
    <s v="PICA"/>
  </r>
  <r>
    <x v="1"/>
    <x v="0"/>
    <x v="0"/>
    <x v="21"/>
    <x v="2"/>
    <x v="21"/>
    <n v="386191"/>
    <n v="380611.43599999999"/>
    <n v="5579.564000000013"/>
    <s v="TAMARUGAL"/>
    <s v="PICA"/>
  </r>
  <r>
    <x v="1"/>
    <x v="0"/>
    <x v="0"/>
    <x v="21"/>
    <x v="1"/>
    <x v="21"/>
    <n v="2230287"/>
    <n v="2230046.977"/>
    <n v="240.0230000000447"/>
    <s v="TAMARUGAL"/>
    <s v="PICA"/>
  </r>
  <r>
    <x v="1"/>
    <x v="11"/>
    <x v="0"/>
    <x v="22"/>
    <x v="0"/>
    <x v="22"/>
    <n v="75"/>
    <n v="74.820999999999998"/>
    <n v="0.17900000000000205"/>
    <s v="ANTOFAGASTA"/>
    <s v="ANTOFAGASTA"/>
  </r>
  <r>
    <x v="1"/>
    <x v="11"/>
    <x v="0"/>
    <x v="22"/>
    <x v="2"/>
    <x v="22"/>
    <n v="187515"/>
    <n v="187515"/>
    <n v="0"/>
    <s v="ANTOFAGASTA"/>
    <s v="ANTOFAGASTA"/>
  </r>
  <r>
    <x v="1"/>
    <x v="11"/>
    <x v="0"/>
    <x v="23"/>
    <x v="0"/>
    <x v="23"/>
    <n v="60"/>
    <n v="59.856999999999999"/>
    <n v="0.14300000000000068"/>
    <s v="ANTOFAGASTA"/>
    <s v="ANTOFAGASTA"/>
  </r>
  <r>
    <x v="1"/>
    <x v="11"/>
    <x v="0"/>
    <x v="23"/>
    <x v="2"/>
    <x v="23"/>
    <n v="314869"/>
    <n v="314775.45"/>
    <n v="93.549999999988358"/>
    <s v="ANTOFAGASTA"/>
    <s v="ANTOFAGASTA"/>
  </r>
  <r>
    <x v="1"/>
    <x v="11"/>
    <x v="0"/>
    <x v="24"/>
    <x v="2"/>
    <x v="24"/>
    <n v="154807"/>
    <n v="154805.92000000001"/>
    <n v="1.0799999999871943"/>
    <s v="ANTOFAGASTA"/>
    <s v="ANTOFAGASTA"/>
  </r>
  <r>
    <x v="1"/>
    <x v="11"/>
    <x v="0"/>
    <x v="24"/>
    <x v="1"/>
    <x v="24"/>
    <n v="2913403"/>
    <n v="2913402.5520000001"/>
    <n v="0.44799999985843897"/>
    <s v="ANTOFAGASTA"/>
    <s v="ANTOFAGASTA"/>
  </r>
  <r>
    <x v="1"/>
    <x v="11"/>
    <x v="0"/>
    <x v="25"/>
    <x v="2"/>
    <x v="25"/>
    <n v="131153"/>
    <n v="131152.21299999999"/>
    <n v="0.78700000001117587"/>
    <s v="ANTOFAGASTA"/>
    <s v="ANTOFAGASTA"/>
  </r>
  <r>
    <x v="1"/>
    <x v="11"/>
    <x v="0"/>
    <x v="25"/>
    <x v="1"/>
    <x v="25"/>
    <n v="1985275"/>
    <n v="1985274.8910000001"/>
    <n v="0.10899999993853271"/>
    <s v="ANTOFAGASTA"/>
    <s v="ANTOFAGASTA"/>
  </r>
  <r>
    <x v="1"/>
    <x v="11"/>
    <x v="0"/>
    <x v="26"/>
    <x v="0"/>
    <x v="26"/>
    <n v="146"/>
    <n v="145.70500000000001"/>
    <n v="0.29499999999998749"/>
    <s v="ANTOFAGASTA"/>
    <s v="TALTAL"/>
  </r>
  <r>
    <x v="1"/>
    <x v="11"/>
    <x v="0"/>
    <x v="26"/>
    <x v="2"/>
    <x v="26"/>
    <n v="27638"/>
    <n v="27613.506000000001"/>
    <n v="24.493999999998778"/>
    <s v="ANTOFAGASTA"/>
    <s v="TALTAL"/>
  </r>
  <r>
    <x v="1"/>
    <x v="11"/>
    <x v="0"/>
    <x v="26"/>
    <x v="1"/>
    <x v="26"/>
    <n v="1252534"/>
    <n v="1252531.9639999999"/>
    <n v="2.0360000000800937"/>
    <s v="ANTOFAGASTA"/>
    <s v="TALTAL"/>
  </r>
  <r>
    <x v="1"/>
    <x v="11"/>
    <x v="0"/>
    <x v="27"/>
    <x v="0"/>
    <x v="27"/>
    <n v="150"/>
    <n v="149.642"/>
    <n v="0.35800000000000409"/>
    <s v="ANTOFAGASTA"/>
    <s v="ANTOFAGASTA"/>
  </r>
  <r>
    <x v="1"/>
    <x v="11"/>
    <x v="0"/>
    <x v="27"/>
    <x v="1"/>
    <x v="27"/>
    <n v="1566732"/>
    <n v="1566721.8659999999"/>
    <n v="10.134000000078231"/>
    <s v="ANTOFAGASTA"/>
    <s v="ANTOFAGASTA"/>
  </r>
  <r>
    <x v="1"/>
    <x v="11"/>
    <x v="0"/>
    <x v="28"/>
    <x v="0"/>
    <x v="28"/>
    <n v="306"/>
    <n v="145.70500000000001"/>
    <n v="160.29499999999999"/>
    <s v="ANTOFAGASTA"/>
    <s v="ANTOFAGASTA"/>
  </r>
  <r>
    <x v="1"/>
    <x v="11"/>
    <x v="0"/>
    <x v="28"/>
    <x v="2"/>
    <x v="28"/>
    <n v="191520"/>
    <n v="191519.79500000001"/>
    <n v="0.20499999998719431"/>
    <s v="ANTOFAGASTA"/>
    <s v="ANTOFAGASTA"/>
  </r>
  <r>
    <x v="1"/>
    <x v="11"/>
    <x v="0"/>
    <x v="28"/>
    <x v="1"/>
    <x v="28"/>
    <n v="1620518"/>
    <n v="1605722.557"/>
    <n v="14795.44299999997"/>
    <s v="ANTOFAGASTA"/>
    <s v="ANTOFAGASTA"/>
  </r>
  <r>
    <x v="1"/>
    <x v="11"/>
    <x v="0"/>
    <x v="29"/>
    <x v="0"/>
    <x v="29"/>
    <n v="71"/>
    <n v="70.884"/>
    <n v="0.11599999999999966"/>
    <s v="ANTOFAGASTA"/>
    <s v="ANTOFAGASTA"/>
  </r>
  <r>
    <x v="1"/>
    <x v="11"/>
    <x v="0"/>
    <x v="29"/>
    <x v="1"/>
    <x v="29"/>
    <n v="202978"/>
    <n v="202977.32399999999"/>
    <n v="0.67600000000675209"/>
    <s v="ANTOFAGASTA"/>
    <s v="ANTOFAGASTA"/>
  </r>
  <r>
    <x v="1"/>
    <x v="1"/>
    <x v="0"/>
    <x v="30"/>
    <x v="0"/>
    <x v="30"/>
    <n v="150"/>
    <n v="107.11199999999999"/>
    <n v="42.888000000000005"/>
    <s v="COPIAPO"/>
    <s v="COPIAPO"/>
  </r>
  <r>
    <x v="1"/>
    <x v="1"/>
    <x v="0"/>
    <x v="30"/>
    <x v="2"/>
    <x v="30"/>
    <n v="1000"/>
    <n v="0"/>
    <n v="1000"/>
    <s v="COPIAPO"/>
    <s v="COPIAPO"/>
  </r>
  <r>
    <x v="1"/>
    <x v="1"/>
    <x v="0"/>
    <x v="30"/>
    <x v="5"/>
    <x v="30"/>
    <n v="2500000"/>
    <n v="2387621.8960000002"/>
    <n v="112378.10399999982"/>
    <s v="COPIAPO"/>
    <s v="COPIAPO"/>
  </r>
  <r>
    <x v="1"/>
    <x v="1"/>
    <x v="0"/>
    <x v="30"/>
    <x v="1"/>
    <x v="30"/>
    <n v="2000"/>
    <n v="0"/>
    <n v="2000"/>
    <s v="COPIAPO"/>
    <s v="COPIAPO"/>
  </r>
  <r>
    <x v="1"/>
    <x v="1"/>
    <x v="0"/>
    <x v="31"/>
    <x v="0"/>
    <x v="31"/>
    <n v="208"/>
    <n v="207.92400000000001"/>
    <n v="7.5999999999993406E-2"/>
    <s v="COPIAPO"/>
    <s v="COPIAPO"/>
  </r>
  <r>
    <x v="1"/>
    <x v="1"/>
    <x v="0"/>
    <x v="31"/>
    <x v="1"/>
    <x v="31"/>
    <n v="2685000"/>
    <n v="2643561.5839999998"/>
    <n v="41438.416000000201"/>
    <s v="COPIAPO"/>
    <s v="COPIAPO"/>
  </r>
  <r>
    <x v="1"/>
    <x v="1"/>
    <x v="0"/>
    <x v="31"/>
    <x v="3"/>
    <x v="31"/>
    <n v="1500"/>
    <n v="0"/>
    <n v="1500"/>
    <s v="COPIAPO"/>
    <s v="COPIAPO"/>
  </r>
  <r>
    <x v="1"/>
    <x v="12"/>
    <x v="0"/>
    <x v="32"/>
    <x v="0"/>
    <x v="32"/>
    <n v="600"/>
    <n v="0"/>
    <n v="600"/>
    <s v="ELQUI"/>
    <s v="LA SERENA, COQUIMBO"/>
  </r>
  <r>
    <x v="1"/>
    <x v="12"/>
    <x v="0"/>
    <x v="32"/>
    <x v="2"/>
    <x v="32"/>
    <n v="1"/>
    <n v="0"/>
    <n v="1"/>
    <s v="ELQUI"/>
    <s v="LA SERENA, COQUIMBO"/>
  </r>
  <r>
    <x v="1"/>
    <x v="12"/>
    <x v="0"/>
    <x v="32"/>
    <x v="5"/>
    <x v="32"/>
    <n v="305000"/>
    <n v="298492.777"/>
    <n v="6507.2229999999981"/>
    <s v="ELQUI"/>
    <s v="LA SERENA, COQUIMBO"/>
  </r>
  <r>
    <x v="1"/>
    <x v="12"/>
    <x v="0"/>
    <x v="32"/>
    <x v="1"/>
    <x v="32"/>
    <n v="1000"/>
    <n v="0"/>
    <n v="1000"/>
    <s v="ELQUI"/>
    <s v="LA SERENA, COQUIMBO"/>
  </r>
  <r>
    <x v="1"/>
    <x v="12"/>
    <x v="0"/>
    <x v="33"/>
    <x v="0"/>
    <x v="33"/>
    <n v="2000"/>
    <n v="292.55099999999999"/>
    <n v="1707.4490000000001"/>
    <s v="ELQUI"/>
    <s v="VICUÑA"/>
  </r>
  <r>
    <x v="1"/>
    <x v="12"/>
    <x v="0"/>
    <x v="33"/>
    <x v="1"/>
    <x v="33"/>
    <n v="1019500"/>
    <n v="1019500"/>
    <n v="0"/>
    <s v="ELQUI"/>
    <s v="VICUÑA"/>
  </r>
  <r>
    <x v="1"/>
    <x v="12"/>
    <x v="0"/>
    <x v="33"/>
    <x v="3"/>
    <x v="33"/>
    <n v="1000"/>
    <n v="0"/>
    <n v="1000"/>
    <s v="ELQUI"/>
    <s v="VICUÑA"/>
  </r>
  <r>
    <x v="1"/>
    <x v="12"/>
    <x v="0"/>
    <x v="34"/>
    <x v="0"/>
    <x v="34"/>
    <n v="151"/>
    <n v="150.78399999999999"/>
    <n v="0.21600000000000819"/>
    <s v="ELQUI"/>
    <s v="COQUIMBO"/>
  </r>
  <r>
    <x v="1"/>
    <x v="12"/>
    <x v="0"/>
    <x v="34"/>
    <x v="2"/>
    <x v="34"/>
    <n v="203050"/>
    <n v="202696.73199999999"/>
    <n v="353.26800000001094"/>
    <s v="ELQUI"/>
    <s v="COQUIMBO"/>
  </r>
  <r>
    <x v="1"/>
    <x v="12"/>
    <x v="0"/>
    <x v="34"/>
    <x v="1"/>
    <x v="34"/>
    <n v="420238"/>
    <n v="418688.75199999998"/>
    <n v="1549.2480000000214"/>
    <s v="ELQUI"/>
    <s v="COQUIMBO"/>
  </r>
  <r>
    <x v="1"/>
    <x v="2"/>
    <x v="0"/>
    <x v="35"/>
    <x v="0"/>
    <x v="35"/>
    <n v="100"/>
    <n v="56.707000000000001"/>
    <n v="43.292999999999999"/>
    <s v="VALPARAISO"/>
    <s v="VALPARAISO"/>
  </r>
  <r>
    <x v="1"/>
    <x v="2"/>
    <x v="0"/>
    <x v="35"/>
    <x v="1"/>
    <x v="35"/>
    <n v="262558"/>
    <n v="0"/>
    <n v="262558"/>
    <s v="VALPARAISO"/>
    <s v="VALPARAISO"/>
  </r>
  <r>
    <x v="1"/>
    <x v="2"/>
    <x v="0"/>
    <x v="36"/>
    <x v="0"/>
    <x v="36"/>
    <n v="224"/>
    <n v="223.67699999999999"/>
    <n v="0.3230000000000075"/>
    <s v="VALPARAISO"/>
    <s v="VALPARAISO"/>
  </r>
  <r>
    <x v="1"/>
    <x v="2"/>
    <x v="0"/>
    <x v="36"/>
    <x v="2"/>
    <x v="36"/>
    <n v="153375"/>
    <n v="153370.01800000001"/>
    <n v="4.981999999989057"/>
    <s v="VALPARAISO"/>
    <s v="VALPARAISO"/>
  </r>
  <r>
    <x v="1"/>
    <x v="2"/>
    <x v="0"/>
    <x v="36"/>
    <x v="1"/>
    <x v="36"/>
    <n v="1715832"/>
    <n v="1480514.7879999999"/>
    <n v="235317.21200000006"/>
    <s v="VALPARAISO"/>
    <s v="VALPARAISO"/>
  </r>
  <r>
    <x v="1"/>
    <x v="2"/>
    <x v="0"/>
    <x v="37"/>
    <x v="0"/>
    <x v="37"/>
    <n v="150"/>
    <n v="0"/>
    <n v="150"/>
    <s v="VALPARAISO"/>
    <s v="VALPARAISO"/>
  </r>
  <r>
    <x v="1"/>
    <x v="2"/>
    <x v="0"/>
    <x v="37"/>
    <x v="1"/>
    <x v="37"/>
    <n v="909588"/>
    <n v="909551.43099999998"/>
    <n v="36.569000000017695"/>
    <s v="VALPARAISO"/>
    <s v="VALPARAISO"/>
  </r>
  <r>
    <x v="1"/>
    <x v="2"/>
    <x v="0"/>
    <x v="38"/>
    <x v="0"/>
    <x v="38"/>
    <n v="57"/>
    <n v="56.707000000000001"/>
    <n v="0.29299999999999926"/>
    <s v="VALPARAISO"/>
    <s v="VALPARAISO"/>
  </r>
  <r>
    <x v="1"/>
    <x v="2"/>
    <x v="0"/>
    <x v="38"/>
    <x v="2"/>
    <x v="38"/>
    <n v="515426"/>
    <n v="493825.43099999998"/>
    <n v="21600.569000000018"/>
    <s v="VALPARAISO"/>
    <s v="VALPARAISO"/>
  </r>
  <r>
    <x v="1"/>
    <x v="2"/>
    <x v="0"/>
    <x v="38"/>
    <x v="1"/>
    <x v="38"/>
    <n v="15445369"/>
    <n v="15218552.444"/>
    <n v="226816.55599999987"/>
    <s v="VALPARAISO"/>
    <s v="VALPARAISO"/>
  </r>
  <r>
    <x v="1"/>
    <x v="2"/>
    <x v="0"/>
    <x v="38"/>
    <x v="3"/>
    <x v="38"/>
    <n v="4200"/>
    <n v="0"/>
    <n v="4200"/>
    <s v="VALPARAISO"/>
    <s v="VALPARAISO"/>
  </r>
  <r>
    <x v="1"/>
    <x v="2"/>
    <x v="0"/>
    <x v="39"/>
    <x v="1"/>
    <x v="39"/>
    <n v="1"/>
    <n v="0"/>
    <n v="1"/>
    <s v="PETORCA"/>
    <s v="PETORCA"/>
  </r>
  <r>
    <x v="1"/>
    <x v="3"/>
    <x v="0"/>
    <x v="40"/>
    <x v="0"/>
    <x v="40"/>
    <n v="219"/>
    <n v="117.694"/>
    <n v="101.306"/>
    <s v="SANTIAGO"/>
    <s v="SANTIAGO"/>
  </r>
  <r>
    <x v="1"/>
    <x v="3"/>
    <x v="0"/>
    <x v="40"/>
    <x v="1"/>
    <x v="40"/>
    <n v="103760"/>
    <n v="103759.501"/>
    <n v="0.49899999999615829"/>
    <s v="SANTIAGO"/>
    <s v="SANTIAGO"/>
  </r>
  <r>
    <x v="1"/>
    <x v="3"/>
    <x v="0"/>
    <x v="41"/>
    <x v="0"/>
    <x v="41"/>
    <n v="378"/>
    <n v="377.15600000000001"/>
    <n v="0.84399999999999409"/>
    <s v="SANTIAGO"/>
    <s v="SANTIAGO"/>
  </r>
  <r>
    <x v="1"/>
    <x v="3"/>
    <x v="0"/>
    <x v="41"/>
    <x v="1"/>
    <x v="41"/>
    <n v="4705582"/>
    <n v="4680404.8289999999"/>
    <n v="25177.171000000089"/>
    <s v="SANTIAGO"/>
    <s v="SANTIAGO"/>
  </r>
  <r>
    <x v="1"/>
    <x v="13"/>
    <x v="0"/>
    <x v="42"/>
    <x v="0"/>
    <x v="42"/>
    <n v="70"/>
    <n v="69.025000000000006"/>
    <n v="0.97499999999999432"/>
    <s v="CACHAPOAL"/>
    <s v="RANCAGUA"/>
  </r>
  <r>
    <x v="1"/>
    <x v="13"/>
    <x v="0"/>
    <x v="42"/>
    <x v="1"/>
    <x v="42"/>
    <n v="216505"/>
    <n v="216504.56099999999"/>
    <n v="0.43900000001303852"/>
    <s v="CACHAPOAL"/>
    <s v="RANCAGUA"/>
  </r>
  <r>
    <x v="1"/>
    <x v="13"/>
    <x v="0"/>
    <x v="43"/>
    <x v="0"/>
    <x v="43"/>
    <n v="373"/>
    <n v="372.14299999999997"/>
    <n v="0.85700000000002774"/>
    <s v="CACHAPOAL"/>
    <s v="RANCAGUA"/>
  </r>
  <r>
    <x v="1"/>
    <x v="13"/>
    <x v="0"/>
    <x v="43"/>
    <x v="1"/>
    <x v="43"/>
    <n v="3368630"/>
    <n v="3368618.057"/>
    <n v="11.942999999970198"/>
    <s v="CACHAPOAL"/>
    <s v="RANCAGUA"/>
  </r>
  <r>
    <x v="1"/>
    <x v="13"/>
    <x v="0"/>
    <x v="43"/>
    <x v="3"/>
    <x v="43"/>
    <n v="8500"/>
    <n v="6256.1509999999998"/>
    <n v="2243.8490000000002"/>
    <s v="CACHAPOAL"/>
    <s v="RANCAGUA"/>
  </r>
  <r>
    <x v="1"/>
    <x v="13"/>
    <x v="0"/>
    <x v="44"/>
    <x v="1"/>
    <x v="44"/>
    <n v="144681"/>
    <n v="144680.584"/>
    <n v="0.41599999999743886"/>
    <s v="CACHAPOAL"/>
    <s v="RANCAGUA"/>
  </r>
  <r>
    <x v="1"/>
    <x v="13"/>
    <x v="0"/>
    <x v="44"/>
    <x v="3"/>
    <x v="44"/>
    <n v="1500"/>
    <n v="462.517"/>
    <n v="1037.4829999999999"/>
    <s v="CACHAPOAL"/>
    <s v="RANCAGUA"/>
  </r>
  <r>
    <x v="1"/>
    <x v="14"/>
    <x v="0"/>
    <x v="45"/>
    <x v="0"/>
    <x v="45"/>
    <n v="260"/>
    <n v="204.61799999999999"/>
    <n v="55.382000000000005"/>
    <s v="TALCA"/>
    <s v="TALCA"/>
  </r>
  <r>
    <x v="1"/>
    <x v="14"/>
    <x v="0"/>
    <x v="45"/>
    <x v="1"/>
    <x v="45"/>
    <n v="2841880"/>
    <n v="2841743.105"/>
    <n v="136.89500000001863"/>
    <s v="TALCA"/>
    <s v="TALCA"/>
  </r>
  <r>
    <x v="1"/>
    <x v="14"/>
    <x v="0"/>
    <x v="45"/>
    <x v="3"/>
    <x v="45"/>
    <n v="1390"/>
    <n v="340.80200000000002"/>
    <n v="1049.1979999999999"/>
    <s v="TALCA"/>
    <s v="TALCA"/>
  </r>
  <r>
    <x v="1"/>
    <x v="14"/>
    <x v="0"/>
    <x v="46"/>
    <x v="0"/>
    <x v="46"/>
    <n v="160"/>
    <n v="157.23699999999999"/>
    <n v="2.7630000000000052"/>
    <s v="CURICO"/>
    <s v="CURICO"/>
  </r>
  <r>
    <x v="1"/>
    <x v="14"/>
    <x v="0"/>
    <x v="46"/>
    <x v="2"/>
    <x v="46"/>
    <n v="300480"/>
    <n v="300480"/>
    <n v="0"/>
    <s v="CURICO"/>
    <s v="CURICO"/>
  </r>
  <r>
    <x v="1"/>
    <x v="14"/>
    <x v="0"/>
    <x v="46"/>
    <x v="1"/>
    <x v="46"/>
    <n v="1277220"/>
    <n v="1277210.696"/>
    <n v="9.3040000000037253"/>
    <s v="CURICO"/>
    <s v="CURICO"/>
  </r>
  <r>
    <x v="1"/>
    <x v="14"/>
    <x v="0"/>
    <x v="46"/>
    <x v="3"/>
    <x v="46"/>
    <n v="1200"/>
    <n v="925.03399999999999"/>
    <n v="274.96600000000001"/>
    <s v="CURICO"/>
    <s v="CURICO"/>
  </r>
  <r>
    <x v="1"/>
    <x v="15"/>
    <x v="0"/>
    <x v="47"/>
    <x v="1"/>
    <x v="47"/>
    <n v="348785"/>
    <n v="348784.46"/>
    <n v="0.53999999997904524"/>
    <s v="DIGUILLÍN"/>
    <s v="CHILLAN"/>
  </r>
  <r>
    <x v="1"/>
    <x v="15"/>
    <x v="0"/>
    <x v="48"/>
    <x v="0"/>
    <x v="48"/>
    <n v="138"/>
    <n v="137.83000000000001"/>
    <n v="0.16999999999998749"/>
    <s v="DIGUILLÍN"/>
    <s v="CHILLAN"/>
  </r>
  <r>
    <x v="1"/>
    <x v="15"/>
    <x v="0"/>
    <x v="48"/>
    <x v="1"/>
    <x v="48"/>
    <n v="2547760"/>
    <n v="2547741.801"/>
    <n v="18.199000000022352"/>
    <s v="DIGUILLÍN"/>
    <s v="CHILLAN"/>
  </r>
  <r>
    <x v="1"/>
    <x v="15"/>
    <x v="0"/>
    <x v="49"/>
    <x v="0"/>
    <x v="49"/>
    <n v="285"/>
    <n v="200.83799999999999"/>
    <n v="84.162000000000006"/>
    <s v="PUNILLA"/>
    <s v="COIHUECO"/>
  </r>
  <r>
    <x v="1"/>
    <x v="15"/>
    <x v="0"/>
    <x v="49"/>
    <x v="1"/>
    <x v="49"/>
    <n v="2387019"/>
    <n v="2384181.7769999998"/>
    <n v="2837.223000000231"/>
    <s v="PUNILLA"/>
    <s v="COIHUECO"/>
  </r>
  <r>
    <x v="1"/>
    <x v="15"/>
    <x v="0"/>
    <x v="50"/>
    <x v="0"/>
    <x v="50"/>
    <n v="150"/>
    <n v="70.884"/>
    <n v="79.116"/>
    <s v="PUNILLA"/>
    <s v="COIHUECO"/>
  </r>
  <r>
    <x v="1"/>
    <x v="15"/>
    <x v="0"/>
    <x v="50"/>
    <x v="1"/>
    <x v="50"/>
    <n v="1"/>
    <n v="0"/>
    <n v="1"/>
    <s v="PUNILLA"/>
    <s v="COIHUECO"/>
  </r>
  <r>
    <x v="1"/>
    <x v="9"/>
    <x v="0"/>
    <x v="51"/>
    <x v="0"/>
    <x v="51"/>
    <n v="67"/>
    <n v="66.945999999999998"/>
    <n v="5.4000000000002046E-2"/>
    <s v="CONCEPCION"/>
    <s v="CONCEPCION"/>
  </r>
  <r>
    <x v="1"/>
    <x v="9"/>
    <x v="0"/>
    <x v="51"/>
    <x v="2"/>
    <x v="51"/>
    <n v="1"/>
    <n v="0"/>
    <n v="1"/>
    <s v="CONCEPCION"/>
    <s v="CONCEPCION"/>
  </r>
  <r>
    <x v="1"/>
    <x v="9"/>
    <x v="0"/>
    <x v="52"/>
    <x v="0"/>
    <x v="52"/>
    <n v="174"/>
    <n v="126.014"/>
    <n v="47.986000000000004"/>
    <s v="CONCEPCION"/>
    <s v="CONCEPCION"/>
  </r>
  <r>
    <x v="1"/>
    <x v="9"/>
    <x v="0"/>
    <x v="52"/>
    <x v="2"/>
    <x v="52"/>
    <n v="125566"/>
    <n v="124230.6"/>
    <n v="1335.3999999999942"/>
    <s v="CONCEPCION"/>
    <s v="CONCEPCION"/>
  </r>
  <r>
    <x v="1"/>
    <x v="9"/>
    <x v="0"/>
    <x v="52"/>
    <x v="1"/>
    <x v="52"/>
    <n v="1296059"/>
    <n v="1295024.6680000001"/>
    <n v="1034.3319999999367"/>
    <s v="CONCEPCION"/>
    <s v="CONCEPCION"/>
  </r>
  <r>
    <x v="1"/>
    <x v="9"/>
    <x v="0"/>
    <x v="52"/>
    <x v="3"/>
    <x v="52"/>
    <n v="1047"/>
    <n v="0"/>
    <n v="1047"/>
    <s v="CONCEPCION"/>
    <s v="CONCEPCION"/>
  </r>
  <r>
    <x v="1"/>
    <x v="9"/>
    <x v="0"/>
    <x v="53"/>
    <x v="0"/>
    <x v="53"/>
    <n v="650"/>
    <n v="214.524"/>
    <n v="435.476"/>
    <s v="CONCEPCION"/>
    <s v="CONCEPCION"/>
  </r>
  <r>
    <x v="1"/>
    <x v="9"/>
    <x v="0"/>
    <x v="53"/>
    <x v="2"/>
    <x v="53"/>
    <n v="2000"/>
    <n v="0"/>
    <n v="2000"/>
    <s v="CONCEPCION"/>
    <s v="CONCEPCION"/>
  </r>
  <r>
    <x v="1"/>
    <x v="9"/>
    <x v="0"/>
    <x v="53"/>
    <x v="1"/>
    <x v="53"/>
    <n v="3105243"/>
    <n v="3105231.199"/>
    <n v="11.800999999977648"/>
    <s v="CONCEPCION"/>
    <s v="CONCEPCION"/>
  </r>
  <r>
    <x v="1"/>
    <x v="9"/>
    <x v="0"/>
    <x v="53"/>
    <x v="3"/>
    <x v="53"/>
    <n v="4382"/>
    <n v="1606.6379999999999"/>
    <n v="2775.3620000000001"/>
    <s v="CONCEPCION"/>
    <s v="CONCEPCION"/>
  </r>
  <r>
    <x v="1"/>
    <x v="16"/>
    <x v="0"/>
    <x v="54"/>
    <x v="0"/>
    <x v="54"/>
    <n v="150"/>
    <n v="0"/>
    <n v="150"/>
    <s v="CAUTIN"/>
    <s v="TEMUCO"/>
  </r>
  <r>
    <x v="1"/>
    <x v="16"/>
    <x v="0"/>
    <x v="54"/>
    <x v="1"/>
    <x v="54"/>
    <n v="498699"/>
    <n v="495069.49200000003"/>
    <n v="3629.5079999999725"/>
    <s v="CAUTIN"/>
    <s v="TEMUCO"/>
  </r>
  <r>
    <x v="1"/>
    <x v="16"/>
    <x v="0"/>
    <x v="55"/>
    <x v="0"/>
    <x v="55"/>
    <n v="150"/>
    <n v="0"/>
    <n v="150"/>
    <s v="CAUTIN"/>
    <s v="TEMUCO"/>
  </r>
  <r>
    <x v="1"/>
    <x v="16"/>
    <x v="0"/>
    <x v="55"/>
    <x v="2"/>
    <x v="55"/>
    <n v="76482"/>
    <n v="68814.5"/>
    <n v="7667.5"/>
    <s v="CAUTIN"/>
    <s v="TEMUCO"/>
  </r>
  <r>
    <x v="1"/>
    <x v="16"/>
    <x v="0"/>
    <x v="55"/>
    <x v="1"/>
    <x v="55"/>
    <n v="2162991"/>
    <n v="1892687.5490000001"/>
    <n v="270303.45099999988"/>
    <s v="CAUTIN"/>
    <s v="TEMUCO"/>
  </r>
  <r>
    <x v="1"/>
    <x v="16"/>
    <x v="0"/>
    <x v="55"/>
    <x v="3"/>
    <x v="55"/>
    <n v="498"/>
    <n v="0"/>
    <n v="498"/>
    <s v="CAUTIN"/>
    <s v="TEMUCO"/>
  </r>
  <r>
    <x v="1"/>
    <x v="16"/>
    <x v="0"/>
    <x v="56"/>
    <x v="1"/>
    <x v="56"/>
    <n v="340816"/>
    <n v="338734.022"/>
    <n v="2081.9780000000028"/>
    <s v="CAUTIN"/>
    <s v="VILCUN"/>
  </r>
  <r>
    <x v="1"/>
    <x v="16"/>
    <x v="0"/>
    <x v="56"/>
    <x v="3"/>
    <x v="56"/>
    <n v="150"/>
    <n v="0"/>
    <n v="150"/>
    <s v="CAUTIN"/>
    <s v="VILCUN"/>
  </r>
  <r>
    <x v="1"/>
    <x v="16"/>
    <x v="0"/>
    <x v="57"/>
    <x v="0"/>
    <x v="57"/>
    <n v="150"/>
    <n v="0"/>
    <n v="150"/>
    <s v="MALLECO"/>
    <s v="CURACAUTIN"/>
  </r>
  <r>
    <x v="1"/>
    <x v="16"/>
    <x v="0"/>
    <x v="57"/>
    <x v="1"/>
    <x v="57"/>
    <n v="111955"/>
    <n v="107753.246"/>
    <n v="4201.7540000000008"/>
    <s v="MALLECO"/>
    <s v="CURACAUTIN"/>
  </r>
  <r>
    <x v="1"/>
    <x v="16"/>
    <x v="0"/>
    <x v="58"/>
    <x v="0"/>
    <x v="58"/>
    <n v="150"/>
    <n v="0"/>
    <n v="150"/>
    <s v="MALLECO"/>
    <s v="VICTORIA"/>
  </r>
  <r>
    <x v="1"/>
    <x v="16"/>
    <x v="0"/>
    <x v="58"/>
    <x v="1"/>
    <x v="58"/>
    <n v="25001"/>
    <n v="24806.108"/>
    <n v="194.89199999999983"/>
    <s v="MALLECO"/>
    <s v="VICTORIA"/>
  </r>
  <r>
    <x v="1"/>
    <x v="16"/>
    <x v="0"/>
    <x v="59"/>
    <x v="0"/>
    <x v="59"/>
    <n v="150"/>
    <n v="0"/>
    <n v="150"/>
    <s v="MALLECO"/>
    <s v="ANGOL"/>
  </r>
  <r>
    <x v="1"/>
    <x v="16"/>
    <x v="0"/>
    <x v="59"/>
    <x v="1"/>
    <x v="59"/>
    <n v="73000"/>
    <n v="72866.555999999997"/>
    <n v="133.44400000000314"/>
    <s v="MALLECO"/>
    <s v="ANGOL"/>
  </r>
  <r>
    <x v="1"/>
    <x v="16"/>
    <x v="0"/>
    <x v="60"/>
    <x v="0"/>
    <x v="60"/>
    <n v="67"/>
    <n v="66.945999999999998"/>
    <n v="5.4000000000002046E-2"/>
    <s v="CAUTIN"/>
    <s v="VILCUN"/>
  </r>
  <r>
    <x v="1"/>
    <x v="16"/>
    <x v="0"/>
    <x v="60"/>
    <x v="2"/>
    <x v="60"/>
    <n v="3"/>
    <n v="0"/>
    <n v="3"/>
    <s v="CAUTIN"/>
    <s v="VILCUN"/>
  </r>
  <r>
    <x v="1"/>
    <x v="16"/>
    <x v="0"/>
    <x v="60"/>
    <x v="1"/>
    <x v="60"/>
    <n v="1"/>
    <n v="0"/>
    <n v="1"/>
    <s v="CAUTIN"/>
    <s v="VILCUN"/>
  </r>
  <r>
    <x v="1"/>
    <x v="16"/>
    <x v="0"/>
    <x v="61"/>
    <x v="2"/>
    <x v="61"/>
    <n v="1"/>
    <n v="0"/>
    <n v="1"/>
    <s v="CAUTIN"/>
    <s v="VILCUN"/>
  </r>
  <r>
    <x v="1"/>
    <x v="4"/>
    <x v="0"/>
    <x v="62"/>
    <x v="0"/>
    <x v="62"/>
    <n v="150"/>
    <n v="98.168000000000006"/>
    <n v="51.831999999999994"/>
    <s v="VALDIVIA"/>
    <s v="VALDIVIA"/>
  </r>
  <r>
    <x v="1"/>
    <x v="4"/>
    <x v="0"/>
    <x v="62"/>
    <x v="2"/>
    <x v="62"/>
    <n v="82062"/>
    <n v="82062"/>
    <n v="0"/>
    <s v="VALDIVIA"/>
    <s v="VALDIVIA"/>
  </r>
  <r>
    <x v="1"/>
    <x v="4"/>
    <x v="0"/>
    <x v="62"/>
    <x v="1"/>
    <x v="62"/>
    <n v="649067"/>
    <n v="649066.88399999996"/>
    <n v="0.11600000003818423"/>
    <s v="VALDIVIA"/>
    <s v="VALDIVIA"/>
  </r>
  <r>
    <x v="1"/>
    <x v="4"/>
    <x v="0"/>
    <x v="63"/>
    <x v="0"/>
    <x v="63"/>
    <n v="150"/>
    <n v="49.084000000000003"/>
    <n v="100.916"/>
    <s v="VALDIVIA"/>
    <s v="VALDIVIA"/>
  </r>
  <r>
    <x v="1"/>
    <x v="4"/>
    <x v="0"/>
    <x v="63"/>
    <x v="1"/>
    <x v="63"/>
    <n v="881770"/>
    <n v="881763.73199999996"/>
    <n v="6.2680000000400469"/>
    <s v="VALDIVIA"/>
    <s v="VALDIVIA"/>
  </r>
  <r>
    <x v="1"/>
    <x v="4"/>
    <x v="0"/>
    <x v="64"/>
    <x v="0"/>
    <x v="64"/>
    <n v="157"/>
    <n v="98.168000000000006"/>
    <n v="58.831999999999994"/>
    <s v="VALDIVIA"/>
    <s v="VALDIVIA"/>
  </r>
  <r>
    <x v="1"/>
    <x v="4"/>
    <x v="0"/>
    <x v="64"/>
    <x v="2"/>
    <x v="64"/>
    <n v="49562"/>
    <n v="49555.85"/>
    <n v="6.1500000000014552"/>
    <s v="VALDIVIA"/>
    <s v="VALDIVIA"/>
  </r>
  <r>
    <x v="1"/>
    <x v="4"/>
    <x v="0"/>
    <x v="64"/>
    <x v="1"/>
    <x v="64"/>
    <n v="2810026"/>
    <n v="2794924.4019999998"/>
    <n v="15101.598000000231"/>
    <s v="VALDIVIA"/>
    <s v="VALDIVIA"/>
  </r>
  <r>
    <x v="1"/>
    <x v="4"/>
    <x v="0"/>
    <x v="64"/>
    <x v="3"/>
    <x v="64"/>
    <n v="1493"/>
    <n v="0"/>
    <n v="1493"/>
    <s v="VALDIVIA"/>
    <s v="VALDIVIA"/>
  </r>
  <r>
    <x v="1"/>
    <x v="5"/>
    <x v="0"/>
    <x v="65"/>
    <x v="0"/>
    <x v="65"/>
    <n v="121"/>
    <n v="120.502"/>
    <n v="0.49800000000000466"/>
    <s v="CHILOE"/>
    <s v="ANCUD"/>
  </r>
  <r>
    <x v="1"/>
    <x v="5"/>
    <x v="0"/>
    <x v="66"/>
    <x v="0"/>
    <x v="66"/>
    <n v="51"/>
    <n v="50.405999999999999"/>
    <n v="0.59400000000000119"/>
    <s v="LLANQUIHUE"/>
    <s v="PUERTO MONTT"/>
  </r>
  <r>
    <x v="1"/>
    <x v="5"/>
    <x v="0"/>
    <x v="66"/>
    <x v="1"/>
    <x v="66"/>
    <n v="1389000"/>
    <n v="1388977.0290000001"/>
    <n v="22.970999999903142"/>
    <s v="LLANQUIHUE"/>
    <s v="PUERTO MONTT"/>
  </r>
  <r>
    <x v="1"/>
    <x v="5"/>
    <x v="0"/>
    <x v="67"/>
    <x v="0"/>
    <x v="67"/>
    <n v="110"/>
    <n v="109.47499999999999"/>
    <n v="0.52500000000000568"/>
    <s v="LLANQUIHUE"/>
    <s v="PUERTO MONTT"/>
  </r>
  <r>
    <x v="1"/>
    <x v="5"/>
    <x v="0"/>
    <x v="67"/>
    <x v="2"/>
    <x v="67"/>
    <n v="87250"/>
    <n v="83012.88"/>
    <n v="4237.1199999999953"/>
    <s v="LLANQUIHUE"/>
    <s v="PUERTO MONTT"/>
  </r>
  <r>
    <x v="1"/>
    <x v="5"/>
    <x v="0"/>
    <x v="67"/>
    <x v="1"/>
    <x v="67"/>
    <n v="1988975"/>
    <n v="1988974.527"/>
    <n v="0.47299999999813735"/>
    <s v="LLANQUIHUE"/>
    <s v="PUERTO MONTT"/>
  </r>
  <r>
    <x v="1"/>
    <x v="6"/>
    <x v="0"/>
    <x v="68"/>
    <x v="1"/>
    <x v="68"/>
    <n v="1839487"/>
    <n v="1839486.7039999999"/>
    <n v="0.29600000008940697"/>
    <s v="AYSEN"/>
    <s v="AYSEN"/>
  </r>
  <r>
    <x v="1"/>
    <x v="6"/>
    <x v="0"/>
    <x v="69"/>
    <x v="0"/>
    <x v="69"/>
    <n v="138"/>
    <n v="80.507000000000005"/>
    <n v="57.492999999999995"/>
    <s v="AYSEN"/>
    <s v="AYSEN"/>
  </r>
  <r>
    <x v="1"/>
    <x v="6"/>
    <x v="0"/>
    <x v="69"/>
    <x v="1"/>
    <x v="69"/>
    <n v="737943"/>
    <n v="661726.81999999995"/>
    <n v="76216.180000000051"/>
    <s v="AYSEN"/>
    <s v="AYSEN"/>
  </r>
  <r>
    <x v="1"/>
    <x v="6"/>
    <x v="0"/>
    <x v="70"/>
    <x v="0"/>
    <x v="70"/>
    <n v="150"/>
    <n v="80.507000000000005"/>
    <n v="69.492999999999995"/>
    <s v="COIHAIQUE"/>
    <s v="COIHAIQUE"/>
  </r>
  <r>
    <x v="1"/>
    <x v="6"/>
    <x v="0"/>
    <x v="70"/>
    <x v="1"/>
    <x v="70"/>
    <n v="537136"/>
    <n v="526559.22499999998"/>
    <n v="10576.775000000023"/>
    <s v="COIHAIQUE"/>
    <s v="COIHAIQUE"/>
  </r>
  <r>
    <x v="1"/>
    <x v="6"/>
    <x v="0"/>
    <x v="71"/>
    <x v="0"/>
    <x v="71"/>
    <n v="449"/>
    <n v="362.84500000000003"/>
    <n v="86.154999999999973"/>
    <s v="COIHAIQUE"/>
    <s v="COIHAIQUE"/>
  </r>
  <r>
    <x v="1"/>
    <x v="6"/>
    <x v="0"/>
    <x v="71"/>
    <x v="1"/>
    <x v="71"/>
    <n v="2013344"/>
    <n v="2001734.831"/>
    <n v="11609.168999999994"/>
    <s v="COIHAIQUE"/>
    <s v="COIHAIQUE"/>
  </r>
  <r>
    <x v="1"/>
    <x v="6"/>
    <x v="0"/>
    <x v="71"/>
    <x v="3"/>
    <x v="71"/>
    <n v="1500"/>
    <n v="0"/>
    <n v="1500"/>
    <s v="COIHAIQUE"/>
    <s v="COIHAIQUE"/>
  </r>
  <r>
    <x v="1"/>
    <x v="6"/>
    <x v="0"/>
    <x v="72"/>
    <x v="0"/>
    <x v="72"/>
    <n v="214"/>
    <n v="164.28700000000001"/>
    <n v="49.712999999999994"/>
    <s v="COIHAIQUE"/>
    <s v="LAGO VERDE"/>
  </r>
  <r>
    <x v="1"/>
    <x v="6"/>
    <x v="0"/>
    <x v="72"/>
    <x v="2"/>
    <x v="72"/>
    <n v="22000"/>
    <n v="17480"/>
    <n v="4520"/>
    <s v="COIHAIQUE"/>
    <s v="LAGO VERDE"/>
  </r>
  <r>
    <x v="1"/>
    <x v="6"/>
    <x v="0"/>
    <x v="72"/>
    <x v="1"/>
    <x v="72"/>
    <n v="408361"/>
    <n v="407210.35800000001"/>
    <n v="1150.6419999999925"/>
    <s v="COIHAIQUE"/>
    <s v="LAGO VERDE"/>
  </r>
  <r>
    <x v="1"/>
    <x v="6"/>
    <x v="0"/>
    <x v="73"/>
    <x v="0"/>
    <x v="73"/>
    <n v="100"/>
    <n v="56.707000000000001"/>
    <n v="43.292999999999999"/>
    <s v="COIHAIQUE"/>
    <s v="COIHAIQUE"/>
  </r>
  <r>
    <x v="1"/>
    <x v="6"/>
    <x v="0"/>
    <x v="73"/>
    <x v="1"/>
    <x v="73"/>
    <n v="358775"/>
    <n v="357769.27"/>
    <n v="1005.7299999999814"/>
    <s v="COIHAIQUE"/>
    <s v="COIHAIQUE"/>
  </r>
  <r>
    <x v="1"/>
    <x v="7"/>
    <x v="0"/>
    <x v="74"/>
    <x v="0"/>
    <x v="74"/>
    <n v="421"/>
    <n v="420.66199999999998"/>
    <n v="0.33800000000002228"/>
    <s v="MAGALLANES"/>
    <s v="PUNTA ARENAS"/>
  </r>
  <r>
    <x v="1"/>
    <x v="7"/>
    <x v="0"/>
    <x v="74"/>
    <x v="2"/>
    <x v="74"/>
    <n v="162067"/>
    <n v="153390.65299999999"/>
    <n v="8676.3470000000088"/>
    <s v="MAGALLANES"/>
    <s v="PUNTA ARENAS"/>
  </r>
  <r>
    <x v="1"/>
    <x v="7"/>
    <x v="0"/>
    <x v="75"/>
    <x v="0"/>
    <x v="75"/>
    <n v="245"/>
    <n v="234.791"/>
    <n v="10.209000000000003"/>
    <s v="MAGALLANES"/>
    <s v="PUNTA ARENAS"/>
  </r>
  <r>
    <x v="1"/>
    <x v="7"/>
    <x v="0"/>
    <x v="75"/>
    <x v="2"/>
    <x v="75"/>
    <n v="149068"/>
    <n v="149058"/>
    <n v="10"/>
    <s v="MAGALLANES"/>
    <s v="PUNTA ARENAS"/>
  </r>
  <r>
    <x v="1"/>
    <x v="7"/>
    <x v="0"/>
    <x v="76"/>
    <x v="0"/>
    <x v="76"/>
    <n v="366"/>
    <n v="305.67899999999997"/>
    <n v="60.321000000000026"/>
    <s v="MAGALLANES"/>
    <s v="PUNTA ARENAS"/>
  </r>
  <r>
    <x v="1"/>
    <x v="7"/>
    <x v="0"/>
    <x v="76"/>
    <x v="2"/>
    <x v="76"/>
    <n v="48092"/>
    <n v="48091.351999999999"/>
    <n v="0.64800000000104774"/>
    <s v="MAGALLANES"/>
    <s v="PUNTA ARENAS"/>
  </r>
  <r>
    <x v="1"/>
    <x v="7"/>
    <x v="0"/>
    <x v="76"/>
    <x v="1"/>
    <x v="76"/>
    <n v="350525"/>
    <n v="350524.54599999997"/>
    <n v="0.45400000002700835"/>
    <s v="MAGALLANES"/>
    <s v="PUNTA ARENAS"/>
  </r>
  <r>
    <x v="1"/>
    <x v="7"/>
    <x v="0"/>
    <x v="76"/>
    <x v="3"/>
    <x v="76"/>
    <n v="512"/>
    <n v="511.82499999999999"/>
    <n v="0.17500000000001137"/>
    <s v="MAGALLANES"/>
    <s v="PUNTA ARENAS"/>
  </r>
  <r>
    <x v="1"/>
    <x v="7"/>
    <x v="0"/>
    <x v="77"/>
    <x v="0"/>
    <x v="77"/>
    <n v="175"/>
    <n v="110.44"/>
    <n v="64.56"/>
    <s v="MAGALLANES"/>
    <s v="PUNTA ARENAS"/>
  </r>
  <r>
    <x v="1"/>
    <x v="7"/>
    <x v="0"/>
    <x v="77"/>
    <x v="1"/>
    <x v="77"/>
    <n v="168538"/>
    <n v="168533.28"/>
    <n v="4.7200000000011642"/>
    <s v="MAGALLANES"/>
    <s v="PUNTA ARENAS"/>
  </r>
  <r>
    <x v="1"/>
    <x v="17"/>
    <x v="0"/>
    <x v="78"/>
    <x v="0"/>
    <x v="78"/>
    <n v="150"/>
    <n v="49.084000000000003"/>
    <n v="100.916"/>
    <s v="IQUIQUE, ANTOFAGASTA, COPIAPO"/>
    <s v="IQUIQUE, ANTOFAGASTA, COPIAPO"/>
  </r>
  <r>
    <x v="1"/>
    <x v="17"/>
    <x v="0"/>
    <x v="78"/>
    <x v="1"/>
    <x v="78"/>
    <n v="3077377"/>
    <n v="3075581.892"/>
    <n v="1795.1080000000075"/>
    <s v="IQUIQUE, ANTOFAGASTA, COPIAPO"/>
    <s v="IQUIQUE, ANTOFAGASTA, COPIAPO"/>
  </r>
  <r>
    <x v="2"/>
    <x v="4"/>
    <x v="1"/>
    <x v="79"/>
    <x v="0"/>
    <x v="79"/>
    <n v="110"/>
    <n v="107.113"/>
    <n v="2.8870000000000005"/>
    <s v="VALDIVIA"/>
    <s v="VALDIVIA"/>
  </r>
  <r>
    <x v="2"/>
    <x v="4"/>
    <x v="1"/>
    <x v="79"/>
    <x v="2"/>
    <x v="79"/>
    <n v="10"/>
    <n v="0"/>
    <n v="10"/>
    <s v="VALDIVIA"/>
    <s v="VALDIVIA"/>
  </r>
  <r>
    <x v="2"/>
    <x v="5"/>
    <x v="1"/>
    <x v="80"/>
    <x v="0"/>
    <x v="80"/>
    <n v="70"/>
    <n v="66.945999999999998"/>
    <n v="3.054000000000002"/>
    <s v="OSORNO"/>
    <s v="SAN JUAN DE LA COSTA, SAN PABLO"/>
  </r>
  <r>
    <x v="2"/>
    <x v="5"/>
    <x v="1"/>
    <x v="80"/>
    <x v="2"/>
    <x v="80"/>
    <n v="5"/>
    <n v="0"/>
    <n v="5"/>
    <s v="OSORNO"/>
    <s v="SAN JUAN DE LA COSTA, SAN PABLO"/>
  </r>
  <r>
    <x v="2"/>
    <x v="10"/>
    <x v="0"/>
    <x v="17"/>
    <x v="4"/>
    <x v="17"/>
    <n v="160"/>
    <n v="0"/>
    <n v="160"/>
    <s v=""/>
    <s v=""/>
  </r>
  <r>
    <x v="2"/>
    <x v="8"/>
    <x v="0"/>
    <x v="81"/>
    <x v="0"/>
    <x v="81"/>
    <n v="200"/>
    <n v="192.96100000000001"/>
    <n v="7.0389999999999873"/>
    <s v="ARICA"/>
    <s v="ARICA"/>
  </r>
  <r>
    <x v="2"/>
    <x v="8"/>
    <x v="0"/>
    <x v="81"/>
    <x v="2"/>
    <x v="81"/>
    <n v="20"/>
    <n v="0"/>
    <n v="20"/>
    <s v="ARICA"/>
    <s v="ARICA"/>
  </r>
  <r>
    <x v="2"/>
    <x v="8"/>
    <x v="0"/>
    <x v="81"/>
    <x v="1"/>
    <x v="81"/>
    <n v="10"/>
    <n v="0"/>
    <n v="10"/>
    <s v="ARICA"/>
    <s v="ARICA"/>
  </r>
  <r>
    <x v="2"/>
    <x v="8"/>
    <x v="0"/>
    <x v="82"/>
    <x v="5"/>
    <x v="82"/>
    <n v="25000"/>
    <n v="21372.42"/>
    <n v="3627.5800000000017"/>
    <s v="ARICA"/>
    <s v="ARICA"/>
  </r>
  <r>
    <x v="2"/>
    <x v="8"/>
    <x v="0"/>
    <x v="83"/>
    <x v="0"/>
    <x v="83"/>
    <n v="200"/>
    <n v="66.945999999999998"/>
    <n v="133.054"/>
    <s v="PARINACOTA"/>
    <s v="PUTRE"/>
  </r>
  <r>
    <x v="2"/>
    <x v="8"/>
    <x v="0"/>
    <x v="83"/>
    <x v="2"/>
    <x v="83"/>
    <n v="5"/>
    <n v="0"/>
    <n v="5"/>
    <s v="PARINACOTA"/>
    <s v="PUTRE"/>
  </r>
  <r>
    <x v="2"/>
    <x v="8"/>
    <x v="0"/>
    <x v="83"/>
    <x v="1"/>
    <x v="83"/>
    <n v="10"/>
    <n v="0"/>
    <n v="10"/>
    <s v="PARINACOTA"/>
    <s v="PUTRE"/>
  </r>
  <r>
    <x v="2"/>
    <x v="8"/>
    <x v="0"/>
    <x v="84"/>
    <x v="0"/>
    <x v="84"/>
    <n v="200"/>
    <n v="0"/>
    <n v="200"/>
    <s v="ARICA"/>
    <s v="ARICA"/>
  </r>
  <r>
    <x v="2"/>
    <x v="8"/>
    <x v="0"/>
    <x v="84"/>
    <x v="2"/>
    <x v="84"/>
    <n v="10"/>
    <n v="0"/>
    <n v="10"/>
    <s v="ARICA"/>
    <s v="ARICA"/>
  </r>
  <r>
    <x v="2"/>
    <x v="8"/>
    <x v="0"/>
    <x v="84"/>
    <x v="1"/>
    <x v="84"/>
    <n v="10"/>
    <n v="0"/>
    <n v="10"/>
    <s v="ARICA"/>
    <s v="ARICA"/>
  </r>
  <r>
    <x v="2"/>
    <x v="8"/>
    <x v="0"/>
    <x v="85"/>
    <x v="0"/>
    <x v="85"/>
    <n v="200"/>
    <n v="86.635999999999996"/>
    <n v="113.364"/>
    <s v="ARICA"/>
    <s v="ARICA"/>
  </r>
  <r>
    <x v="2"/>
    <x v="8"/>
    <x v="0"/>
    <x v="85"/>
    <x v="2"/>
    <x v="85"/>
    <n v="10"/>
    <n v="0"/>
    <n v="10"/>
    <s v="ARICA"/>
    <s v="ARICA"/>
  </r>
  <r>
    <x v="2"/>
    <x v="8"/>
    <x v="0"/>
    <x v="85"/>
    <x v="5"/>
    <x v="85"/>
    <n v="442000"/>
    <n v="441161.45600000001"/>
    <n v="838.54399999999441"/>
    <s v="ARICA"/>
    <s v="ARICA"/>
  </r>
  <r>
    <x v="2"/>
    <x v="8"/>
    <x v="0"/>
    <x v="85"/>
    <x v="1"/>
    <x v="85"/>
    <n v="10"/>
    <n v="0"/>
    <n v="10"/>
    <s v="ARICA"/>
    <s v="ARICA"/>
  </r>
  <r>
    <x v="2"/>
    <x v="8"/>
    <x v="0"/>
    <x v="85"/>
    <x v="3"/>
    <x v="85"/>
    <n v="700"/>
    <n v="0"/>
    <n v="700"/>
    <s v="ARICA"/>
    <s v="ARICA"/>
  </r>
  <r>
    <x v="2"/>
    <x v="8"/>
    <x v="0"/>
    <x v="86"/>
    <x v="1"/>
    <x v="86"/>
    <n v="313000"/>
    <n v="312804.571"/>
    <n v="195.42900000000373"/>
    <s v="ARICA, PARINACOTA"/>
    <s v="ARICA, PUTRE"/>
  </r>
  <r>
    <x v="2"/>
    <x v="8"/>
    <x v="0"/>
    <x v="87"/>
    <x v="1"/>
    <x v="87"/>
    <n v="1063110"/>
    <n v="1062923.9979999999"/>
    <n v="186.00200000009499"/>
    <s v="INTERPROVINCIAL"/>
    <s v="INTERCOMUNAL"/>
  </r>
  <r>
    <x v="2"/>
    <x v="8"/>
    <x v="0"/>
    <x v="87"/>
    <x v="3"/>
    <x v="87"/>
    <n v="420"/>
    <n v="413.83100000000002"/>
    <n v="6.1689999999999827"/>
    <s v="INTERPROVINCIAL"/>
    <s v="INTERCOMUNAL"/>
  </r>
  <r>
    <x v="2"/>
    <x v="8"/>
    <x v="0"/>
    <x v="88"/>
    <x v="0"/>
    <x v="88"/>
    <n v="1094"/>
    <n v="1086.4490000000001"/>
    <n v="7.5509999999999309"/>
    <s v="INTERPROVINCIAL"/>
    <s v="INTERCOMUNAL"/>
  </r>
  <r>
    <x v="2"/>
    <x v="8"/>
    <x v="0"/>
    <x v="88"/>
    <x v="2"/>
    <x v="88"/>
    <n v="2065803"/>
    <n v="2065802.997"/>
    <n v="3.0000000260770321E-3"/>
    <s v="INTERPROVINCIAL"/>
    <s v="INTERCOMUNAL"/>
  </r>
  <r>
    <x v="2"/>
    <x v="8"/>
    <x v="0"/>
    <x v="88"/>
    <x v="1"/>
    <x v="88"/>
    <n v="21777076"/>
    <n v="21776978"/>
    <n v="98"/>
    <s v="INTERPROVINCIAL"/>
    <s v="INTERCOMUNAL"/>
  </r>
  <r>
    <x v="2"/>
    <x v="8"/>
    <x v="0"/>
    <x v="88"/>
    <x v="3"/>
    <x v="88"/>
    <n v="2070"/>
    <n v="1752.6959999999999"/>
    <n v="317.30400000000009"/>
    <s v="INTERPROVINCIAL"/>
    <s v="INTERCOMUNAL"/>
  </r>
  <r>
    <x v="2"/>
    <x v="8"/>
    <x v="0"/>
    <x v="89"/>
    <x v="2"/>
    <x v="89"/>
    <n v="10"/>
    <n v="0"/>
    <n v="10"/>
    <s v="ARICA"/>
    <s v="ARICA"/>
  </r>
  <r>
    <x v="2"/>
    <x v="8"/>
    <x v="0"/>
    <x v="90"/>
    <x v="0"/>
    <x v="90"/>
    <n v="60"/>
    <n v="59.856999999999999"/>
    <n v="0.14300000000000068"/>
    <s v="INTERPROVINCIAL"/>
    <s v="INTERCOMUNAL"/>
  </r>
  <r>
    <x v="2"/>
    <x v="8"/>
    <x v="0"/>
    <x v="90"/>
    <x v="2"/>
    <x v="90"/>
    <n v="432110"/>
    <n v="432110"/>
    <n v="0"/>
    <s v="INTERPROVINCIAL"/>
    <s v="INTERCOMUNAL"/>
  </r>
  <r>
    <x v="2"/>
    <x v="8"/>
    <x v="0"/>
    <x v="90"/>
    <x v="1"/>
    <x v="90"/>
    <n v="4865600"/>
    <n v="4865600"/>
    <n v="0"/>
    <s v="INTERPROVINCIAL"/>
    <s v="INTERCOMUNAL"/>
  </r>
  <r>
    <x v="2"/>
    <x v="8"/>
    <x v="0"/>
    <x v="90"/>
    <x v="3"/>
    <x v="90"/>
    <n v="440"/>
    <n v="426.00299999999999"/>
    <n v="13.997000000000014"/>
    <s v="INTERPROVINCIAL"/>
    <s v="INTERCOMUNAL"/>
  </r>
  <r>
    <x v="2"/>
    <x v="8"/>
    <x v="0"/>
    <x v="91"/>
    <x v="0"/>
    <x v="91"/>
    <n v="63"/>
    <n v="59.856999999999999"/>
    <n v="3.1430000000000007"/>
    <s v="ARICA, PARINACOTA"/>
    <s v="ARICA, PUTRE, GENERAL LAGOS"/>
  </r>
  <r>
    <x v="2"/>
    <x v="8"/>
    <x v="0"/>
    <x v="91"/>
    <x v="2"/>
    <x v="91"/>
    <n v="452440"/>
    <n v="430607.22499999998"/>
    <n v="21832.775000000023"/>
    <s v="ARICA, PARINACOTA"/>
    <s v="ARICA, PUTRE, GENERAL LAGOS"/>
  </r>
  <r>
    <x v="2"/>
    <x v="8"/>
    <x v="0"/>
    <x v="91"/>
    <x v="1"/>
    <x v="91"/>
    <n v="8329507"/>
    <n v="8328713.9589999998"/>
    <n v="793.04100000020117"/>
    <s v="ARICA, PARINACOTA"/>
    <s v="ARICA, PUTRE, GENERAL LAGOS"/>
  </r>
  <r>
    <x v="2"/>
    <x v="8"/>
    <x v="0"/>
    <x v="92"/>
    <x v="1"/>
    <x v="92"/>
    <n v="1000"/>
    <n v="0"/>
    <n v="1000"/>
    <s v="INTERPROVINCIAL"/>
    <s v="INTERCOMUNAL"/>
  </r>
  <r>
    <x v="2"/>
    <x v="0"/>
    <x v="0"/>
    <x v="93"/>
    <x v="0"/>
    <x v="93"/>
    <n v="200"/>
    <n v="149.642"/>
    <n v="50.358000000000004"/>
    <s v="TAMARUGAL"/>
    <s v="POZO ALMONTE"/>
  </r>
  <r>
    <x v="2"/>
    <x v="0"/>
    <x v="0"/>
    <x v="93"/>
    <x v="2"/>
    <x v="93"/>
    <n v="7"/>
    <n v="0"/>
    <n v="7"/>
    <s v="TAMARUGAL"/>
    <s v="POZO ALMONTE"/>
  </r>
  <r>
    <x v="2"/>
    <x v="0"/>
    <x v="0"/>
    <x v="93"/>
    <x v="1"/>
    <x v="93"/>
    <n v="10"/>
    <n v="0"/>
    <n v="10"/>
    <s v="TAMARUGAL"/>
    <s v="POZO ALMONTE"/>
  </r>
  <r>
    <x v="2"/>
    <x v="0"/>
    <x v="0"/>
    <x v="93"/>
    <x v="3"/>
    <x v="93"/>
    <n v="293"/>
    <n v="0"/>
    <n v="293"/>
    <s v="TAMARUGAL"/>
    <s v="POZO ALMONTE"/>
  </r>
  <r>
    <x v="2"/>
    <x v="0"/>
    <x v="0"/>
    <x v="94"/>
    <x v="1"/>
    <x v="94"/>
    <n v="289500"/>
    <n v="286139.74099999998"/>
    <n v="3360.25900000002"/>
    <s v="IQUIQUE, TAMARUGAL"/>
    <s v="INTERCOMUNAL"/>
  </r>
  <r>
    <x v="2"/>
    <x v="0"/>
    <x v="0"/>
    <x v="95"/>
    <x v="0"/>
    <x v="95"/>
    <n v="437"/>
    <n v="431.61799999999999"/>
    <n v="5.382000000000005"/>
    <s v="TAMARUGAL"/>
    <s v="POZO ALMONTE, HUARA"/>
  </r>
  <r>
    <x v="2"/>
    <x v="0"/>
    <x v="0"/>
    <x v="95"/>
    <x v="1"/>
    <x v="95"/>
    <n v="6441363"/>
    <n v="6306908.9919999996"/>
    <n v="134454.00800000038"/>
    <s v="TAMARUGAL"/>
    <s v="POZO ALMONTE, HUARA"/>
  </r>
  <r>
    <x v="2"/>
    <x v="0"/>
    <x v="0"/>
    <x v="95"/>
    <x v="3"/>
    <x v="95"/>
    <n v="3000"/>
    <n v="194.744"/>
    <n v="2805.2559999999999"/>
    <s v="TAMARUGAL"/>
    <s v="POZO ALMONTE, HUARA"/>
  </r>
  <r>
    <x v="2"/>
    <x v="0"/>
    <x v="0"/>
    <x v="96"/>
    <x v="0"/>
    <x v="96"/>
    <n v="320"/>
    <n v="64.423000000000002"/>
    <n v="255.577"/>
    <s v="TAMARUGAL"/>
    <s v="HUARA"/>
  </r>
  <r>
    <x v="2"/>
    <x v="0"/>
    <x v="0"/>
    <x v="96"/>
    <x v="2"/>
    <x v="96"/>
    <n v="288050"/>
    <n v="287679.26500000001"/>
    <n v="370.73499999998603"/>
    <s v="TAMARUGAL"/>
    <s v="HUARA"/>
  </r>
  <r>
    <x v="2"/>
    <x v="0"/>
    <x v="0"/>
    <x v="96"/>
    <x v="1"/>
    <x v="96"/>
    <n v="2746110"/>
    <n v="2443859.5589999999"/>
    <n v="302250.44100000011"/>
    <s v="TAMARUGAL"/>
    <s v="HUARA"/>
  </r>
  <r>
    <x v="2"/>
    <x v="0"/>
    <x v="0"/>
    <x v="96"/>
    <x v="3"/>
    <x v="96"/>
    <n v="3000"/>
    <n v="0"/>
    <n v="3000"/>
    <s v="TAMARUGAL"/>
    <s v="HUARA"/>
  </r>
  <r>
    <x v="2"/>
    <x v="0"/>
    <x v="0"/>
    <x v="97"/>
    <x v="0"/>
    <x v="97"/>
    <n v="77"/>
    <n v="0"/>
    <n v="77"/>
    <s v="IQUIQUE, TAMARUGAL"/>
    <s v="IQUIQUE, PICA"/>
  </r>
  <r>
    <x v="2"/>
    <x v="0"/>
    <x v="0"/>
    <x v="97"/>
    <x v="1"/>
    <x v="97"/>
    <n v="1260093"/>
    <n v="1132449.331"/>
    <n v="127643.66899999999"/>
    <s v="IQUIQUE, TAMARUGAL"/>
    <s v="IQUIQUE, PICA"/>
  </r>
  <r>
    <x v="2"/>
    <x v="0"/>
    <x v="0"/>
    <x v="97"/>
    <x v="3"/>
    <x v="97"/>
    <n v="1000"/>
    <n v="0"/>
    <n v="1000"/>
    <s v="IQUIQUE, TAMARUGAL"/>
    <s v="IQUIQUE, PICA"/>
  </r>
  <r>
    <x v="2"/>
    <x v="0"/>
    <x v="0"/>
    <x v="98"/>
    <x v="0"/>
    <x v="98"/>
    <n v="510"/>
    <n v="203.99199999999999"/>
    <n v="306.00800000000004"/>
    <s v="INTERPROVINCIAL"/>
    <s v="INTERCOMUNAL"/>
  </r>
  <r>
    <x v="2"/>
    <x v="0"/>
    <x v="0"/>
    <x v="98"/>
    <x v="1"/>
    <x v="98"/>
    <n v="8490993"/>
    <n v="8167898.46"/>
    <n v="323094.54000000004"/>
    <s v="INTERPROVINCIAL"/>
    <s v="INTERCOMUNAL"/>
  </r>
  <r>
    <x v="2"/>
    <x v="0"/>
    <x v="0"/>
    <x v="98"/>
    <x v="3"/>
    <x v="98"/>
    <n v="3000"/>
    <n v="389.488"/>
    <n v="2610.5120000000002"/>
    <s v="INTERPROVINCIAL"/>
    <s v="INTERCOMUNAL"/>
  </r>
  <r>
    <x v="2"/>
    <x v="0"/>
    <x v="0"/>
    <x v="99"/>
    <x v="2"/>
    <x v="99"/>
    <n v="1000"/>
    <n v="0"/>
    <n v="1000"/>
    <s v="INTERPROVINCIAL"/>
    <s v="INTERCOMUNAL"/>
  </r>
  <r>
    <x v="2"/>
    <x v="0"/>
    <x v="0"/>
    <x v="99"/>
    <x v="1"/>
    <x v="99"/>
    <n v="1000"/>
    <n v="0"/>
    <n v="1000"/>
    <s v="INTERPROVINCIAL"/>
    <s v="INTERCOMUNAL"/>
  </r>
  <r>
    <x v="2"/>
    <x v="11"/>
    <x v="0"/>
    <x v="100"/>
    <x v="0"/>
    <x v="100"/>
    <n v="200"/>
    <n v="133.892"/>
    <n v="66.108000000000004"/>
    <s v="ANTOFAGASTA, TOCOPILLA"/>
    <s v="MEJILLONES, TOCOPILLA"/>
  </r>
  <r>
    <x v="2"/>
    <x v="11"/>
    <x v="0"/>
    <x v="100"/>
    <x v="2"/>
    <x v="100"/>
    <n v="10"/>
    <n v="0"/>
    <n v="10"/>
    <s v="ANTOFAGASTA, TOCOPILLA"/>
    <s v="MEJILLONES, TOCOPILLA"/>
  </r>
  <r>
    <x v="2"/>
    <x v="11"/>
    <x v="0"/>
    <x v="100"/>
    <x v="1"/>
    <x v="100"/>
    <n v="20"/>
    <n v="0"/>
    <n v="20"/>
    <s v="ANTOFAGASTA, TOCOPILLA"/>
    <s v="MEJILLONES, TOCOPILLA"/>
  </r>
  <r>
    <x v="2"/>
    <x v="11"/>
    <x v="0"/>
    <x v="101"/>
    <x v="0"/>
    <x v="101"/>
    <n v="200"/>
    <n v="0"/>
    <n v="200"/>
    <s v="ANTOFAGASTA"/>
    <s v="ANTOFAGASTA"/>
  </r>
  <r>
    <x v="2"/>
    <x v="11"/>
    <x v="0"/>
    <x v="101"/>
    <x v="2"/>
    <x v="101"/>
    <n v="10"/>
    <n v="0"/>
    <n v="10"/>
    <s v="ANTOFAGASTA"/>
    <s v="ANTOFAGASTA"/>
  </r>
  <r>
    <x v="2"/>
    <x v="11"/>
    <x v="0"/>
    <x v="101"/>
    <x v="1"/>
    <x v="101"/>
    <n v="10"/>
    <n v="0"/>
    <n v="10"/>
    <s v="ANTOFAGASTA"/>
    <s v="ANTOFAGASTA"/>
  </r>
  <r>
    <x v="2"/>
    <x v="11"/>
    <x v="0"/>
    <x v="102"/>
    <x v="0"/>
    <x v="102"/>
    <n v="70"/>
    <n v="63.006999999999998"/>
    <n v="6.9930000000000021"/>
    <s v="EL LOA"/>
    <s v="SAN PEDRO DE ATACAMA"/>
  </r>
  <r>
    <x v="2"/>
    <x v="11"/>
    <x v="0"/>
    <x v="102"/>
    <x v="2"/>
    <x v="102"/>
    <n v="5"/>
    <n v="0"/>
    <n v="5"/>
    <s v="EL LOA"/>
    <s v="SAN PEDRO DE ATACAMA"/>
  </r>
  <r>
    <x v="2"/>
    <x v="11"/>
    <x v="0"/>
    <x v="103"/>
    <x v="0"/>
    <x v="103"/>
    <n v="200"/>
    <n v="129.953"/>
    <n v="70.046999999999997"/>
    <s v="TOCOPILLA"/>
    <s v="TOCOPILLA"/>
  </r>
  <r>
    <x v="2"/>
    <x v="11"/>
    <x v="0"/>
    <x v="103"/>
    <x v="2"/>
    <x v="103"/>
    <n v="10"/>
    <n v="0"/>
    <n v="10"/>
    <s v="TOCOPILLA"/>
    <s v="TOCOPILLA"/>
  </r>
  <r>
    <x v="2"/>
    <x v="11"/>
    <x v="0"/>
    <x v="103"/>
    <x v="1"/>
    <x v="103"/>
    <n v="10"/>
    <n v="0"/>
    <n v="10"/>
    <s v="TOCOPILLA"/>
    <s v="TOCOPILLA"/>
  </r>
  <r>
    <x v="2"/>
    <x v="11"/>
    <x v="0"/>
    <x v="104"/>
    <x v="1"/>
    <x v="104"/>
    <n v="13600"/>
    <n v="13381.057000000001"/>
    <n v="218.9429999999993"/>
    <s v="ANTOFAGASTA, EL LOA, TOCOPILLA"/>
    <s v="ANTOFAGASTA, CALAMA, TOCOPILLA"/>
  </r>
  <r>
    <x v="2"/>
    <x v="11"/>
    <x v="0"/>
    <x v="105"/>
    <x v="0"/>
    <x v="105"/>
    <n v="100"/>
    <n v="0"/>
    <n v="100"/>
    <s v="EL LOA"/>
    <s v="SAN PEDRO DE ATACAMA"/>
  </r>
  <r>
    <x v="2"/>
    <x v="11"/>
    <x v="0"/>
    <x v="105"/>
    <x v="2"/>
    <x v="105"/>
    <n v="131000"/>
    <n v="130974.82399999999"/>
    <n v="25.176000000006752"/>
    <s v="EL LOA"/>
    <s v="SAN PEDRO DE ATACAMA"/>
  </r>
  <r>
    <x v="2"/>
    <x v="11"/>
    <x v="0"/>
    <x v="106"/>
    <x v="1"/>
    <x v="106"/>
    <n v="3974068"/>
    <n v="3875553.273"/>
    <n v="98514.726999999955"/>
    <s v="ANTOFAGASTA, EL LOA"/>
    <s v="ANTOFAGASTA, TALTAL, CALAMA"/>
  </r>
  <r>
    <x v="2"/>
    <x v="11"/>
    <x v="0"/>
    <x v="106"/>
    <x v="3"/>
    <x v="106"/>
    <n v="792"/>
    <n v="791.15200000000004"/>
    <n v="0.84799999999995634"/>
    <s v="ANTOFAGASTA, EL LOA"/>
    <s v="ANTOFAGASTA, TALTAL, CALAMA"/>
  </r>
  <r>
    <x v="2"/>
    <x v="11"/>
    <x v="0"/>
    <x v="107"/>
    <x v="0"/>
    <x v="107"/>
    <n v="403"/>
    <n v="0"/>
    <n v="403"/>
    <s v="INTERPROVINCIAL"/>
    <s v="INTERCOMUNAL"/>
  </r>
  <r>
    <x v="2"/>
    <x v="11"/>
    <x v="0"/>
    <x v="107"/>
    <x v="2"/>
    <x v="107"/>
    <n v="267850"/>
    <n v="266227.06199999998"/>
    <n v="1622.9380000000237"/>
    <s v="INTERPROVINCIAL"/>
    <s v="INTERCOMUNAL"/>
  </r>
  <r>
    <x v="2"/>
    <x v="11"/>
    <x v="0"/>
    <x v="107"/>
    <x v="1"/>
    <x v="107"/>
    <n v="4400007"/>
    <n v="4007671.4240000001"/>
    <n v="392335.57599999988"/>
    <s v="INTERPROVINCIAL"/>
    <s v="INTERCOMUNAL"/>
  </r>
  <r>
    <x v="2"/>
    <x v="11"/>
    <x v="0"/>
    <x v="108"/>
    <x v="0"/>
    <x v="108"/>
    <n v="706"/>
    <n v="0"/>
    <n v="706"/>
    <s v="INTERPROVINCIAL"/>
    <s v="INTERCOMUNAL"/>
  </r>
  <r>
    <x v="2"/>
    <x v="11"/>
    <x v="0"/>
    <x v="108"/>
    <x v="2"/>
    <x v="108"/>
    <n v="323930"/>
    <n v="323929.092"/>
    <n v="0.90799999999580905"/>
    <s v="INTERPROVINCIAL"/>
    <s v="INTERCOMUNAL"/>
  </r>
  <r>
    <x v="2"/>
    <x v="11"/>
    <x v="0"/>
    <x v="108"/>
    <x v="1"/>
    <x v="108"/>
    <n v="5632404"/>
    <n v="5496361.4759999998"/>
    <n v="136042.52400000021"/>
    <s v="INTERPROVINCIAL"/>
    <s v="INTERCOMUNAL"/>
  </r>
  <r>
    <x v="2"/>
    <x v="11"/>
    <x v="0"/>
    <x v="108"/>
    <x v="3"/>
    <x v="108"/>
    <n v="2000"/>
    <n v="778.98099999999999"/>
    <n v="1221.019"/>
    <s v="INTERPROVINCIAL"/>
    <s v="INTERCOMUNAL"/>
  </r>
  <r>
    <x v="2"/>
    <x v="11"/>
    <x v="0"/>
    <x v="109"/>
    <x v="2"/>
    <x v="109"/>
    <n v="1000"/>
    <n v="0"/>
    <n v="1000"/>
    <s v="INTERPROVINCIAL"/>
    <s v="INTERCOMUNAL"/>
  </r>
  <r>
    <x v="2"/>
    <x v="11"/>
    <x v="0"/>
    <x v="109"/>
    <x v="1"/>
    <x v="109"/>
    <n v="1000"/>
    <n v="0"/>
    <n v="1000"/>
    <s v="INTERPROVINCIAL"/>
    <s v="INTERCOMUNAL"/>
  </r>
  <r>
    <x v="2"/>
    <x v="1"/>
    <x v="0"/>
    <x v="110"/>
    <x v="1"/>
    <x v="110"/>
    <n v="941000"/>
    <n v="934138.71699999995"/>
    <n v="6861.283000000054"/>
    <s v="COPIAPO, CHAÑARAL, HUASCO"/>
    <s v="COPIAPO, CALDERA, TIERRA AMARILLA, CHAÑARAL, DIEGO DE ALMAGRO, ALTO DEL CARMEN, FREIRINA, HUASCO"/>
  </r>
  <r>
    <x v="2"/>
    <x v="1"/>
    <x v="0"/>
    <x v="111"/>
    <x v="0"/>
    <x v="111"/>
    <n v="1240"/>
    <n v="1237.396"/>
    <n v="2.6040000000000418"/>
    <s v="INTERPROVINCIAL"/>
    <s v="INTERCOMUNAL"/>
  </r>
  <r>
    <x v="2"/>
    <x v="1"/>
    <x v="0"/>
    <x v="111"/>
    <x v="2"/>
    <x v="111"/>
    <n v="652270"/>
    <n v="651876.75"/>
    <n v="393.25"/>
    <s v="INTERPROVINCIAL"/>
    <s v="INTERCOMUNAL"/>
  </r>
  <r>
    <x v="2"/>
    <x v="1"/>
    <x v="0"/>
    <x v="111"/>
    <x v="1"/>
    <x v="111"/>
    <n v="8169150"/>
    <n v="8169145.7259999998"/>
    <n v="4.2740000002086163"/>
    <s v="INTERPROVINCIAL"/>
    <s v="INTERCOMUNAL"/>
  </r>
  <r>
    <x v="2"/>
    <x v="1"/>
    <x v="0"/>
    <x v="111"/>
    <x v="3"/>
    <x v="111"/>
    <n v="4790"/>
    <n v="1971.7860000000001"/>
    <n v="2818.2139999999999"/>
    <s v="INTERPROVINCIAL"/>
    <s v="INTERCOMUNAL"/>
  </r>
  <r>
    <x v="2"/>
    <x v="1"/>
    <x v="0"/>
    <x v="112"/>
    <x v="0"/>
    <x v="112"/>
    <n v="950"/>
    <n v="742.82500000000005"/>
    <n v="207.17499999999995"/>
    <s v="INTERPROVINCIAL"/>
    <s v="INTERCOMUNAL"/>
  </r>
  <r>
    <x v="2"/>
    <x v="1"/>
    <x v="0"/>
    <x v="112"/>
    <x v="2"/>
    <x v="112"/>
    <n v="289980"/>
    <n v="288184.23300000001"/>
    <n v="1795.7669999999925"/>
    <s v="INTERPROVINCIAL"/>
    <s v="INTERCOMUNAL"/>
  </r>
  <r>
    <x v="2"/>
    <x v="1"/>
    <x v="0"/>
    <x v="112"/>
    <x v="1"/>
    <x v="112"/>
    <n v="7375650"/>
    <n v="7374944.7580000004"/>
    <n v="705.24199999962002"/>
    <s v="INTERPROVINCIAL"/>
    <s v="INTERCOMUNAL"/>
  </r>
  <r>
    <x v="2"/>
    <x v="1"/>
    <x v="0"/>
    <x v="112"/>
    <x v="3"/>
    <x v="112"/>
    <n v="5150"/>
    <n v="2345.9140000000002"/>
    <n v="2804.0859999999998"/>
    <s v="INTERPROVINCIAL"/>
    <s v="INTERCOMUNAL"/>
  </r>
  <r>
    <x v="2"/>
    <x v="1"/>
    <x v="0"/>
    <x v="113"/>
    <x v="0"/>
    <x v="113"/>
    <n v="450"/>
    <n v="0"/>
    <n v="450"/>
    <s v="INTERPROVINCIAL"/>
    <s v="INTERCOMUNAL"/>
  </r>
  <r>
    <x v="2"/>
    <x v="1"/>
    <x v="0"/>
    <x v="113"/>
    <x v="2"/>
    <x v="113"/>
    <n v="1000"/>
    <n v="0"/>
    <n v="1000"/>
    <s v="INTERPROVINCIAL"/>
    <s v="INTERCOMUNAL"/>
  </r>
  <r>
    <x v="2"/>
    <x v="1"/>
    <x v="0"/>
    <x v="113"/>
    <x v="1"/>
    <x v="113"/>
    <n v="1010"/>
    <n v="0"/>
    <n v="1010"/>
    <s v="INTERPROVINCIAL"/>
    <s v="INTERCOMUNAL"/>
  </r>
  <r>
    <x v="2"/>
    <x v="12"/>
    <x v="0"/>
    <x v="114"/>
    <x v="0"/>
    <x v="114"/>
    <n v="70"/>
    <n v="63.006999999999998"/>
    <n v="6.9930000000000021"/>
    <s v="CHOAPA"/>
    <s v="CANELA"/>
  </r>
  <r>
    <x v="2"/>
    <x v="12"/>
    <x v="0"/>
    <x v="114"/>
    <x v="2"/>
    <x v="114"/>
    <n v="20795"/>
    <n v="20538.54"/>
    <n v="256.45999999999913"/>
    <s v="CHOAPA"/>
    <s v="CANELA"/>
  </r>
  <r>
    <x v="2"/>
    <x v="12"/>
    <x v="0"/>
    <x v="115"/>
    <x v="0"/>
    <x v="115"/>
    <n v="70"/>
    <n v="66.945999999999998"/>
    <n v="3.054000000000002"/>
    <s v="CHOAPA"/>
    <s v="ILLAPEL"/>
  </r>
  <r>
    <x v="2"/>
    <x v="12"/>
    <x v="0"/>
    <x v="116"/>
    <x v="1"/>
    <x v="116"/>
    <n v="765000"/>
    <n v="764874.31599999999"/>
    <n v="125.68400000000838"/>
    <s v="ELQUI, CHOAPA, LIMARI"/>
    <s v="LA HIGUERA, PAIGUANO, ILLAPEL, CANELA, OVALLE, COMBARBALA"/>
  </r>
  <r>
    <x v="2"/>
    <x v="12"/>
    <x v="0"/>
    <x v="117"/>
    <x v="0"/>
    <x v="117"/>
    <n v="880"/>
    <n v="74.034000000000006"/>
    <n v="805.96600000000001"/>
    <s v="INTERPROVINCIAL"/>
    <s v="INTERCOMUNAL"/>
  </r>
  <r>
    <x v="2"/>
    <x v="12"/>
    <x v="0"/>
    <x v="117"/>
    <x v="2"/>
    <x v="117"/>
    <n v="20470"/>
    <n v="20442.939999999999"/>
    <n v="27.06000000000131"/>
    <s v="INTERPROVINCIAL"/>
    <s v="INTERCOMUNAL"/>
  </r>
  <r>
    <x v="2"/>
    <x v="12"/>
    <x v="0"/>
    <x v="117"/>
    <x v="1"/>
    <x v="117"/>
    <n v="4963550"/>
    <n v="4959560.7220000001"/>
    <n v="3989.2779999999329"/>
    <s v="INTERPROVINCIAL"/>
    <s v="INTERCOMUNAL"/>
  </r>
  <r>
    <x v="2"/>
    <x v="12"/>
    <x v="0"/>
    <x v="117"/>
    <x v="3"/>
    <x v="117"/>
    <n v="1500"/>
    <n v="0"/>
    <n v="1500"/>
    <s v="INTERPROVINCIAL"/>
    <s v="INTERCOMUNAL"/>
  </r>
  <r>
    <x v="2"/>
    <x v="12"/>
    <x v="0"/>
    <x v="118"/>
    <x v="0"/>
    <x v="118"/>
    <n v="827"/>
    <n v="23.628"/>
    <n v="803.37199999999996"/>
    <s v="INTERPROVINCIAL"/>
    <s v="INTERCOMUNAL"/>
  </r>
  <r>
    <x v="2"/>
    <x v="12"/>
    <x v="0"/>
    <x v="118"/>
    <x v="2"/>
    <x v="118"/>
    <n v="50470"/>
    <n v="50470"/>
    <n v="0"/>
    <s v="INTERPROVINCIAL"/>
    <s v="INTERCOMUNAL"/>
  </r>
  <r>
    <x v="2"/>
    <x v="12"/>
    <x v="0"/>
    <x v="118"/>
    <x v="1"/>
    <x v="118"/>
    <n v="6310933"/>
    <n v="6023921.9850000003"/>
    <n v="287011.01499999966"/>
    <s v="INTERPROVINCIAL"/>
    <s v="INTERCOMUNAL"/>
  </r>
  <r>
    <x v="2"/>
    <x v="12"/>
    <x v="0"/>
    <x v="118"/>
    <x v="3"/>
    <x v="118"/>
    <n v="3000"/>
    <n v="365.14499999999998"/>
    <n v="2634.855"/>
    <s v="INTERPROVINCIAL"/>
    <s v="INTERCOMUNAL"/>
  </r>
  <r>
    <x v="2"/>
    <x v="12"/>
    <x v="0"/>
    <x v="119"/>
    <x v="0"/>
    <x v="119"/>
    <n v="110"/>
    <n v="107.11199999999999"/>
    <n v="2.8880000000000052"/>
    <s v="INTERPROVINCIAL"/>
    <s v="INTERCOMUNAL"/>
  </r>
  <r>
    <x v="2"/>
    <x v="12"/>
    <x v="0"/>
    <x v="119"/>
    <x v="1"/>
    <x v="119"/>
    <n v="350004"/>
    <n v="349964.08500000002"/>
    <n v="39.914999999979045"/>
    <s v="INTERPROVINCIAL"/>
    <s v="INTERCOMUNAL"/>
  </r>
  <r>
    <x v="2"/>
    <x v="12"/>
    <x v="0"/>
    <x v="119"/>
    <x v="3"/>
    <x v="119"/>
    <n v="1500"/>
    <n v="0"/>
    <n v="1500"/>
    <s v="INTERPROVINCIAL"/>
    <s v="INTERCOMUNAL"/>
  </r>
  <r>
    <x v="2"/>
    <x v="12"/>
    <x v="0"/>
    <x v="120"/>
    <x v="0"/>
    <x v="120"/>
    <n v="200"/>
    <n v="0"/>
    <n v="200"/>
    <s v="ELQUI"/>
    <s v="VICUÑA"/>
  </r>
  <r>
    <x v="2"/>
    <x v="12"/>
    <x v="0"/>
    <x v="121"/>
    <x v="2"/>
    <x v="121"/>
    <n v="1000"/>
    <n v="0"/>
    <n v="1000"/>
    <s v="INTERPROVINCIAL"/>
    <s v="INTERCOMUNAL"/>
  </r>
  <r>
    <x v="2"/>
    <x v="12"/>
    <x v="0"/>
    <x v="121"/>
    <x v="1"/>
    <x v="121"/>
    <n v="1000"/>
    <n v="0"/>
    <n v="1000"/>
    <s v="INTERPROVINCIAL"/>
    <s v="INTERCOMUNAL"/>
  </r>
  <r>
    <x v="2"/>
    <x v="2"/>
    <x v="0"/>
    <x v="122"/>
    <x v="0"/>
    <x v="122"/>
    <n v="200"/>
    <n v="0"/>
    <n v="200"/>
    <s v="PETORCA"/>
    <s v="LA LIGUA"/>
  </r>
  <r>
    <x v="2"/>
    <x v="2"/>
    <x v="0"/>
    <x v="122"/>
    <x v="2"/>
    <x v="122"/>
    <n v="10"/>
    <n v="0"/>
    <n v="10"/>
    <s v="PETORCA"/>
    <s v="LA LIGUA"/>
  </r>
  <r>
    <x v="2"/>
    <x v="2"/>
    <x v="0"/>
    <x v="122"/>
    <x v="5"/>
    <x v="122"/>
    <n v="22000"/>
    <n v="6472.17"/>
    <n v="15527.83"/>
    <s v="PETORCA"/>
    <s v="LA LIGUA"/>
  </r>
  <r>
    <x v="2"/>
    <x v="2"/>
    <x v="0"/>
    <x v="122"/>
    <x v="1"/>
    <x v="122"/>
    <n v="10"/>
    <n v="0"/>
    <n v="10"/>
    <s v="PETORCA"/>
    <s v="LA LIGUA"/>
  </r>
  <r>
    <x v="2"/>
    <x v="2"/>
    <x v="0"/>
    <x v="123"/>
    <x v="0"/>
    <x v="123"/>
    <n v="57"/>
    <n v="0"/>
    <n v="57"/>
    <s v="QUILLOTA"/>
    <s v="LA CRUZ, NOGALES"/>
  </r>
  <r>
    <x v="2"/>
    <x v="2"/>
    <x v="0"/>
    <x v="123"/>
    <x v="2"/>
    <x v="123"/>
    <n v="59823"/>
    <n v="59822.286"/>
    <n v="0.71399999999994179"/>
    <s v="QUILLOTA"/>
    <s v="LA CRUZ, NOGALES"/>
  </r>
  <r>
    <x v="2"/>
    <x v="2"/>
    <x v="0"/>
    <x v="124"/>
    <x v="0"/>
    <x v="124"/>
    <n v="200"/>
    <n v="129.953"/>
    <n v="70.046999999999997"/>
    <s v="VALPARAISO"/>
    <s v="CONCON"/>
  </r>
  <r>
    <x v="2"/>
    <x v="2"/>
    <x v="0"/>
    <x v="124"/>
    <x v="2"/>
    <x v="124"/>
    <n v="10"/>
    <n v="0"/>
    <n v="10"/>
    <s v="VALPARAISO"/>
    <s v="CONCON"/>
  </r>
  <r>
    <x v="2"/>
    <x v="2"/>
    <x v="0"/>
    <x v="124"/>
    <x v="1"/>
    <x v="124"/>
    <n v="10"/>
    <n v="0"/>
    <n v="10"/>
    <s v="VALPARAISO"/>
    <s v="CONCON"/>
  </r>
  <r>
    <x v="2"/>
    <x v="2"/>
    <x v="0"/>
    <x v="125"/>
    <x v="2"/>
    <x v="125"/>
    <n v="55920"/>
    <n v="55920"/>
    <n v="0"/>
    <s v="VALPARAISO"/>
    <s v="VALPARAISO"/>
  </r>
  <r>
    <x v="2"/>
    <x v="2"/>
    <x v="0"/>
    <x v="126"/>
    <x v="1"/>
    <x v="126"/>
    <n v="104000"/>
    <n v="94704.974000000002"/>
    <n v="9295.025999999998"/>
    <s v="VALPARAISO, LOS ANDES, PETORCA"/>
    <s v="VALPARAISO, CONCON, LOS ANDES, RINCONADA, LA LIGUA, ZAPALLAR"/>
  </r>
  <r>
    <x v="2"/>
    <x v="2"/>
    <x v="0"/>
    <x v="127"/>
    <x v="2"/>
    <x v="127"/>
    <n v="127760"/>
    <n v="127754.883"/>
    <n v="5.1169999999983702"/>
    <s v="MARGA MARGA"/>
    <s v="LIMACHE"/>
  </r>
  <r>
    <x v="2"/>
    <x v="2"/>
    <x v="0"/>
    <x v="128"/>
    <x v="0"/>
    <x v="128"/>
    <n v="100"/>
    <n v="0"/>
    <n v="100"/>
    <s v="LOS ANDES"/>
    <s v="LOS ANDES"/>
  </r>
  <r>
    <x v="2"/>
    <x v="2"/>
    <x v="0"/>
    <x v="128"/>
    <x v="1"/>
    <x v="128"/>
    <n v="1"/>
    <n v="0"/>
    <n v="1"/>
    <s v="LOS ANDES"/>
    <s v="LOS ANDES"/>
  </r>
  <r>
    <x v="2"/>
    <x v="2"/>
    <x v="0"/>
    <x v="129"/>
    <x v="0"/>
    <x v="129"/>
    <n v="2701"/>
    <n v="1777.373"/>
    <n v="923.62699999999995"/>
    <s v="MARGA MARGA"/>
    <s v="OLMUE"/>
  </r>
  <r>
    <x v="2"/>
    <x v="2"/>
    <x v="0"/>
    <x v="129"/>
    <x v="2"/>
    <x v="129"/>
    <n v="378560"/>
    <n v="378559.31300000002"/>
    <n v="0.68699999997625127"/>
    <s v="MARGA MARGA"/>
    <s v="OLMUE"/>
  </r>
  <r>
    <x v="2"/>
    <x v="2"/>
    <x v="0"/>
    <x v="129"/>
    <x v="1"/>
    <x v="129"/>
    <n v="15387689"/>
    <n v="15387337.902000001"/>
    <n v="351.09799999929965"/>
    <s v="MARGA MARGA"/>
    <s v="OLMUE"/>
  </r>
  <r>
    <x v="2"/>
    <x v="2"/>
    <x v="0"/>
    <x v="129"/>
    <x v="3"/>
    <x v="129"/>
    <n v="13000"/>
    <n v="4530.2510000000002"/>
    <n v="8469.7489999999998"/>
    <s v="MARGA MARGA"/>
    <s v="OLMUE"/>
  </r>
  <r>
    <x v="2"/>
    <x v="2"/>
    <x v="0"/>
    <x v="130"/>
    <x v="0"/>
    <x v="130"/>
    <n v="4320"/>
    <n v="1224.1020000000001"/>
    <n v="3095.8980000000001"/>
    <s v="INTERPROVINCIAL"/>
    <s v="INTERCOMUNAL"/>
  </r>
  <r>
    <x v="2"/>
    <x v="2"/>
    <x v="0"/>
    <x v="130"/>
    <x v="1"/>
    <x v="130"/>
    <n v="22405600"/>
    <n v="22389273.530999999"/>
    <n v="16326.469000000507"/>
    <s v="INTERPROVINCIAL"/>
    <s v="INTERCOMUNAL"/>
  </r>
  <r>
    <x v="2"/>
    <x v="2"/>
    <x v="0"/>
    <x v="130"/>
    <x v="3"/>
    <x v="130"/>
    <n v="20390"/>
    <n v="7544.8779999999997"/>
    <n v="12845.121999999999"/>
    <s v="INTERPROVINCIAL"/>
    <s v="INTERCOMUNAL"/>
  </r>
  <r>
    <x v="2"/>
    <x v="2"/>
    <x v="0"/>
    <x v="131"/>
    <x v="0"/>
    <x v="131"/>
    <n v="2963"/>
    <n v="593.72500000000002"/>
    <n v="2369.2750000000001"/>
    <s v="INTERPROVINCIAL"/>
    <s v="INTERCOMUNAL"/>
  </r>
  <r>
    <x v="2"/>
    <x v="2"/>
    <x v="0"/>
    <x v="131"/>
    <x v="2"/>
    <x v="131"/>
    <n v="83400"/>
    <n v="83400"/>
    <n v="0"/>
    <s v="INTERPROVINCIAL"/>
    <s v="INTERCOMUNAL"/>
  </r>
  <r>
    <x v="2"/>
    <x v="2"/>
    <x v="0"/>
    <x v="131"/>
    <x v="1"/>
    <x v="131"/>
    <n v="6954977"/>
    <n v="6954976.9879999999"/>
    <n v="1.2000000104308128E-2"/>
    <s v="INTERPROVINCIAL"/>
    <s v="INTERCOMUNAL"/>
  </r>
  <r>
    <x v="2"/>
    <x v="2"/>
    <x v="0"/>
    <x v="131"/>
    <x v="3"/>
    <x v="131"/>
    <n v="4500"/>
    <n v="2434.3000000000002"/>
    <n v="2065.6999999999998"/>
    <s v="INTERPROVINCIAL"/>
    <s v="INTERCOMUNAL"/>
  </r>
  <r>
    <x v="2"/>
    <x v="2"/>
    <x v="0"/>
    <x v="132"/>
    <x v="1"/>
    <x v="132"/>
    <n v="1000"/>
    <n v="0"/>
    <n v="1000"/>
    <s v="INTERPROVINCIAL"/>
    <s v="INTERCOMUNAL"/>
  </r>
  <r>
    <x v="2"/>
    <x v="3"/>
    <x v="0"/>
    <x v="133"/>
    <x v="2"/>
    <x v="133"/>
    <n v="1000"/>
    <n v="0"/>
    <n v="1000"/>
    <s v="CHACABUCO, MELIPILLA, TALAGANTE"/>
    <s v="INTERCOMUNAL, PADRE HURTADO"/>
  </r>
  <r>
    <x v="2"/>
    <x v="3"/>
    <x v="0"/>
    <x v="134"/>
    <x v="2"/>
    <x v="134"/>
    <n v="1"/>
    <n v="0"/>
    <n v="1"/>
    <s v="CHACABUCO"/>
    <s v="LAMPA, TIL TIL"/>
  </r>
  <r>
    <x v="2"/>
    <x v="3"/>
    <x v="0"/>
    <x v="135"/>
    <x v="0"/>
    <x v="135"/>
    <n v="200"/>
    <n v="63.006999999999998"/>
    <n v="136.99299999999999"/>
    <s v="CHACABUCO"/>
    <s v="COLINA"/>
  </r>
  <r>
    <x v="2"/>
    <x v="3"/>
    <x v="0"/>
    <x v="135"/>
    <x v="2"/>
    <x v="135"/>
    <n v="10"/>
    <n v="0"/>
    <n v="10"/>
    <s v="CHACABUCO"/>
    <s v="COLINA"/>
  </r>
  <r>
    <x v="2"/>
    <x v="3"/>
    <x v="0"/>
    <x v="136"/>
    <x v="0"/>
    <x v="136"/>
    <n v="100"/>
    <n v="46.015999999999998"/>
    <n v="53.984000000000002"/>
    <s v="TALAGANTE"/>
    <s v="EL MONTE"/>
  </r>
  <r>
    <x v="2"/>
    <x v="3"/>
    <x v="0"/>
    <x v="136"/>
    <x v="1"/>
    <x v="136"/>
    <n v="10"/>
    <n v="0"/>
    <n v="10"/>
    <s v="TALAGANTE"/>
    <s v="EL MONTE"/>
  </r>
  <r>
    <x v="2"/>
    <x v="3"/>
    <x v="0"/>
    <x v="137"/>
    <x v="1"/>
    <x v="137"/>
    <n v="970000"/>
    <n v="969257.56499999994"/>
    <n v="742.43500000005588"/>
    <s v="SANTIAGO, CORDILLERA, CHACABUCO"/>
    <s v="SANTIAGO, CERRILLOS, PUENTE ALTO, SAN JOSE DE MAIPO, COLINA, TIL TIL"/>
  </r>
  <r>
    <x v="2"/>
    <x v="3"/>
    <x v="0"/>
    <x v="138"/>
    <x v="0"/>
    <x v="138"/>
    <n v="1509"/>
    <n v="1216.77"/>
    <n v="292.23"/>
    <s v="INTERPROVINCIAL"/>
    <s v="INTERCOMUNAL"/>
  </r>
  <r>
    <x v="2"/>
    <x v="3"/>
    <x v="0"/>
    <x v="138"/>
    <x v="2"/>
    <x v="138"/>
    <n v="745000"/>
    <n v="744990.57200000004"/>
    <n v="9.4279999999562278"/>
    <s v="INTERPROVINCIAL"/>
    <s v="INTERCOMUNAL"/>
  </r>
  <r>
    <x v="2"/>
    <x v="3"/>
    <x v="0"/>
    <x v="138"/>
    <x v="1"/>
    <x v="138"/>
    <n v="20838951"/>
    <n v="20383104.752"/>
    <n v="455846.24799999967"/>
    <s v="INTERPROVINCIAL"/>
    <s v="INTERCOMUNAL"/>
  </r>
  <r>
    <x v="2"/>
    <x v="3"/>
    <x v="0"/>
    <x v="138"/>
    <x v="3"/>
    <x v="138"/>
    <n v="17310"/>
    <n v="438.17399999999998"/>
    <n v="16871.826000000001"/>
    <s v="INTERPROVINCIAL"/>
    <s v="INTERCOMUNAL"/>
  </r>
  <r>
    <x v="2"/>
    <x v="3"/>
    <x v="0"/>
    <x v="139"/>
    <x v="1"/>
    <x v="139"/>
    <n v="1000"/>
    <n v="0"/>
    <n v="1000"/>
    <s v="INTERPROVINCIAL"/>
    <s v="INTERCOMUNAL"/>
  </r>
  <r>
    <x v="2"/>
    <x v="13"/>
    <x v="0"/>
    <x v="140"/>
    <x v="5"/>
    <x v="140"/>
    <n v="1255000"/>
    <n v="1253344.8489999999"/>
    <n v="1655.1510000000708"/>
    <s v="COLCHAGUA"/>
    <s v="SANTA CRUZ"/>
  </r>
  <r>
    <x v="2"/>
    <x v="13"/>
    <x v="0"/>
    <x v="141"/>
    <x v="0"/>
    <x v="141"/>
    <n v="140"/>
    <n v="133.89099999999999"/>
    <n v="6.1090000000000089"/>
    <s v="COLCHAGUA"/>
    <s v="SAN FERNANDO"/>
  </r>
  <r>
    <x v="2"/>
    <x v="13"/>
    <x v="0"/>
    <x v="141"/>
    <x v="2"/>
    <x v="141"/>
    <n v="10"/>
    <n v="0"/>
    <n v="10"/>
    <s v="COLCHAGUA"/>
    <s v="SAN FERNANDO"/>
  </r>
  <r>
    <x v="2"/>
    <x v="13"/>
    <x v="0"/>
    <x v="141"/>
    <x v="5"/>
    <x v="141"/>
    <n v="42005"/>
    <n v="20892.920999999998"/>
    <n v="21112.079000000002"/>
    <s v="COLCHAGUA"/>
    <s v="SAN FERNANDO"/>
  </r>
  <r>
    <x v="2"/>
    <x v="13"/>
    <x v="0"/>
    <x v="141"/>
    <x v="1"/>
    <x v="141"/>
    <n v="10"/>
    <n v="0"/>
    <n v="10"/>
    <s v="COLCHAGUA"/>
    <s v="SAN FERNANDO"/>
  </r>
  <r>
    <x v="2"/>
    <x v="13"/>
    <x v="0"/>
    <x v="142"/>
    <x v="5"/>
    <x v="142"/>
    <n v="25000"/>
    <n v="21633.253000000001"/>
    <n v="3366.7469999999994"/>
    <s v="COLCHAGUA"/>
    <s v="LOLOL"/>
  </r>
  <r>
    <x v="2"/>
    <x v="13"/>
    <x v="0"/>
    <x v="143"/>
    <x v="2"/>
    <x v="143"/>
    <n v="10"/>
    <n v="0"/>
    <n v="10"/>
    <s v="CACHAPOAL"/>
    <s v="RANCAGUA"/>
  </r>
  <r>
    <x v="2"/>
    <x v="13"/>
    <x v="0"/>
    <x v="143"/>
    <x v="5"/>
    <x v="143"/>
    <n v="87000"/>
    <n v="85169.024999999994"/>
    <n v="1830.9750000000058"/>
    <s v="CACHAPOAL"/>
    <s v="RANCAGUA"/>
  </r>
  <r>
    <x v="2"/>
    <x v="13"/>
    <x v="0"/>
    <x v="143"/>
    <x v="1"/>
    <x v="143"/>
    <n v="12"/>
    <n v="0"/>
    <n v="12"/>
    <s v="CACHAPOAL"/>
    <s v="RANCAGUA"/>
  </r>
  <r>
    <x v="2"/>
    <x v="13"/>
    <x v="0"/>
    <x v="144"/>
    <x v="2"/>
    <x v="144"/>
    <n v="10"/>
    <n v="0"/>
    <n v="10"/>
    <s v="COLCHAGUA"/>
    <s v="PALMILLA"/>
  </r>
  <r>
    <x v="2"/>
    <x v="13"/>
    <x v="0"/>
    <x v="144"/>
    <x v="5"/>
    <x v="144"/>
    <n v="63500"/>
    <n v="61784.873"/>
    <n v="1715.1270000000004"/>
    <s v="COLCHAGUA"/>
    <s v="PALMILLA"/>
  </r>
  <r>
    <x v="2"/>
    <x v="13"/>
    <x v="0"/>
    <x v="144"/>
    <x v="1"/>
    <x v="144"/>
    <n v="10"/>
    <n v="0"/>
    <n v="10"/>
    <s v="COLCHAGUA"/>
    <s v="PALMILLA"/>
  </r>
  <r>
    <x v="2"/>
    <x v="13"/>
    <x v="0"/>
    <x v="145"/>
    <x v="1"/>
    <x v="145"/>
    <n v="130000"/>
    <n v="127546.12699999999"/>
    <n v="2453.8730000000069"/>
    <s v="CACHAPOAL, CARDENAL CARO, COLCHAGUA"/>
    <s v="RANCAGUA, SAN VICENTE, PICHILEMU, PAREDONES, SAN FERNANDO, SANTA CRUZ"/>
  </r>
  <r>
    <x v="2"/>
    <x v="13"/>
    <x v="0"/>
    <x v="146"/>
    <x v="2"/>
    <x v="146"/>
    <n v="10"/>
    <n v="0"/>
    <n v="10"/>
    <s v="CACHAPOAL"/>
    <s v="RANCAGUA"/>
  </r>
  <r>
    <x v="2"/>
    <x v="13"/>
    <x v="0"/>
    <x v="146"/>
    <x v="5"/>
    <x v="146"/>
    <n v="29000"/>
    <n v="27188.531999999999"/>
    <n v="1811.4680000000008"/>
    <s v="CACHAPOAL"/>
    <s v="RANCAGUA"/>
  </r>
  <r>
    <x v="2"/>
    <x v="13"/>
    <x v="0"/>
    <x v="146"/>
    <x v="1"/>
    <x v="146"/>
    <n v="10"/>
    <n v="0"/>
    <n v="10"/>
    <s v="CACHAPOAL"/>
    <s v="RANCAGUA"/>
  </r>
  <r>
    <x v="2"/>
    <x v="13"/>
    <x v="0"/>
    <x v="147"/>
    <x v="1"/>
    <x v="147"/>
    <n v="1200350"/>
    <n v="1200350"/>
    <n v="0"/>
    <s v="CARDENAL CARO"/>
    <s v="LITUECHE"/>
  </r>
  <r>
    <x v="2"/>
    <x v="13"/>
    <x v="0"/>
    <x v="147"/>
    <x v="3"/>
    <x v="147"/>
    <n v="300"/>
    <n v="292.11599999999999"/>
    <n v="7.8840000000000146"/>
    <s v="CARDENAL CARO"/>
    <s v="LITUECHE"/>
  </r>
  <r>
    <x v="2"/>
    <x v="13"/>
    <x v="0"/>
    <x v="148"/>
    <x v="0"/>
    <x v="148"/>
    <n v="67"/>
    <n v="61.354999999999997"/>
    <n v="5.6450000000000031"/>
    <s v="INTERPROVINCIAL"/>
    <s v="INTERCOMUNAL"/>
  </r>
  <r>
    <x v="2"/>
    <x v="13"/>
    <x v="0"/>
    <x v="148"/>
    <x v="1"/>
    <x v="148"/>
    <n v="2969903"/>
    <n v="2969900.5490000001"/>
    <n v="2.450999999884516"/>
    <s v="INTERPROVINCIAL"/>
    <s v="INTERCOMUNAL"/>
  </r>
  <r>
    <x v="2"/>
    <x v="13"/>
    <x v="0"/>
    <x v="148"/>
    <x v="3"/>
    <x v="148"/>
    <n v="230"/>
    <n v="220.495"/>
    <n v="9.5049999999999955"/>
    <s v="INTERPROVINCIAL"/>
    <s v="INTERCOMUNAL"/>
  </r>
  <r>
    <x v="2"/>
    <x v="13"/>
    <x v="0"/>
    <x v="149"/>
    <x v="0"/>
    <x v="149"/>
    <n v="314"/>
    <n v="310.60899999999998"/>
    <n v="3.3910000000000196"/>
    <s v="INTERPROVINCIAL"/>
    <s v="INTERCOMUNAL"/>
  </r>
  <r>
    <x v="2"/>
    <x v="13"/>
    <x v="0"/>
    <x v="149"/>
    <x v="2"/>
    <x v="149"/>
    <n v="185310"/>
    <n v="185307.37899999999"/>
    <n v="2.621000000013737"/>
    <s v="INTERPROVINCIAL"/>
    <s v="INTERCOMUNAL"/>
  </r>
  <r>
    <x v="2"/>
    <x v="13"/>
    <x v="0"/>
    <x v="149"/>
    <x v="1"/>
    <x v="149"/>
    <n v="2946646"/>
    <n v="2946645.943"/>
    <n v="5.7000000029802322E-2"/>
    <s v="INTERPROVINCIAL"/>
    <s v="INTERCOMUNAL"/>
  </r>
  <r>
    <x v="2"/>
    <x v="13"/>
    <x v="0"/>
    <x v="149"/>
    <x v="3"/>
    <x v="149"/>
    <n v="990"/>
    <n v="985.89400000000001"/>
    <n v="4.1059999999999945"/>
    <s v="INTERPROVINCIAL"/>
    <s v="INTERCOMUNAL"/>
  </r>
  <r>
    <x v="2"/>
    <x v="13"/>
    <x v="0"/>
    <x v="150"/>
    <x v="1"/>
    <x v="150"/>
    <n v="1000"/>
    <n v="0"/>
    <n v="1000"/>
    <s v="INTERPROVINCIAL"/>
    <s v="INTERCOMUNAL"/>
  </r>
  <r>
    <x v="2"/>
    <x v="14"/>
    <x v="0"/>
    <x v="151"/>
    <x v="0"/>
    <x v="151"/>
    <n v="100"/>
    <n v="66.945999999999998"/>
    <n v="33.054000000000002"/>
    <s v="CAUQUENES"/>
    <s v="CAUQUENES"/>
  </r>
  <r>
    <x v="2"/>
    <x v="14"/>
    <x v="0"/>
    <x v="151"/>
    <x v="2"/>
    <x v="151"/>
    <n v="10"/>
    <n v="0"/>
    <n v="10"/>
    <s v="CAUQUENES"/>
    <s v="CAUQUENES"/>
  </r>
  <r>
    <x v="2"/>
    <x v="14"/>
    <x v="0"/>
    <x v="152"/>
    <x v="5"/>
    <x v="152"/>
    <n v="263000"/>
    <n v="260947.302"/>
    <n v="2052.698000000004"/>
    <s v="LINARES"/>
    <s v="LINARES, LONGAVI"/>
  </r>
  <r>
    <x v="2"/>
    <x v="14"/>
    <x v="0"/>
    <x v="153"/>
    <x v="0"/>
    <x v="153"/>
    <n v="120"/>
    <n v="119.714"/>
    <n v="0.28600000000000136"/>
    <s v="TALCA, CAUQUENES, CURICO"/>
    <s v="TALCA, SAN RAFAEL, CAUQUENES, PELLUHUE, CURICO, VICHUQUEN"/>
  </r>
  <r>
    <x v="2"/>
    <x v="14"/>
    <x v="0"/>
    <x v="153"/>
    <x v="2"/>
    <x v="153"/>
    <n v="35500"/>
    <n v="35422.92"/>
    <n v="77.080000000001746"/>
    <s v="TALCA, CAUQUENES, CURICO"/>
    <s v="TALCA, SAN RAFAEL, CAUQUENES, PELLUHUE, CURICO, VICHUQUEN"/>
  </r>
  <r>
    <x v="2"/>
    <x v="14"/>
    <x v="0"/>
    <x v="153"/>
    <x v="1"/>
    <x v="153"/>
    <n v="3017310"/>
    <n v="3017295.7409999999"/>
    <n v="14.259000000078231"/>
    <s v="TALCA, CAUQUENES, CURICO"/>
    <s v="TALCA, SAN RAFAEL, CAUQUENES, PELLUHUE, CURICO, VICHUQUEN"/>
  </r>
  <r>
    <x v="2"/>
    <x v="14"/>
    <x v="0"/>
    <x v="153"/>
    <x v="3"/>
    <x v="153"/>
    <n v="15009"/>
    <n v="0"/>
    <n v="15009"/>
    <s v="TALCA, CAUQUENES, CURICO"/>
    <s v="TALCA, SAN RAFAEL, CAUQUENES, PELLUHUE, CURICO, VICHUQUEN"/>
  </r>
  <r>
    <x v="2"/>
    <x v="14"/>
    <x v="0"/>
    <x v="154"/>
    <x v="1"/>
    <x v="154"/>
    <n v="1253000"/>
    <n v="1201945.024"/>
    <n v="51054.976000000024"/>
    <s v="TALCA, CAUQUENES, CURICO"/>
    <s v="TALCA, SAN RAFAEL, CAUQUENES, PELLUHUE, CURICO, VICHUQUEN"/>
  </r>
  <r>
    <x v="2"/>
    <x v="14"/>
    <x v="0"/>
    <x v="155"/>
    <x v="0"/>
    <x v="155"/>
    <n v="1310"/>
    <n v="1268.93"/>
    <n v="41.069999999999936"/>
    <s v="INTERPROVINCIAL"/>
    <s v="INTERCOMUNAL"/>
  </r>
  <r>
    <x v="2"/>
    <x v="14"/>
    <x v="0"/>
    <x v="155"/>
    <x v="2"/>
    <x v="155"/>
    <n v="508090"/>
    <n v="508078.59899999999"/>
    <n v="11.401000000012573"/>
    <s v="INTERPROVINCIAL"/>
    <s v="INTERCOMUNAL"/>
  </r>
  <r>
    <x v="2"/>
    <x v="14"/>
    <x v="0"/>
    <x v="155"/>
    <x v="1"/>
    <x v="155"/>
    <n v="10669906"/>
    <n v="10668558.819"/>
    <n v="1347.1809999998659"/>
    <s v="INTERPROVINCIAL"/>
    <s v="INTERCOMUNAL"/>
  </r>
  <r>
    <x v="2"/>
    <x v="14"/>
    <x v="0"/>
    <x v="155"/>
    <x v="3"/>
    <x v="155"/>
    <n v="14004"/>
    <n v="0"/>
    <n v="14004"/>
    <s v="INTERPROVINCIAL"/>
    <s v="INTERCOMUNAL"/>
  </r>
  <r>
    <x v="2"/>
    <x v="14"/>
    <x v="0"/>
    <x v="156"/>
    <x v="0"/>
    <x v="156"/>
    <n v="827"/>
    <n v="721.38199999999995"/>
    <n v="105.61800000000005"/>
    <s v="INTERPROVINCIAL"/>
    <s v="INTERCOMUNAL"/>
  </r>
  <r>
    <x v="2"/>
    <x v="14"/>
    <x v="0"/>
    <x v="156"/>
    <x v="2"/>
    <x v="156"/>
    <n v="202800"/>
    <n v="197793.91800000001"/>
    <n v="5006.0819999999949"/>
    <s v="INTERPROVINCIAL"/>
    <s v="INTERCOMUNAL"/>
  </r>
  <r>
    <x v="2"/>
    <x v="14"/>
    <x v="0"/>
    <x v="156"/>
    <x v="1"/>
    <x v="156"/>
    <n v="1196053"/>
    <n v="1195956.2209999999"/>
    <n v="96.779000000096858"/>
    <s v="INTERPROVINCIAL"/>
    <s v="INTERCOMUNAL"/>
  </r>
  <r>
    <x v="2"/>
    <x v="14"/>
    <x v="0"/>
    <x v="156"/>
    <x v="3"/>
    <x v="156"/>
    <n v="5500"/>
    <n v="0"/>
    <n v="5500"/>
    <s v="INTERPROVINCIAL"/>
    <s v="INTERCOMUNAL"/>
  </r>
  <r>
    <x v="2"/>
    <x v="14"/>
    <x v="0"/>
    <x v="157"/>
    <x v="0"/>
    <x v="157"/>
    <n v="1150"/>
    <n v="834.88900000000001"/>
    <n v="315.11099999999999"/>
    <s v="INTERPROVINCIAL"/>
    <s v="INTERCOMUNAL"/>
  </r>
  <r>
    <x v="2"/>
    <x v="14"/>
    <x v="0"/>
    <x v="157"/>
    <x v="2"/>
    <x v="157"/>
    <n v="112960"/>
    <n v="112950"/>
    <n v="10"/>
    <s v="INTERPROVINCIAL"/>
    <s v="INTERCOMUNAL"/>
  </r>
  <r>
    <x v="2"/>
    <x v="14"/>
    <x v="0"/>
    <x v="157"/>
    <x v="1"/>
    <x v="157"/>
    <n v="2903555"/>
    <n v="2903383.7519999999"/>
    <n v="171.24800000013784"/>
    <s v="INTERPROVINCIAL"/>
    <s v="INTERCOMUNAL"/>
  </r>
  <r>
    <x v="2"/>
    <x v="14"/>
    <x v="0"/>
    <x v="157"/>
    <x v="3"/>
    <x v="157"/>
    <n v="12000"/>
    <n v="0"/>
    <n v="12000"/>
    <s v="INTERPROVINCIAL"/>
    <s v="INTERCOMUNAL"/>
  </r>
  <r>
    <x v="2"/>
    <x v="14"/>
    <x v="0"/>
    <x v="158"/>
    <x v="1"/>
    <x v="158"/>
    <n v="1000"/>
    <n v="0"/>
    <n v="1000"/>
    <s v="INTERPROVINCIAL"/>
    <s v="INTERCOMUNAL"/>
  </r>
  <r>
    <x v="2"/>
    <x v="15"/>
    <x v="0"/>
    <x v="159"/>
    <x v="1"/>
    <x v="159"/>
    <n v="946500"/>
    <n v="945656.95600000001"/>
    <n v="843.04399999999441"/>
    <s v="DIGUILLÍN, ITATA, PUNILLA"/>
    <s v="CHILLAN, YUNGAY, COBQUECURA, TREGUACO, COIHUECO, SAN NICOLAS"/>
  </r>
  <r>
    <x v="2"/>
    <x v="15"/>
    <x v="0"/>
    <x v="160"/>
    <x v="5"/>
    <x v="160"/>
    <n v="12000"/>
    <n v="8973.0810000000001"/>
    <n v="3026.9189999999999"/>
    <s v="ITATA"/>
    <s v="NINHUE, PORTEZUELO"/>
  </r>
  <r>
    <x v="2"/>
    <x v="15"/>
    <x v="0"/>
    <x v="161"/>
    <x v="0"/>
    <x v="161"/>
    <n v="1048"/>
    <n v="1047.739"/>
    <n v="0.26099999999996726"/>
    <s v="DIGUILLÍN, PUNILLA"/>
    <s v="PEMUCO, SAN NICOLAS"/>
  </r>
  <r>
    <x v="2"/>
    <x v="15"/>
    <x v="0"/>
    <x v="161"/>
    <x v="2"/>
    <x v="161"/>
    <n v="314090"/>
    <n v="314090"/>
    <n v="0"/>
    <s v="DIGUILLÍN, PUNILLA"/>
    <s v="PEMUCO, SAN NICOLAS"/>
  </r>
  <r>
    <x v="2"/>
    <x v="15"/>
    <x v="0"/>
    <x v="161"/>
    <x v="1"/>
    <x v="161"/>
    <n v="3483390"/>
    <n v="3389952.304"/>
    <n v="93437.695999999996"/>
    <s v="DIGUILLÍN, PUNILLA"/>
    <s v="PEMUCO, SAN NICOLAS"/>
  </r>
  <r>
    <x v="2"/>
    <x v="15"/>
    <x v="0"/>
    <x v="161"/>
    <x v="3"/>
    <x v="161"/>
    <n v="1465"/>
    <n v="1448.2270000000001"/>
    <n v="16.772999999999911"/>
    <s v="DIGUILLÍN, PUNILLA"/>
    <s v="PEMUCO, SAN NICOLAS"/>
  </r>
  <r>
    <x v="2"/>
    <x v="15"/>
    <x v="0"/>
    <x v="162"/>
    <x v="0"/>
    <x v="162"/>
    <n v="906"/>
    <n v="892.94200000000001"/>
    <n v="13.057999999999993"/>
    <s v="INTERPROVINCIAL"/>
    <s v="INTERCOMUNAL"/>
  </r>
  <r>
    <x v="2"/>
    <x v="15"/>
    <x v="0"/>
    <x v="162"/>
    <x v="2"/>
    <x v="162"/>
    <n v="549110"/>
    <n v="549110"/>
    <n v="0"/>
    <s v="INTERPROVINCIAL"/>
    <s v="INTERCOMUNAL"/>
  </r>
  <r>
    <x v="2"/>
    <x v="15"/>
    <x v="0"/>
    <x v="162"/>
    <x v="1"/>
    <x v="162"/>
    <n v="8166764"/>
    <n v="8166763.7580000004"/>
    <n v="0.24199999962002039"/>
    <s v="INTERPROVINCIAL"/>
    <s v="INTERCOMUNAL"/>
  </r>
  <r>
    <x v="2"/>
    <x v="15"/>
    <x v="0"/>
    <x v="162"/>
    <x v="3"/>
    <x v="162"/>
    <n v="2210"/>
    <n v="1839.123"/>
    <n v="370.87699999999995"/>
    <s v="INTERPROVINCIAL"/>
    <s v="INTERCOMUNAL"/>
  </r>
  <r>
    <x v="2"/>
    <x v="15"/>
    <x v="0"/>
    <x v="163"/>
    <x v="1"/>
    <x v="163"/>
    <n v="10"/>
    <n v="0"/>
    <n v="10"/>
    <s v="INTERPROVINCIAL"/>
    <s v="INTERCOMUNAL"/>
  </r>
  <r>
    <x v="2"/>
    <x v="15"/>
    <x v="0"/>
    <x v="164"/>
    <x v="2"/>
    <x v="164"/>
    <n v="1000"/>
    <n v="0"/>
    <n v="1000"/>
    <s v="INTERPROVINCIAL"/>
    <s v="INTERCOMUNAL"/>
  </r>
  <r>
    <x v="2"/>
    <x v="15"/>
    <x v="0"/>
    <x v="164"/>
    <x v="1"/>
    <x v="164"/>
    <n v="1000"/>
    <n v="0"/>
    <n v="1000"/>
    <s v="INTERPROVINCIAL"/>
    <s v="INTERCOMUNAL"/>
  </r>
  <r>
    <x v="2"/>
    <x v="9"/>
    <x v="0"/>
    <x v="165"/>
    <x v="2"/>
    <x v="165"/>
    <n v="10"/>
    <n v="0"/>
    <n v="10"/>
    <s v="BIO BIO"/>
    <s v="MULCHEN, NEGRETE"/>
  </r>
  <r>
    <x v="2"/>
    <x v="9"/>
    <x v="0"/>
    <x v="165"/>
    <x v="5"/>
    <x v="165"/>
    <n v="55008"/>
    <n v="54526.951000000001"/>
    <n v="481.04899999999907"/>
    <s v="BIO BIO"/>
    <s v="MULCHEN, NEGRETE"/>
  </r>
  <r>
    <x v="2"/>
    <x v="9"/>
    <x v="0"/>
    <x v="165"/>
    <x v="1"/>
    <x v="165"/>
    <n v="10"/>
    <n v="0"/>
    <n v="10"/>
    <s v="BIO BIO"/>
    <s v="MULCHEN, NEGRETE"/>
  </r>
  <r>
    <x v="2"/>
    <x v="9"/>
    <x v="0"/>
    <x v="166"/>
    <x v="0"/>
    <x v="166"/>
    <n v="487"/>
    <n v="480.22500000000002"/>
    <n v="6.7749999999999773"/>
    <s v="ARAUCO"/>
    <s v="ARAUCO"/>
  </r>
  <r>
    <x v="2"/>
    <x v="9"/>
    <x v="0"/>
    <x v="166"/>
    <x v="2"/>
    <x v="166"/>
    <n v="28690"/>
    <n v="28690"/>
    <n v="0"/>
    <s v="ARAUCO"/>
    <s v="ARAUCO"/>
  </r>
  <r>
    <x v="2"/>
    <x v="9"/>
    <x v="0"/>
    <x v="166"/>
    <x v="1"/>
    <x v="166"/>
    <n v="3"/>
    <n v="0"/>
    <n v="3"/>
    <s v="ARAUCO"/>
    <s v="ARAUCO"/>
  </r>
  <r>
    <x v="2"/>
    <x v="9"/>
    <x v="0"/>
    <x v="167"/>
    <x v="0"/>
    <x v="167"/>
    <n v="200"/>
    <n v="129.953"/>
    <n v="70.046999999999997"/>
    <s v="BIO BIO"/>
    <s v="ALTO BIO BIO"/>
  </r>
  <r>
    <x v="2"/>
    <x v="9"/>
    <x v="0"/>
    <x v="167"/>
    <x v="2"/>
    <x v="167"/>
    <n v="10"/>
    <n v="0"/>
    <n v="10"/>
    <s v="BIO BIO"/>
    <s v="ALTO BIO BIO"/>
  </r>
  <r>
    <x v="2"/>
    <x v="9"/>
    <x v="0"/>
    <x v="167"/>
    <x v="1"/>
    <x v="167"/>
    <n v="10"/>
    <n v="0"/>
    <n v="10"/>
    <s v="BIO BIO"/>
    <s v="ALTO BIO BIO"/>
  </r>
  <r>
    <x v="2"/>
    <x v="9"/>
    <x v="0"/>
    <x v="168"/>
    <x v="1"/>
    <x v="168"/>
    <n v="2015000"/>
    <n v="2014262.558"/>
    <n v="737.44200000003912"/>
    <s v="CONCEPCION, ARAUCO, BIO BIO"/>
    <s v="CORONEL, FLORIDA, HUALQUI, PENCO, TOME, CAÑETE, CONTULMO, LOS ALAMOS, ANTUCO, CABRERO, NACIMIENTO"/>
  </r>
  <r>
    <x v="2"/>
    <x v="9"/>
    <x v="0"/>
    <x v="169"/>
    <x v="0"/>
    <x v="169"/>
    <n v="437"/>
    <n v="436.74299999999999"/>
    <n v="0.257000000000005"/>
    <s v="INTERPROVINCIAL"/>
    <s v="INTERCOMUNAL"/>
  </r>
  <r>
    <x v="2"/>
    <x v="9"/>
    <x v="0"/>
    <x v="169"/>
    <x v="2"/>
    <x v="169"/>
    <n v="137480"/>
    <n v="137361.973"/>
    <n v="118.02700000000186"/>
    <s v="INTERPROVINCIAL"/>
    <s v="INTERCOMUNAL"/>
  </r>
  <r>
    <x v="2"/>
    <x v="9"/>
    <x v="0"/>
    <x v="169"/>
    <x v="1"/>
    <x v="169"/>
    <n v="3933273"/>
    <n v="3933272.7489999998"/>
    <n v="0.25100000016391277"/>
    <s v="INTERPROVINCIAL"/>
    <s v="INTERCOMUNAL"/>
  </r>
  <r>
    <x v="2"/>
    <x v="9"/>
    <x v="0"/>
    <x v="170"/>
    <x v="0"/>
    <x v="170"/>
    <n v="537"/>
    <n v="529.03300000000002"/>
    <n v="7.9669999999999845"/>
    <s v="CONCEPCION"/>
    <s v="CORONEL, SAN PEDRO DE LA PAZ"/>
  </r>
  <r>
    <x v="2"/>
    <x v="9"/>
    <x v="0"/>
    <x v="170"/>
    <x v="1"/>
    <x v="170"/>
    <n v="1738803"/>
    <n v="1738790.9569999999"/>
    <n v="12.04300000006333"/>
    <s v="CONCEPCION"/>
    <s v="CORONEL, SAN PEDRO DE LA PAZ"/>
  </r>
  <r>
    <x v="2"/>
    <x v="9"/>
    <x v="0"/>
    <x v="171"/>
    <x v="0"/>
    <x v="171"/>
    <n v="737"/>
    <n v="729.28499999999997"/>
    <n v="7.7150000000000318"/>
    <s v="INTERPROVINCIAL"/>
    <s v="INTERCOMUNAL"/>
  </r>
  <r>
    <x v="2"/>
    <x v="9"/>
    <x v="0"/>
    <x v="171"/>
    <x v="2"/>
    <x v="171"/>
    <n v="120610"/>
    <n v="120555.428"/>
    <n v="54.572000000000116"/>
    <s v="INTERPROVINCIAL"/>
    <s v="INTERCOMUNAL"/>
  </r>
  <r>
    <x v="2"/>
    <x v="9"/>
    <x v="0"/>
    <x v="171"/>
    <x v="1"/>
    <x v="171"/>
    <n v="3362773"/>
    <n v="3362766.6310000001"/>
    <n v="6.3689999999478459"/>
    <s v="INTERPROVINCIAL"/>
    <s v="INTERCOMUNAL"/>
  </r>
  <r>
    <x v="2"/>
    <x v="9"/>
    <x v="0"/>
    <x v="172"/>
    <x v="0"/>
    <x v="172"/>
    <n v="2500"/>
    <n v="2414.42"/>
    <n v="85.579999999999927"/>
    <s v="BIO BIO"/>
    <s v="MULCHEN"/>
  </r>
  <r>
    <x v="2"/>
    <x v="9"/>
    <x v="0"/>
    <x v="172"/>
    <x v="2"/>
    <x v="172"/>
    <n v="194980"/>
    <n v="194977.136"/>
    <n v="2.864000000001397"/>
    <s v="BIO BIO"/>
    <s v="MULCHEN"/>
  </r>
  <r>
    <x v="2"/>
    <x v="9"/>
    <x v="0"/>
    <x v="172"/>
    <x v="1"/>
    <x v="172"/>
    <n v="6255730"/>
    <n v="6255729.4780000001"/>
    <n v="0.52199999988079071"/>
    <s v="BIO BIO"/>
    <s v="MULCHEN"/>
  </r>
  <r>
    <x v="2"/>
    <x v="9"/>
    <x v="0"/>
    <x v="172"/>
    <x v="3"/>
    <x v="172"/>
    <n v="2500"/>
    <n v="2479.9580000000001"/>
    <n v="20.041999999999916"/>
    <s v="BIO BIO"/>
    <s v="MULCHEN"/>
  </r>
  <r>
    <x v="2"/>
    <x v="9"/>
    <x v="0"/>
    <x v="173"/>
    <x v="0"/>
    <x v="173"/>
    <n v="5500"/>
    <n v="5499.9989999999998"/>
    <n v="1.0000000002037268E-3"/>
    <s v="INTERPROVINCIAL"/>
    <s v="INTERCOMUNAL"/>
  </r>
  <r>
    <x v="2"/>
    <x v="9"/>
    <x v="0"/>
    <x v="173"/>
    <x v="2"/>
    <x v="173"/>
    <n v="854975"/>
    <n v="854974.88399999996"/>
    <n v="0.11600000003818423"/>
    <s v="INTERPROVINCIAL"/>
    <s v="INTERCOMUNAL"/>
  </r>
  <r>
    <x v="2"/>
    <x v="9"/>
    <x v="0"/>
    <x v="173"/>
    <x v="1"/>
    <x v="173"/>
    <n v="10604700"/>
    <n v="10604549.499"/>
    <n v="150.50100000016391"/>
    <s v="INTERPROVINCIAL"/>
    <s v="INTERCOMUNAL"/>
  </r>
  <r>
    <x v="2"/>
    <x v="9"/>
    <x v="0"/>
    <x v="173"/>
    <x v="3"/>
    <x v="173"/>
    <n v="6000"/>
    <n v="5132.415"/>
    <n v="867.58500000000004"/>
    <s v="INTERPROVINCIAL"/>
    <s v="INTERCOMUNAL"/>
  </r>
  <r>
    <x v="2"/>
    <x v="9"/>
    <x v="0"/>
    <x v="174"/>
    <x v="0"/>
    <x v="174"/>
    <n v="617"/>
    <n v="613.42100000000005"/>
    <n v="3.5789999999999509"/>
    <s v="INTERPROVINCIAL"/>
    <s v="INTERCOMUNAL"/>
  </r>
  <r>
    <x v="2"/>
    <x v="9"/>
    <x v="0"/>
    <x v="174"/>
    <x v="2"/>
    <x v="174"/>
    <n v="183610"/>
    <n v="183605.67499999999"/>
    <n v="4.3250000000116415"/>
    <s v="INTERPROVINCIAL"/>
    <s v="INTERCOMUNAL"/>
  </r>
  <r>
    <x v="2"/>
    <x v="9"/>
    <x v="0"/>
    <x v="174"/>
    <x v="1"/>
    <x v="174"/>
    <n v="7583743"/>
    <n v="7583742.9879999999"/>
    <n v="1.2000000104308128E-2"/>
    <s v="INTERPROVINCIAL"/>
    <s v="INTERCOMUNAL"/>
  </r>
  <r>
    <x v="2"/>
    <x v="9"/>
    <x v="0"/>
    <x v="175"/>
    <x v="1"/>
    <x v="175"/>
    <n v="80800"/>
    <n v="45675.131000000001"/>
    <n v="35124.868999999999"/>
    <s v="INTERPROVINCIAL"/>
    <s v="INTERCOMUNAL"/>
  </r>
  <r>
    <x v="2"/>
    <x v="9"/>
    <x v="0"/>
    <x v="176"/>
    <x v="0"/>
    <x v="176"/>
    <n v="1500"/>
    <n v="500"/>
    <n v="1000"/>
    <s v="INTERPROVINCIAL"/>
    <s v="INTERCOMUNAL"/>
  </r>
  <r>
    <x v="2"/>
    <x v="9"/>
    <x v="0"/>
    <x v="176"/>
    <x v="2"/>
    <x v="176"/>
    <n v="10"/>
    <n v="0"/>
    <n v="10"/>
    <s v="INTERPROVINCIAL"/>
    <s v="INTERCOMUNAL"/>
  </r>
  <r>
    <x v="2"/>
    <x v="9"/>
    <x v="0"/>
    <x v="176"/>
    <x v="1"/>
    <x v="176"/>
    <n v="146960"/>
    <n v="146946.85800000001"/>
    <n v="13.141999999992549"/>
    <s v="INTERPROVINCIAL"/>
    <s v="INTERCOMUNAL"/>
  </r>
  <r>
    <x v="2"/>
    <x v="9"/>
    <x v="0"/>
    <x v="176"/>
    <x v="3"/>
    <x v="176"/>
    <n v="200"/>
    <n v="121.715"/>
    <n v="78.284999999999997"/>
    <s v="INTERPROVINCIAL"/>
    <s v="INTERCOMUNAL"/>
  </r>
  <r>
    <x v="2"/>
    <x v="9"/>
    <x v="0"/>
    <x v="177"/>
    <x v="2"/>
    <x v="177"/>
    <n v="1000"/>
    <n v="0"/>
    <n v="1000"/>
    <s v="INTERPROVINCIAL"/>
    <s v="INTERCOMUNAL"/>
  </r>
  <r>
    <x v="2"/>
    <x v="9"/>
    <x v="0"/>
    <x v="177"/>
    <x v="1"/>
    <x v="177"/>
    <n v="1010"/>
    <n v="0"/>
    <n v="1010"/>
    <s v="INTERPROVINCIAL"/>
    <s v="INTERCOMUNAL"/>
  </r>
  <r>
    <x v="2"/>
    <x v="16"/>
    <x v="0"/>
    <x v="178"/>
    <x v="0"/>
    <x v="178"/>
    <n v="900"/>
    <n v="550.98"/>
    <n v="349.02"/>
    <s v="CAUTIN"/>
    <s v="LAUTARO"/>
  </r>
  <r>
    <x v="2"/>
    <x v="16"/>
    <x v="0"/>
    <x v="178"/>
    <x v="2"/>
    <x v="178"/>
    <n v="5"/>
    <n v="0"/>
    <n v="5"/>
    <s v="CAUTIN"/>
    <s v="LAUTARO"/>
  </r>
  <r>
    <x v="2"/>
    <x v="16"/>
    <x v="0"/>
    <x v="178"/>
    <x v="1"/>
    <x v="178"/>
    <n v="405"/>
    <n v="0"/>
    <n v="405"/>
    <s v="CAUTIN"/>
    <s v="LAUTARO"/>
  </r>
  <r>
    <x v="2"/>
    <x v="16"/>
    <x v="0"/>
    <x v="178"/>
    <x v="3"/>
    <x v="178"/>
    <n v="600"/>
    <n v="0"/>
    <n v="600"/>
    <s v="CAUTIN"/>
    <s v="LAUTARO"/>
  </r>
  <r>
    <x v="2"/>
    <x v="16"/>
    <x v="0"/>
    <x v="179"/>
    <x v="0"/>
    <x v="179"/>
    <n v="257"/>
    <n v="248.447"/>
    <n v="8.5529999999999973"/>
    <s v="CAUTIN, MALLECO"/>
    <s v="TEMUCO, CARAHUE, CUNCO, CURARREHUE, FREIRE, GALVARINO, GORBEA, LAUTARO, LONCOCHE, MELIPEUCO, NUEVA IMPERIAL, PADRE LAS CASAS, PERQUENCO, PITRUFQUEN, PUCON, SAAVEDRA, TEODORO SCHMIDT, TOLTEN, VILCUN, VILLARRICA, ANGOL, COLLIPULLI, CURACAUTIN, ERCILLA, LONQ"/>
  </r>
  <r>
    <x v="2"/>
    <x v="16"/>
    <x v="0"/>
    <x v="179"/>
    <x v="1"/>
    <x v="179"/>
    <n v="73113"/>
    <n v="73023.024999999994"/>
    <n v="89.975000000005821"/>
    <s v="CAUTIN, MALLECO"/>
    <s v="TEMUCO, CARAHUE, CUNCO, CURARREHUE, FREIRE, GALVARINO, GORBEA, LAUTARO, LONCOCHE, MELIPEUCO, NUEVA IMPERIAL, PADRE LAS CASAS, PERQUENCO, PITRUFQUEN, PUCON, SAAVEDRA, TEODORO SCHMIDT, TOLTEN, VILCUN, VILLARRICA, ANGOL, COLLIPULLI, CURACAUTIN, ERCILLA, LONQ"/>
  </r>
  <r>
    <x v="2"/>
    <x v="16"/>
    <x v="0"/>
    <x v="179"/>
    <x v="3"/>
    <x v="179"/>
    <n v="380"/>
    <n v="177.804"/>
    <n v="202.196"/>
    <s v="CAUTIN, MALLECO"/>
    <s v="TEMUCO, CARAHUE, CUNCO, CURARREHUE, FREIRE, GALVARINO, GORBEA, LAUTARO, LONCOCHE, MELIPEUCO, NUEVA IMPERIAL, PADRE LAS CASAS, PERQUENCO, PITRUFQUEN, PUCON, SAAVEDRA, TEODORO SCHMIDT, TOLTEN, VILCUN, VILLARRICA, ANGOL, COLLIPULLI, CURACAUTIN, ERCILLA, LONQ"/>
  </r>
  <r>
    <x v="2"/>
    <x v="16"/>
    <x v="0"/>
    <x v="180"/>
    <x v="0"/>
    <x v="180"/>
    <n v="504"/>
    <n v="503.72300000000001"/>
    <n v="0.27699999999998681"/>
    <s v="CAUTIN"/>
    <s v="CUNCO"/>
  </r>
  <r>
    <x v="2"/>
    <x v="16"/>
    <x v="0"/>
    <x v="180"/>
    <x v="2"/>
    <x v="180"/>
    <n v="118085"/>
    <n v="118085"/>
    <n v="0"/>
    <s v="CAUTIN"/>
    <s v="CUNCO"/>
  </r>
  <r>
    <x v="2"/>
    <x v="16"/>
    <x v="0"/>
    <x v="180"/>
    <x v="5"/>
    <x v="180"/>
    <n v="2000"/>
    <n v="1102.3140000000001"/>
    <n v="897.68599999999992"/>
    <s v="CAUTIN"/>
    <s v="CUNCO"/>
  </r>
  <r>
    <x v="2"/>
    <x v="16"/>
    <x v="0"/>
    <x v="180"/>
    <x v="1"/>
    <x v="180"/>
    <n v="1086006"/>
    <n v="1085997.824"/>
    <n v="8.1759999999776483"/>
    <s v="CAUTIN"/>
    <s v="CUNCO"/>
  </r>
  <r>
    <x v="2"/>
    <x v="16"/>
    <x v="0"/>
    <x v="180"/>
    <x v="3"/>
    <x v="180"/>
    <n v="300"/>
    <n v="0"/>
    <n v="300"/>
    <s v="CAUTIN"/>
    <s v="CUNCO"/>
  </r>
  <r>
    <x v="2"/>
    <x v="16"/>
    <x v="0"/>
    <x v="181"/>
    <x v="0"/>
    <x v="181"/>
    <n v="700"/>
    <n v="698.48400000000004"/>
    <n v="1.5159999999999627"/>
    <s v="CAUTIN"/>
    <s v="CARAHUE, NUEVA IMPERIAL"/>
  </r>
  <r>
    <x v="2"/>
    <x v="16"/>
    <x v="0"/>
    <x v="181"/>
    <x v="2"/>
    <x v="181"/>
    <n v="77620"/>
    <n v="77620"/>
    <n v="0"/>
    <s v="CAUTIN"/>
    <s v="CARAHUE, NUEVA IMPERIAL"/>
  </r>
  <r>
    <x v="2"/>
    <x v="16"/>
    <x v="0"/>
    <x v="181"/>
    <x v="5"/>
    <x v="181"/>
    <n v="30005"/>
    <n v="29470.248"/>
    <n v="534.75200000000041"/>
    <s v="CAUTIN"/>
    <s v="CARAHUE, NUEVA IMPERIAL"/>
  </r>
  <r>
    <x v="2"/>
    <x v="16"/>
    <x v="0"/>
    <x v="181"/>
    <x v="1"/>
    <x v="181"/>
    <n v="294000"/>
    <n v="293994.228"/>
    <n v="5.771999999997206"/>
    <s v="CAUTIN"/>
    <s v="CARAHUE, NUEVA IMPERIAL"/>
  </r>
  <r>
    <x v="2"/>
    <x v="16"/>
    <x v="0"/>
    <x v="181"/>
    <x v="3"/>
    <x v="181"/>
    <n v="380"/>
    <n v="0"/>
    <n v="380"/>
    <s v="CAUTIN"/>
    <s v="CARAHUE, NUEVA IMPERIAL"/>
  </r>
  <r>
    <x v="2"/>
    <x v="16"/>
    <x v="0"/>
    <x v="182"/>
    <x v="0"/>
    <x v="182"/>
    <n v="1000"/>
    <n v="856.00400000000002"/>
    <n v="143.99599999999998"/>
    <s v="CAUTIN"/>
    <s v="FREIRE"/>
  </r>
  <r>
    <x v="2"/>
    <x v="16"/>
    <x v="0"/>
    <x v="182"/>
    <x v="2"/>
    <x v="182"/>
    <n v="10"/>
    <n v="0"/>
    <n v="10"/>
    <s v="CAUTIN"/>
    <s v="FREIRE"/>
  </r>
  <r>
    <x v="2"/>
    <x v="16"/>
    <x v="0"/>
    <x v="182"/>
    <x v="5"/>
    <x v="182"/>
    <n v="7000"/>
    <n v="3440.58"/>
    <n v="3559.42"/>
    <s v="CAUTIN"/>
    <s v="FREIRE"/>
  </r>
  <r>
    <x v="2"/>
    <x v="16"/>
    <x v="0"/>
    <x v="182"/>
    <x v="1"/>
    <x v="182"/>
    <n v="10"/>
    <n v="0"/>
    <n v="10"/>
    <s v="CAUTIN"/>
    <s v="FREIRE"/>
  </r>
  <r>
    <x v="2"/>
    <x v="16"/>
    <x v="0"/>
    <x v="183"/>
    <x v="1"/>
    <x v="183"/>
    <n v="534500"/>
    <n v="484280.20400000003"/>
    <n v="50219.795999999973"/>
    <s v="CAUTIN, MALLECO"/>
    <s v="CARAHUE, FREIRE, GALVARINO, PUCON, TEODORO SCHMIDT, VILCUN, PUREN, RENAICO, TRAIGUEN, VICTORIA"/>
  </r>
  <r>
    <x v="2"/>
    <x v="16"/>
    <x v="0"/>
    <x v="184"/>
    <x v="1"/>
    <x v="184"/>
    <n v="10"/>
    <n v="0"/>
    <n v="10"/>
    <s v="MALLECO"/>
    <s v="LONQUIMAY"/>
  </r>
  <r>
    <x v="2"/>
    <x v="16"/>
    <x v="0"/>
    <x v="185"/>
    <x v="0"/>
    <x v="185"/>
    <n v="370"/>
    <n v="360.15699999999998"/>
    <n v="9.8430000000000177"/>
    <s v="CAUTIN"/>
    <s v="SAAVEDRA"/>
  </r>
  <r>
    <x v="2"/>
    <x v="16"/>
    <x v="0"/>
    <x v="185"/>
    <x v="2"/>
    <x v="185"/>
    <n v="78400"/>
    <n v="78394.082999999999"/>
    <n v="5.9170000000012806"/>
    <s v="CAUTIN"/>
    <s v="SAAVEDRA"/>
  </r>
  <r>
    <x v="2"/>
    <x v="16"/>
    <x v="0"/>
    <x v="185"/>
    <x v="1"/>
    <x v="185"/>
    <n v="650000"/>
    <n v="649431.56799999997"/>
    <n v="568.4320000000298"/>
    <s v="CAUTIN"/>
    <s v="SAAVEDRA"/>
  </r>
  <r>
    <x v="2"/>
    <x v="16"/>
    <x v="0"/>
    <x v="185"/>
    <x v="3"/>
    <x v="185"/>
    <n v="380"/>
    <n v="0"/>
    <n v="380"/>
    <s v="CAUTIN"/>
    <s v="SAAVEDRA"/>
  </r>
  <r>
    <x v="2"/>
    <x v="16"/>
    <x v="0"/>
    <x v="186"/>
    <x v="0"/>
    <x v="186"/>
    <n v="1022"/>
    <n v="503.72300000000001"/>
    <n v="518.27700000000004"/>
    <s v="CAUTIN"/>
    <s v="CURARREHUE"/>
  </r>
  <r>
    <x v="2"/>
    <x v="16"/>
    <x v="0"/>
    <x v="186"/>
    <x v="2"/>
    <x v="186"/>
    <n v="8"/>
    <n v="0"/>
    <n v="8"/>
    <s v="CAUTIN"/>
    <s v="CURARREHUE"/>
  </r>
  <r>
    <x v="2"/>
    <x v="16"/>
    <x v="0"/>
    <x v="186"/>
    <x v="5"/>
    <x v="186"/>
    <n v="30000"/>
    <n v="26355.633000000002"/>
    <n v="3644.3669999999984"/>
    <s v="CAUTIN"/>
    <s v="CURARREHUE"/>
  </r>
  <r>
    <x v="2"/>
    <x v="16"/>
    <x v="0"/>
    <x v="186"/>
    <x v="1"/>
    <x v="186"/>
    <n v="10"/>
    <n v="0"/>
    <n v="10"/>
    <s v="CAUTIN"/>
    <s v="CURARREHUE"/>
  </r>
  <r>
    <x v="2"/>
    <x v="16"/>
    <x v="0"/>
    <x v="187"/>
    <x v="0"/>
    <x v="187"/>
    <n v="2139"/>
    <n v="1377.7629999999999"/>
    <n v="761.23700000000008"/>
    <s v="INTERPROVINCIAL"/>
    <s v="INTERCOMUNAL"/>
  </r>
  <r>
    <x v="2"/>
    <x v="16"/>
    <x v="0"/>
    <x v="187"/>
    <x v="2"/>
    <x v="187"/>
    <n v="374720"/>
    <n v="374313.54800000001"/>
    <n v="406.45199999999022"/>
    <s v="INTERPROVINCIAL"/>
    <s v="INTERCOMUNAL"/>
  </r>
  <r>
    <x v="2"/>
    <x v="16"/>
    <x v="0"/>
    <x v="187"/>
    <x v="1"/>
    <x v="187"/>
    <n v="5132031"/>
    <n v="5132000.8080000002"/>
    <n v="30.191999999806285"/>
    <s v="INTERPROVINCIAL"/>
    <s v="INTERCOMUNAL"/>
  </r>
  <r>
    <x v="2"/>
    <x v="16"/>
    <x v="0"/>
    <x v="187"/>
    <x v="3"/>
    <x v="187"/>
    <n v="1500"/>
    <n v="798.07100000000003"/>
    <n v="701.92899999999997"/>
    <s v="INTERPROVINCIAL"/>
    <s v="INTERCOMUNAL"/>
  </r>
  <r>
    <x v="2"/>
    <x v="16"/>
    <x v="0"/>
    <x v="188"/>
    <x v="0"/>
    <x v="188"/>
    <n v="2146"/>
    <n v="1693.76"/>
    <n v="452.24"/>
    <s v="INTERPROVINCIAL"/>
    <s v="INTERCOMUNAL"/>
  </r>
  <r>
    <x v="2"/>
    <x v="16"/>
    <x v="0"/>
    <x v="188"/>
    <x v="2"/>
    <x v="188"/>
    <n v="136990"/>
    <n v="136989"/>
    <n v="1"/>
    <s v="INTERPROVINCIAL"/>
    <s v="INTERCOMUNAL"/>
  </r>
  <r>
    <x v="2"/>
    <x v="16"/>
    <x v="0"/>
    <x v="188"/>
    <x v="1"/>
    <x v="188"/>
    <n v="1661524"/>
    <n v="1661523.2109999999"/>
    <n v="0.78900000010617077"/>
    <s v="INTERPROVINCIAL"/>
    <s v="INTERCOMUNAL"/>
  </r>
  <r>
    <x v="2"/>
    <x v="16"/>
    <x v="0"/>
    <x v="188"/>
    <x v="3"/>
    <x v="188"/>
    <n v="1270"/>
    <n v="926.08299999999997"/>
    <n v="343.91700000000003"/>
    <s v="INTERPROVINCIAL"/>
    <s v="INTERCOMUNAL"/>
  </r>
  <r>
    <x v="2"/>
    <x v="16"/>
    <x v="0"/>
    <x v="189"/>
    <x v="0"/>
    <x v="189"/>
    <n v="4461"/>
    <n v="4458.8289999999997"/>
    <n v="2.1710000000002765"/>
    <s v="INTERPROVINCIAL"/>
    <s v="INTERCOMUNAL"/>
  </r>
  <r>
    <x v="2"/>
    <x v="16"/>
    <x v="0"/>
    <x v="189"/>
    <x v="2"/>
    <x v="189"/>
    <n v="321230"/>
    <n v="320417.68099999998"/>
    <n v="812.3190000000177"/>
    <s v="INTERPROVINCIAL"/>
    <s v="INTERCOMUNAL"/>
  </r>
  <r>
    <x v="2"/>
    <x v="16"/>
    <x v="0"/>
    <x v="189"/>
    <x v="1"/>
    <x v="189"/>
    <n v="7384359"/>
    <n v="7384341.8099999996"/>
    <n v="17.190000000409782"/>
    <s v="INTERPROVINCIAL"/>
    <s v="INTERCOMUNAL"/>
  </r>
  <r>
    <x v="2"/>
    <x v="16"/>
    <x v="0"/>
    <x v="189"/>
    <x v="3"/>
    <x v="189"/>
    <n v="4540"/>
    <n v="571.36900000000003"/>
    <n v="3968.6309999999999"/>
    <s v="INTERPROVINCIAL"/>
    <s v="INTERCOMUNAL"/>
  </r>
  <r>
    <x v="2"/>
    <x v="16"/>
    <x v="0"/>
    <x v="190"/>
    <x v="0"/>
    <x v="190"/>
    <n v="2879"/>
    <n v="2879"/>
    <n v="0"/>
    <s v="INTERPROVINCIAL"/>
    <s v="INTERCOMUNAL"/>
  </r>
  <r>
    <x v="2"/>
    <x v="16"/>
    <x v="0"/>
    <x v="190"/>
    <x v="2"/>
    <x v="190"/>
    <n v="451340"/>
    <n v="417746.18900000001"/>
    <n v="33593.810999999987"/>
    <s v="INTERPROVINCIAL"/>
    <s v="INTERCOMUNAL"/>
  </r>
  <r>
    <x v="2"/>
    <x v="16"/>
    <x v="0"/>
    <x v="190"/>
    <x v="1"/>
    <x v="190"/>
    <n v="791911"/>
    <n v="791732.66"/>
    <n v="178.3399999999674"/>
    <s v="INTERPROVINCIAL"/>
    <s v="INTERCOMUNAL"/>
  </r>
  <r>
    <x v="2"/>
    <x v="16"/>
    <x v="0"/>
    <x v="190"/>
    <x v="3"/>
    <x v="190"/>
    <n v="1310"/>
    <n v="209.91300000000001"/>
    <n v="1100.087"/>
    <s v="INTERPROVINCIAL"/>
    <s v="INTERCOMUNAL"/>
  </r>
  <r>
    <x v="2"/>
    <x v="16"/>
    <x v="0"/>
    <x v="191"/>
    <x v="1"/>
    <x v="191"/>
    <n v="1000"/>
    <n v="0"/>
    <n v="1000"/>
    <s v="CAUTIN, MALLECO"/>
    <s v="CARAHUE, GALVARINO, GORBEA, SAAVEDRA, TEODORO SCHMIDT, ANGOL, ERCILLA, LOS SAUCES, LUMACO, PUREN"/>
  </r>
  <r>
    <x v="2"/>
    <x v="16"/>
    <x v="0"/>
    <x v="192"/>
    <x v="2"/>
    <x v="192"/>
    <n v="1000"/>
    <n v="0"/>
    <n v="1000"/>
    <s v="INTERPROVINCIAL"/>
    <s v="INTERCOMUNAL"/>
  </r>
  <r>
    <x v="2"/>
    <x v="16"/>
    <x v="0"/>
    <x v="192"/>
    <x v="1"/>
    <x v="192"/>
    <n v="1000"/>
    <n v="0"/>
    <n v="1000"/>
    <s v="INTERPROVINCIAL"/>
    <s v="INTERCOMUNAL"/>
  </r>
  <r>
    <x v="2"/>
    <x v="4"/>
    <x v="0"/>
    <x v="193"/>
    <x v="0"/>
    <x v="193"/>
    <n v="200"/>
    <n v="129.953"/>
    <n v="70.046999999999997"/>
    <s v="VALDIVIA"/>
    <s v="CORRAL"/>
  </r>
  <r>
    <x v="2"/>
    <x v="4"/>
    <x v="0"/>
    <x v="193"/>
    <x v="2"/>
    <x v="193"/>
    <n v="1"/>
    <n v="0"/>
    <n v="1"/>
    <s v="VALDIVIA"/>
    <s v="CORRAL"/>
  </r>
  <r>
    <x v="2"/>
    <x v="4"/>
    <x v="0"/>
    <x v="193"/>
    <x v="5"/>
    <x v="193"/>
    <n v="190000"/>
    <n v="177446.397"/>
    <n v="12553.603000000003"/>
    <s v="VALDIVIA"/>
    <s v="CORRAL"/>
  </r>
  <r>
    <x v="2"/>
    <x v="4"/>
    <x v="0"/>
    <x v="193"/>
    <x v="1"/>
    <x v="193"/>
    <n v="10"/>
    <n v="0"/>
    <n v="10"/>
    <s v="VALDIVIA"/>
    <s v="CORRAL"/>
  </r>
  <r>
    <x v="2"/>
    <x v="4"/>
    <x v="0"/>
    <x v="194"/>
    <x v="5"/>
    <x v="194"/>
    <n v="20000"/>
    <n v="0"/>
    <n v="20000"/>
    <s v="RANCO"/>
    <s v="LA UNION"/>
  </r>
  <r>
    <x v="2"/>
    <x v="4"/>
    <x v="0"/>
    <x v="195"/>
    <x v="0"/>
    <x v="195"/>
    <n v="57"/>
    <n v="0"/>
    <n v="57"/>
    <s v="VALDIVIA"/>
    <s v="VALDIVIA"/>
  </r>
  <r>
    <x v="2"/>
    <x v="4"/>
    <x v="0"/>
    <x v="195"/>
    <x v="2"/>
    <x v="195"/>
    <n v="88503"/>
    <n v="88503"/>
    <n v="0"/>
    <s v="VALDIVIA"/>
    <s v="VALDIVIA"/>
  </r>
  <r>
    <x v="2"/>
    <x v="4"/>
    <x v="0"/>
    <x v="196"/>
    <x v="2"/>
    <x v="196"/>
    <n v="69880"/>
    <n v="69880"/>
    <n v="0"/>
    <s v="VALDIVIA"/>
    <s v="MARIQUINA"/>
  </r>
  <r>
    <x v="2"/>
    <x v="4"/>
    <x v="0"/>
    <x v="196"/>
    <x v="5"/>
    <x v="196"/>
    <n v="12000"/>
    <n v="11029.664000000001"/>
    <n v="970.33599999999933"/>
    <s v="VALDIVIA"/>
    <s v="MARIQUINA"/>
  </r>
  <r>
    <x v="2"/>
    <x v="4"/>
    <x v="0"/>
    <x v="196"/>
    <x v="1"/>
    <x v="196"/>
    <n v="517500"/>
    <n v="309505.84899999999"/>
    <n v="207994.15100000001"/>
    <s v="VALDIVIA"/>
    <s v="MARIQUINA"/>
  </r>
  <r>
    <x v="2"/>
    <x v="4"/>
    <x v="0"/>
    <x v="197"/>
    <x v="0"/>
    <x v="197"/>
    <n v="114"/>
    <n v="110.43899999999999"/>
    <n v="3.561000000000007"/>
    <s v="VALDIVIA"/>
    <s v="MARIQUINA"/>
  </r>
  <r>
    <x v="2"/>
    <x v="4"/>
    <x v="0"/>
    <x v="197"/>
    <x v="2"/>
    <x v="197"/>
    <n v="153670"/>
    <n v="153264.098"/>
    <n v="405.90200000000186"/>
    <s v="VALDIVIA"/>
    <s v="MARIQUINA"/>
  </r>
  <r>
    <x v="2"/>
    <x v="4"/>
    <x v="0"/>
    <x v="197"/>
    <x v="5"/>
    <x v="197"/>
    <n v="43000"/>
    <n v="25614.337"/>
    <n v="17385.663"/>
    <s v="VALDIVIA"/>
    <s v="MARIQUINA"/>
  </r>
  <r>
    <x v="2"/>
    <x v="4"/>
    <x v="0"/>
    <x v="197"/>
    <x v="1"/>
    <x v="197"/>
    <n v="939656"/>
    <n v="936949.63800000004"/>
    <n v="2706.3619999999646"/>
    <s v="VALDIVIA"/>
    <s v="MARIQUINA"/>
  </r>
  <r>
    <x v="2"/>
    <x v="4"/>
    <x v="0"/>
    <x v="198"/>
    <x v="1"/>
    <x v="198"/>
    <n v="14000"/>
    <n v="13400.333000000001"/>
    <n v="599.66699999999946"/>
    <s v="VALDIVIA, RANCO"/>
    <s v="CORRAL, LOS LAGOS, MARIQUINA, PAILLACO, LA UNION, RIO BUENO"/>
  </r>
  <r>
    <x v="2"/>
    <x v="4"/>
    <x v="0"/>
    <x v="199"/>
    <x v="0"/>
    <x v="199"/>
    <n v="60"/>
    <n v="0"/>
    <n v="60"/>
    <s v="INTERPROVINCIAL"/>
    <s v="INTERCOMUNAL"/>
  </r>
  <r>
    <x v="2"/>
    <x v="4"/>
    <x v="0"/>
    <x v="199"/>
    <x v="2"/>
    <x v="199"/>
    <n v="34130"/>
    <n v="34001.5"/>
    <n v="128.5"/>
    <s v="INTERPROVINCIAL"/>
    <s v="INTERCOMUNAL"/>
  </r>
  <r>
    <x v="2"/>
    <x v="4"/>
    <x v="0"/>
    <x v="200"/>
    <x v="0"/>
    <x v="200"/>
    <n v="110"/>
    <n v="100.812"/>
    <n v="9.1880000000000024"/>
    <s v="VALDIVIA"/>
    <s v="INTERCOMUNAL"/>
  </r>
  <r>
    <x v="2"/>
    <x v="4"/>
    <x v="0"/>
    <x v="200"/>
    <x v="2"/>
    <x v="200"/>
    <n v="25796"/>
    <n v="0"/>
    <n v="25796"/>
    <s v="VALDIVIA"/>
    <s v="INTERCOMUNAL"/>
  </r>
  <r>
    <x v="2"/>
    <x v="4"/>
    <x v="0"/>
    <x v="200"/>
    <x v="1"/>
    <x v="200"/>
    <n v="132924"/>
    <n v="132668.57999999999"/>
    <n v="255.42000000001281"/>
    <s v="VALDIVIA"/>
    <s v="INTERCOMUNAL"/>
  </r>
  <r>
    <x v="2"/>
    <x v="4"/>
    <x v="0"/>
    <x v="201"/>
    <x v="0"/>
    <x v="201"/>
    <n v="320"/>
    <n v="306.35199999999998"/>
    <n v="13.648000000000025"/>
    <s v="INTERPROVINCIAL"/>
    <s v="INTERCOMUNAL"/>
  </r>
  <r>
    <x v="2"/>
    <x v="4"/>
    <x v="0"/>
    <x v="201"/>
    <x v="2"/>
    <x v="201"/>
    <n v="350247"/>
    <n v="350247"/>
    <n v="0"/>
    <s v="INTERPROVINCIAL"/>
    <s v="INTERCOMUNAL"/>
  </r>
  <r>
    <x v="2"/>
    <x v="4"/>
    <x v="0"/>
    <x v="201"/>
    <x v="1"/>
    <x v="201"/>
    <n v="186373"/>
    <n v="148217.685"/>
    <n v="38155.315000000002"/>
    <s v="INTERPROVINCIAL"/>
    <s v="INTERCOMUNAL"/>
  </r>
  <r>
    <x v="2"/>
    <x v="4"/>
    <x v="0"/>
    <x v="201"/>
    <x v="3"/>
    <x v="201"/>
    <n v="200"/>
    <n v="0"/>
    <n v="200"/>
    <s v="INTERPROVINCIAL"/>
    <s v="INTERCOMUNAL"/>
  </r>
  <r>
    <x v="2"/>
    <x v="4"/>
    <x v="0"/>
    <x v="202"/>
    <x v="0"/>
    <x v="202"/>
    <n v="780"/>
    <n v="499.36"/>
    <n v="280.64"/>
    <s v="INTERPROVINCIAL"/>
    <s v="INTERCOMUNAL"/>
  </r>
  <r>
    <x v="2"/>
    <x v="4"/>
    <x v="0"/>
    <x v="202"/>
    <x v="2"/>
    <x v="202"/>
    <n v="334703"/>
    <n v="327658.45299999998"/>
    <n v="7044.5470000000205"/>
    <s v="INTERPROVINCIAL"/>
    <s v="INTERCOMUNAL"/>
  </r>
  <r>
    <x v="2"/>
    <x v="4"/>
    <x v="0"/>
    <x v="202"/>
    <x v="1"/>
    <x v="202"/>
    <n v="6041507"/>
    <n v="6041471.193"/>
    <n v="35.807000000029802"/>
    <s v="INTERPROVINCIAL"/>
    <s v="INTERCOMUNAL"/>
  </r>
  <r>
    <x v="2"/>
    <x v="4"/>
    <x v="0"/>
    <x v="202"/>
    <x v="3"/>
    <x v="202"/>
    <n v="4520"/>
    <n v="2376.44"/>
    <n v="2143.56"/>
    <s v="INTERPROVINCIAL"/>
    <s v="INTERCOMUNAL"/>
  </r>
  <r>
    <x v="2"/>
    <x v="4"/>
    <x v="0"/>
    <x v="203"/>
    <x v="0"/>
    <x v="203"/>
    <n v="453"/>
    <n v="452.28199999999998"/>
    <n v="0.71800000000001774"/>
    <s v="INTERPROVINCIAL"/>
    <s v="INTERCOMUNAL"/>
  </r>
  <r>
    <x v="2"/>
    <x v="4"/>
    <x v="0"/>
    <x v="203"/>
    <x v="2"/>
    <x v="203"/>
    <n v="243780"/>
    <n v="243779.99900000001"/>
    <n v="9.9999998928979039E-4"/>
    <s v="INTERPROVINCIAL"/>
    <s v="INTERCOMUNAL"/>
  </r>
  <r>
    <x v="2"/>
    <x v="4"/>
    <x v="0"/>
    <x v="203"/>
    <x v="1"/>
    <x v="203"/>
    <n v="3366547"/>
    <n v="2735365.8620000002"/>
    <n v="631181.1379999998"/>
    <s v="INTERPROVINCIAL"/>
    <s v="INTERCOMUNAL"/>
  </r>
  <r>
    <x v="2"/>
    <x v="4"/>
    <x v="0"/>
    <x v="203"/>
    <x v="3"/>
    <x v="203"/>
    <n v="4000"/>
    <n v="1314.5229999999999"/>
    <n v="2685.4769999999999"/>
    <s v="INTERPROVINCIAL"/>
    <s v="INTERCOMUNAL"/>
  </r>
  <r>
    <x v="2"/>
    <x v="4"/>
    <x v="0"/>
    <x v="204"/>
    <x v="0"/>
    <x v="204"/>
    <n v="1300"/>
    <n v="0"/>
    <n v="1300"/>
    <s v="INTERPROVINCIAL"/>
    <s v="INTERCOMUNAL"/>
  </r>
  <r>
    <x v="2"/>
    <x v="4"/>
    <x v="0"/>
    <x v="204"/>
    <x v="2"/>
    <x v="204"/>
    <n v="1000"/>
    <n v="0"/>
    <n v="1000"/>
    <s v="INTERPROVINCIAL"/>
    <s v="INTERCOMUNAL"/>
  </r>
  <r>
    <x v="2"/>
    <x v="4"/>
    <x v="0"/>
    <x v="204"/>
    <x v="1"/>
    <x v="204"/>
    <n v="1000"/>
    <n v="0"/>
    <n v="1000"/>
    <s v="INTERPROVINCIAL"/>
    <s v="INTERCOMUNAL"/>
  </r>
  <r>
    <x v="2"/>
    <x v="5"/>
    <x v="0"/>
    <x v="205"/>
    <x v="5"/>
    <x v="205"/>
    <n v="306000"/>
    <n v="301364.66800000001"/>
    <n v="4635.3319999999949"/>
    <s v="CHILOE"/>
    <s v="ANCUD"/>
  </r>
  <r>
    <x v="2"/>
    <x v="5"/>
    <x v="0"/>
    <x v="206"/>
    <x v="5"/>
    <x v="206"/>
    <n v="10000"/>
    <n v="1670.9749999999999"/>
    <n v="8329.0249999999996"/>
    <s v="CHILOE"/>
    <s v="CHONCHI, QUEILEN"/>
  </r>
  <r>
    <x v="2"/>
    <x v="5"/>
    <x v="0"/>
    <x v="207"/>
    <x v="2"/>
    <x v="207"/>
    <n v="10"/>
    <n v="0"/>
    <n v="10"/>
    <s v="LLANQUIHUE"/>
    <s v="FRESIA, LLANQUIHUE"/>
  </r>
  <r>
    <x v="2"/>
    <x v="5"/>
    <x v="0"/>
    <x v="208"/>
    <x v="0"/>
    <x v="208"/>
    <n v="200"/>
    <n v="0"/>
    <n v="200"/>
    <s v="OSORNO"/>
    <s v="OSORNO, SAN JUAN DE LA COSTA"/>
  </r>
  <r>
    <x v="2"/>
    <x v="5"/>
    <x v="0"/>
    <x v="208"/>
    <x v="2"/>
    <x v="208"/>
    <n v="10"/>
    <n v="0"/>
    <n v="10"/>
    <s v="OSORNO"/>
    <s v="OSORNO, SAN JUAN DE LA COSTA"/>
  </r>
  <r>
    <x v="2"/>
    <x v="5"/>
    <x v="0"/>
    <x v="208"/>
    <x v="5"/>
    <x v="208"/>
    <n v="115000"/>
    <n v="100185.901"/>
    <n v="14814.099000000002"/>
    <s v="OSORNO"/>
    <s v="OSORNO, SAN JUAN DE LA COSTA"/>
  </r>
  <r>
    <x v="2"/>
    <x v="5"/>
    <x v="0"/>
    <x v="208"/>
    <x v="1"/>
    <x v="208"/>
    <n v="10"/>
    <n v="0"/>
    <n v="10"/>
    <s v="OSORNO"/>
    <s v="OSORNO, SAN JUAN DE LA COSTA"/>
  </r>
  <r>
    <x v="2"/>
    <x v="5"/>
    <x v="0"/>
    <x v="209"/>
    <x v="0"/>
    <x v="209"/>
    <n v="100"/>
    <n v="66.945999999999998"/>
    <n v="33.054000000000002"/>
    <s v="CHILOE"/>
    <s v="CHONCHI"/>
  </r>
  <r>
    <x v="2"/>
    <x v="5"/>
    <x v="0"/>
    <x v="209"/>
    <x v="2"/>
    <x v="209"/>
    <n v="10"/>
    <n v="0"/>
    <n v="10"/>
    <s v="CHILOE"/>
    <s v="CHONCHI"/>
  </r>
  <r>
    <x v="2"/>
    <x v="5"/>
    <x v="0"/>
    <x v="210"/>
    <x v="2"/>
    <x v="210"/>
    <n v="10"/>
    <n v="0"/>
    <n v="10"/>
    <s v="LLANQUIHUE"/>
    <s v="PUERTO VARAS"/>
  </r>
  <r>
    <x v="2"/>
    <x v="5"/>
    <x v="0"/>
    <x v="211"/>
    <x v="1"/>
    <x v="211"/>
    <n v="2165000"/>
    <n v="2163991.5249999999"/>
    <n v="1008.4750000000931"/>
    <s v="LLANQUIHUE, CHILOE, OSORNO, PALENA"/>
    <s v="FRESIA, FRUTILLAR, CURACO DE VELEZ, PUYEHUE, FUTALEUFU, HUALAIHUE"/>
  </r>
  <r>
    <x v="2"/>
    <x v="5"/>
    <x v="0"/>
    <x v="212"/>
    <x v="0"/>
    <x v="212"/>
    <n v="70"/>
    <n v="66.945999999999998"/>
    <n v="3.054000000000002"/>
    <s v="LLANQUIHUE, OSORNO"/>
    <s v="LOS MUERMOS, PURRANQUE, SAN JUAN DE LA COSTA"/>
  </r>
  <r>
    <x v="2"/>
    <x v="5"/>
    <x v="0"/>
    <x v="212"/>
    <x v="2"/>
    <x v="212"/>
    <n v="10"/>
    <n v="0"/>
    <n v="10"/>
    <s v="LLANQUIHUE, OSORNO"/>
    <s v="LOS MUERMOS, PURRANQUE, SAN JUAN DE LA COSTA"/>
  </r>
  <r>
    <x v="2"/>
    <x v="5"/>
    <x v="0"/>
    <x v="213"/>
    <x v="1"/>
    <x v="213"/>
    <n v="10"/>
    <n v="0"/>
    <n v="10"/>
    <s v="LLANQUIHUE"/>
    <s v="COCHAMO"/>
  </r>
  <r>
    <x v="2"/>
    <x v="5"/>
    <x v="0"/>
    <x v="214"/>
    <x v="0"/>
    <x v="214"/>
    <n v="1003"/>
    <n v="0"/>
    <n v="1003"/>
    <s v="PALENA"/>
    <s v="CHAITEN"/>
  </r>
  <r>
    <x v="2"/>
    <x v="5"/>
    <x v="0"/>
    <x v="214"/>
    <x v="2"/>
    <x v="214"/>
    <n v="10"/>
    <n v="0"/>
    <n v="10"/>
    <s v="PALENA"/>
    <s v="CHAITEN"/>
  </r>
  <r>
    <x v="2"/>
    <x v="5"/>
    <x v="0"/>
    <x v="214"/>
    <x v="1"/>
    <x v="214"/>
    <n v="7787827"/>
    <n v="7787827"/>
    <n v="0"/>
    <s v="PALENA"/>
    <s v="CHAITEN"/>
  </r>
  <r>
    <x v="2"/>
    <x v="5"/>
    <x v="0"/>
    <x v="214"/>
    <x v="3"/>
    <x v="214"/>
    <n v="840"/>
    <n v="833.65800000000002"/>
    <n v="6.3419999999999845"/>
    <s v="PALENA"/>
    <s v="CHAITEN"/>
  </r>
  <r>
    <x v="2"/>
    <x v="5"/>
    <x v="0"/>
    <x v="215"/>
    <x v="0"/>
    <x v="215"/>
    <n v="1003"/>
    <n v="0"/>
    <n v="1003"/>
    <s v="LLANQUIHUE, OSORNO, PALENA"/>
    <s v="LOS MUERMOS, PUYEHUE, SAN JUAN DE LA COSTA, CHAITEN, HUALAIHUE"/>
  </r>
  <r>
    <x v="2"/>
    <x v="5"/>
    <x v="0"/>
    <x v="215"/>
    <x v="2"/>
    <x v="215"/>
    <n v="20"/>
    <n v="0"/>
    <n v="20"/>
    <s v="LLANQUIHUE, OSORNO, PALENA"/>
    <s v="LOS MUERMOS, PUYEHUE, SAN JUAN DE LA COSTA, CHAITEN, HUALAIHUE"/>
  </r>
  <r>
    <x v="2"/>
    <x v="5"/>
    <x v="0"/>
    <x v="215"/>
    <x v="1"/>
    <x v="215"/>
    <n v="11487107"/>
    <n v="11487106.251"/>
    <n v="0.74899999983608723"/>
    <s v="LLANQUIHUE, OSORNO, PALENA"/>
    <s v="LOS MUERMOS, PUYEHUE, SAN JUAN DE LA COSTA, CHAITEN, HUALAIHUE"/>
  </r>
  <r>
    <x v="2"/>
    <x v="5"/>
    <x v="0"/>
    <x v="216"/>
    <x v="0"/>
    <x v="216"/>
    <n v="1006"/>
    <n v="0"/>
    <n v="1006"/>
    <s v="OSORNO"/>
    <s v="OSORNO, SAN PABLO"/>
  </r>
  <r>
    <x v="2"/>
    <x v="5"/>
    <x v="0"/>
    <x v="216"/>
    <x v="1"/>
    <x v="216"/>
    <n v="2754744"/>
    <n v="2754725.31"/>
    <n v="18.689999999944121"/>
    <s v="OSORNO"/>
    <s v="OSORNO, SAN PABLO"/>
  </r>
  <r>
    <x v="2"/>
    <x v="5"/>
    <x v="0"/>
    <x v="217"/>
    <x v="0"/>
    <x v="217"/>
    <n v="1006"/>
    <n v="0"/>
    <n v="1006"/>
    <s v="INTERPROVINCIAL"/>
    <s v="INTERCOMUNAL"/>
  </r>
  <r>
    <x v="2"/>
    <x v="5"/>
    <x v="0"/>
    <x v="217"/>
    <x v="2"/>
    <x v="217"/>
    <n v="600510"/>
    <n v="593475.12899999996"/>
    <n v="7034.8710000000428"/>
    <s v="INTERPROVINCIAL"/>
    <s v="INTERCOMUNAL"/>
  </r>
  <r>
    <x v="2"/>
    <x v="5"/>
    <x v="0"/>
    <x v="217"/>
    <x v="1"/>
    <x v="217"/>
    <n v="9434854"/>
    <n v="9434829.9470000006"/>
    <n v="24.052999999374151"/>
    <s v="INTERPROVINCIAL"/>
    <s v="INTERCOMUNAL"/>
  </r>
  <r>
    <x v="2"/>
    <x v="5"/>
    <x v="0"/>
    <x v="218"/>
    <x v="1"/>
    <x v="218"/>
    <n v="180010"/>
    <n v="180008.09899999999"/>
    <n v="1.9010000000125729"/>
    <s v="INTERPROVINCIAL"/>
    <s v="INTERCOMUNAL"/>
  </r>
  <r>
    <x v="2"/>
    <x v="6"/>
    <x v="0"/>
    <x v="219"/>
    <x v="5"/>
    <x v="219"/>
    <n v="410000"/>
    <n v="395250.821"/>
    <n v="14749.179000000004"/>
    <s v="COIHAIQUE"/>
    <s v="COIHAIQUE"/>
  </r>
  <r>
    <x v="2"/>
    <x v="6"/>
    <x v="0"/>
    <x v="220"/>
    <x v="0"/>
    <x v="220"/>
    <n v="70"/>
    <n v="66.945999999999998"/>
    <n v="3.054000000000002"/>
    <s v="CAPITAN PRAT"/>
    <s v="COCHRANE"/>
  </r>
  <r>
    <x v="2"/>
    <x v="6"/>
    <x v="0"/>
    <x v="220"/>
    <x v="2"/>
    <x v="220"/>
    <n v="10"/>
    <n v="0"/>
    <n v="10"/>
    <s v="CAPITAN PRAT"/>
    <s v="COCHRANE"/>
  </r>
  <r>
    <x v="2"/>
    <x v="6"/>
    <x v="0"/>
    <x v="221"/>
    <x v="1"/>
    <x v="221"/>
    <n v="44000"/>
    <n v="43692.072999999997"/>
    <n v="307.92700000000332"/>
    <s v="COIHAIQUE, AYSEN, CAPITAN PRAT, GENERAL CARRERA"/>
    <s v="COIHAIQUE, AYSEN, CISNES, O'HIGGINS, CHILE CHICO"/>
  </r>
  <r>
    <x v="2"/>
    <x v="6"/>
    <x v="0"/>
    <x v="222"/>
    <x v="0"/>
    <x v="222"/>
    <n v="604"/>
    <n v="583.80999999999995"/>
    <n v="20.190000000000055"/>
    <s v="AYSEN, CAPITAN PRAT, GENERAL CARRERA"/>
    <s v="INTERCOMUNAL"/>
  </r>
  <r>
    <x v="2"/>
    <x v="6"/>
    <x v="0"/>
    <x v="222"/>
    <x v="2"/>
    <x v="222"/>
    <n v="320230"/>
    <n v="320229.86599999998"/>
    <n v="0.13400000002002344"/>
    <s v="AYSEN, CAPITAN PRAT, GENERAL CARRERA"/>
    <s v="INTERCOMUNAL"/>
  </r>
  <r>
    <x v="2"/>
    <x v="6"/>
    <x v="0"/>
    <x v="222"/>
    <x v="1"/>
    <x v="222"/>
    <n v="2369000"/>
    <n v="2358999.4339999999"/>
    <n v="10000.566000000108"/>
    <s v="AYSEN, CAPITAN PRAT, GENERAL CARRERA"/>
    <s v="INTERCOMUNAL"/>
  </r>
  <r>
    <x v="2"/>
    <x v="6"/>
    <x v="0"/>
    <x v="223"/>
    <x v="0"/>
    <x v="223"/>
    <n v="1200"/>
    <n v="293.21600000000001"/>
    <n v="906.78399999999999"/>
    <s v="INTERPROVINCIAL"/>
    <s v="INTERCOMUNAL"/>
  </r>
  <r>
    <x v="2"/>
    <x v="6"/>
    <x v="0"/>
    <x v="223"/>
    <x v="1"/>
    <x v="223"/>
    <n v="1000"/>
    <n v="0"/>
    <n v="1000"/>
    <s v="INTERPROVINCIAL"/>
    <s v="INTERCOMUNAL"/>
  </r>
  <r>
    <x v="2"/>
    <x v="7"/>
    <x v="0"/>
    <x v="224"/>
    <x v="0"/>
    <x v="224"/>
    <n v="607"/>
    <n v="0"/>
    <n v="607"/>
    <s v="MAGALLANES"/>
    <s v="PUNTA ARENAS"/>
  </r>
  <r>
    <x v="2"/>
    <x v="7"/>
    <x v="0"/>
    <x v="224"/>
    <x v="2"/>
    <x v="224"/>
    <n v="10"/>
    <n v="0"/>
    <n v="10"/>
    <s v="MAGALLANES"/>
    <s v="PUNTA ARENAS"/>
  </r>
  <r>
    <x v="2"/>
    <x v="7"/>
    <x v="0"/>
    <x v="224"/>
    <x v="5"/>
    <x v="224"/>
    <n v="5000"/>
    <n v="2911.1660000000002"/>
    <n v="2088.8339999999998"/>
    <s v="MAGALLANES"/>
    <s v="PUNTA ARENAS"/>
  </r>
  <r>
    <x v="2"/>
    <x v="7"/>
    <x v="0"/>
    <x v="224"/>
    <x v="1"/>
    <x v="224"/>
    <n v="3"/>
    <n v="0"/>
    <n v="3"/>
    <s v="MAGALLANES"/>
    <s v="PUNTA ARENAS"/>
  </r>
  <r>
    <x v="2"/>
    <x v="7"/>
    <x v="0"/>
    <x v="225"/>
    <x v="0"/>
    <x v="225"/>
    <n v="200"/>
    <n v="129.953"/>
    <n v="70.046999999999997"/>
    <s v="TIERRA DEL FUEGO"/>
    <s v="PORVENIR, TIMAUKEL"/>
  </r>
  <r>
    <x v="2"/>
    <x v="7"/>
    <x v="0"/>
    <x v="225"/>
    <x v="2"/>
    <x v="225"/>
    <n v="10"/>
    <n v="0"/>
    <n v="10"/>
    <s v="TIERRA DEL FUEGO"/>
    <s v="PORVENIR, TIMAUKEL"/>
  </r>
  <r>
    <x v="2"/>
    <x v="7"/>
    <x v="0"/>
    <x v="225"/>
    <x v="5"/>
    <x v="225"/>
    <n v="540000"/>
    <n v="539157.29200000002"/>
    <n v="842.70799999998417"/>
    <s v="TIERRA DEL FUEGO"/>
    <s v="PORVENIR, TIMAUKEL"/>
  </r>
  <r>
    <x v="2"/>
    <x v="7"/>
    <x v="0"/>
    <x v="225"/>
    <x v="1"/>
    <x v="225"/>
    <n v="10"/>
    <n v="0"/>
    <n v="10"/>
    <s v="TIERRA DEL FUEGO"/>
    <s v="PORVENIR, TIMAUKEL"/>
  </r>
  <r>
    <x v="2"/>
    <x v="7"/>
    <x v="0"/>
    <x v="226"/>
    <x v="2"/>
    <x v="226"/>
    <n v="10"/>
    <n v="0"/>
    <n v="10"/>
    <s v="ULTIMA ESPERANZA"/>
    <s v="NATALES"/>
  </r>
  <r>
    <x v="2"/>
    <x v="7"/>
    <x v="0"/>
    <x v="226"/>
    <x v="5"/>
    <x v="226"/>
    <n v="5000"/>
    <n v="4959.6750000000002"/>
    <n v="40.324999999999818"/>
    <s v="ULTIMA ESPERANZA"/>
    <s v="NATALES"/>
  </r>
  <r>
    <x v="2"/>
    <x v="7"/>
    <x v="0"/>
    <x v="226"/>
    <x v="1"/>
    <x v="226"/>
    <n v="10"/>
    <n v="0"/>
    <n v="10"/>
    <s v="ULTIMA ESPERANZA"/>
    <s v="NATALES"/>
  </r>
  <r>
    <x v="2"/>
    <x v="7"/>
    <x v="0"/>
    <x v="227"/>
    <x v="0"/>
    <x v="227"/>
    <n v="200"/>
    <n v="129.953"/>
    <n v="70.046999999999997"/>
    <s v="TIERRA DEL FUEGO"/>
    <s v="PORVENIR"/>
  </r>
  <r>
    <x v="2"/>
    <x v="7"/>
    <x v="0"/>
    <x v="227"/>
    <x v="2"/>
    <x v="227"/>
    <n v="10"/>
    <n v="0"/>
    <n v="10"/>
    <s v="TIERRA DEL FUEGO"/>
    <s v="PORVENIR"/>
  </r>
  <r>
    <x v="2"/>
    <x v="7"/>
    <x v="0"/>
    <x v="227"/>
    <x v="5"/>
    <x v="227"/>
    <n v="241000"/>
    <n v="240925.318"/>
    <n v="74.682000000000698"/>
    <s v="TIERRA DEL FUEGO"/>
    <s v="PORVENIR"/>
  </r>
  <r>
    <x v="2"/>
    <x v="7"/>
    <x v="0"/>
    <x v="227"/>
    <x v="1"/>
    <x v="227"/>
    <n v="10"/>
    <n v="0"/>
    <n v="10"/>
    <s v="TIERRA DEL FUEGO"/>
    <s v="PORVENIR"/>
  </r>
  <r>
    <x v="2"/>
    <x v="7"/>
    <x v="0"/>
    <x v="228"/>
    <x v="1"/>
    <x v="228"/>
    <n v="15000"/>
    <n v="13747.337"/>
    <n v="1252.6630000000005"/>
    <s v="MAGALLANES, TIERRA DEL FUEGO"/>
    <s v="RIO VERDE, PORVENIR"/>
  </r>
  <r>
    <x v="2"/>
    <x v="7"/>
    <x v="0"/>
    <x v="229"/>
    <x v="0"/>
    <x v="229"/>
    <n v="200"/>
    <n v="129.953"/>
    <n v="70.046999999999997"/>
    <s v="ULTIMA ESPERANZA"/>
    <s v="TORRES DEL PAINE"/>
  </r>
  <r>
    <x v="2"/>
    <x v="7"/>
    <x v="0"/>
    <x v="229"/>
    <x v="2"/>
    <x v="229"/>
    <n v="10"/>
    <n v="0"/>
    <n v="10"/>
    <s v="ULTIMA ESPERANZA"/>
    <s v="TORRES DEL PAINE"/>
  </r>
  <r>
    <x v="2"/>
    <x v="7"/>
    <x v="0"/>
    <x v="229"/>
    <x v="5"/>
    <x v="229"/>
    <n v="21000"/>
    <n v="17723.513999999999"/>
    <n v="3276.4860000000008"/>
    <s v="ULTIMA ESPERANZA"/>
    <s v="TORRES DEL PAINE"/>
  </r>
  <r>
    <x v="2"/>
    <x v="7"/>
    <x v="0"/>
    <x v="229"/>
    <x v="1"/>
    <x v="229"/>
    <n v="10"/>
    <n v="0"/>
    <n v="10"/>
    <s v="ULTIMA ESPERANZA"/>
    <s v="TORRES DEL PAINE"/>
  </r>
  <r>
    <x v="2"/>
    <x v="7"/>
    <x v="0"/>
    <x v="230"/>
    <x v="0"/>
    <x v="230"/>
    <n v="500"/>
    <n v="0"/>
    <n v="500"/>
    <s v="TIERRA DEL FUEGO"/>
    <s v="TIMAUKEL"/>
  </r>
  <r>
    <x v="2"/>
    <x v="7"/>
    <x v="0"/>
    <x v="230"/>
    <x v="2"/>
    <x v="230"/>
    <n v="10"/>
    <n v="0"/>
    <n v="10"/>
    <s v="TIERRA DEL FUEGO"/>
    <s v="TIMAUKEL"/>
  </r>
  <r>
    <x v="2"/>
    <x v="7"/>
    <x v="0"/>
    <x v="230"/>
    <x v="1"/>
    <x v="230"/>
    <n v="120300"/>
    <n v="120274.482"/>
    <n v="25.517999999996391"/>
    <s v="TIERRA DEL FUEGO"/>
    <s v="TIMAUKEL"/>
  </r>
  <r>
    <x v="2"/>
    <x v="7"/>
    <x v="0"/>
    <x v="231"/>
    <x v="0"/>
    <x v="231"/>
    <n v="533"/>
    <n v="182.721"/>
    <n v="350.279"/>
    <s v="INTERPROVINCIAL"/>
    <s v="INTERCOMUNAL"/>
  </r>
  <r>
    <x v="2"/>
    <x v="7"/>
    <x v="0"/>
    <x v="231"/>
    <x v="2"/>
    <x v="231"/>
    <n v="168320"/>
    <n v="168316.72899999999"/>
    <n v="3.2710000000079162"/>
    <s v="INTERPROVINCIAL"/>
    <s v="INTERCOMUNAL"/>
  </r>
  <r>
    <x v="2"/>
    <x v="7"/>
    <x v="0"/>
    <x v="231"/>
    <x v="1"/>
    <x v="231"/>
    <n v="1108943"/>
    <n v="1108938.2039999999"/>
    <n v="4.796000000089407"/>
    <s v="INTERPROVINCIAL"/>
    <s v="INTERCOMUNAL"/>
  </r>
  <r>
    <x v="2"/>
    <x v="7"/>
    <x v="0"/>
    <x v="232"/>
    <x v="1"/>
    <x v="232"/>
    <n v="1000"/>
    <n v="0"/>
    <n v="1000"/>
    <s v="INTERPROVINCIAL"/>
    <s v="INTERCOMUNAL"/>
  </r>
  <r>
    <x v="2"/>
    <x v="17"/>
    <x v="0"/>
    <x v="233"/>
    <x v="0"/>
    <x v="233"/>
    <n v="150"/>
    <n v="141.767"/>
    <n v="8.2330000000000041"/>
    <s v="DIGUILLÍN"/>
    <s v="YUNGAY"/>
  </r>
  <r>
    <x v="2"/>
    <x v="17"/>
    <x v="0"/>
    <x v="233"/>
    <x v="2"/>
    <x v="233"/>
    <n v="49900"/>
    <n v="49900"/>
    <n v="0"/>
    <s v="DIGUILLÍN"/>
    <s v="YUNGAY"/>
  </r>
  <r>
    <x v="2"/>
    <x v="17"/>
    <x v="0"/>
    <x v="233"/>
    <x v="1"/>
    <x v="233"/>
    <n v="503000"/>
    <n v="502998.48300000001"/>
    <n v="1.5169999999925494"/>
    <s v="DIGUILLÍN"/>
    <s v="YUNGAY"/>
  </r>
  <r>
    <x v="2"/>
    <x v="17"/>
    <x v="0"/>
    <x v="233"/>
    <x v="3"/>
    <x v="233"/>
    <n v="195"/>
    <n v="0"/>
    <n v="195"/>
    <s v="DIGUILLÍN"/>
    <s v="YUNGAY"/>
  </r>
  <r>
    <x v="2"/>
    <x v="17"/>
    <x v="0"/>
    <x v="234"/>
    <x v="0"/>
    <x v="234"/>
    <n v="1766"/>
    <n v="1480.818"/>
    <n v="285.18200000000002"/>
    <s v="INTERPROVINCIAL"/>
    <s v="INTERCOMUNAL"/>
  </r>
  <r>
    <x v="2"/>
    <x v="17"/>
    <x v="0"/>
    <x v="234"/>
    <x v="1"/>
    <x v="234"/>
    <n v="8612334"/>
    <n v="8239067.6009999998"/>
    <n v="373266.39900000021"/>
    <s v="INTERPROVINCIAL"/>
    <s v="INTERCOMUNAL"/>
  </r>
  <r>
    <x v="2"/>
    <x v="17"/>
    <x v="0"/>
    <x v="234"/>
    <x v="3"/>
    <x v="234"/>
    <n v="9530"/>
    <n v="2775.7779999999998"/>
    <n v="6754.2219999999998"/>
    <s v="INTERPROVINCIAL"/>
    <s v="INTERCOMUNAL"/>
  </r>
  <r>
    <x v="2"/>
    <x v="17"/>
    <x v="0"/>
    <x v="235"/>
    <x v="0"/>
    <x v="235"/>
    <n v="1401"/>
    <n v="1261.932"/>
    <n v="139.06799999999998"/>
    <s v="INTERPROVINCIAL"/>
    <s v="INTERCOMUNAL"/>
  </r>
  <r>
    <x v="2"/>
    <x v="17"/>
    <x v="0"/>
    <x v="235"/>
    <x v="1"/>
    <x v="235"/>
    <n v="5587559"/>
    <n v="5566784.9100000001"/>
    <n v="20774.089999999851"/>
    <s v="INTERPROVINCIAL"/>
    <s v="INTERCOMUNAL"/>
  </r>
  <r>
    <x v="2"/>
    <x v="17"/>
    <x v="0"/>
    <x v="235"/>
    <x v="3"/>
    <x v="235"/>
    <n v="1270"/>
    <n v="440.99"/>
    <n v="829.01"/>
    <s v="INTERPROVINCIAL"/>
    <s v="INTERCOMUNAL"/>
  </r>
  <r>
    <x v="3"/>
    <x v="8"/>
    <x v="0"/>
    <x v="236"/>
    <x v="0"/>
    <x v="236"/>
    <n v="254"/>
    <n v="191.386"/>
    <n v="62.614000000000004"/>
    <s v="ARICA"/>
    <s v="ARICA"/>
  </r>
  <r>
    <x v="3"/>
    <x v="8"/>
    <x v="0"/>
    <x v="236"/>
    <x v="2"/>
    <x v="236"/>
    <n v="10"/>
    <n v="0"/>
    <n v="10"/>
    <s v="ARICA"/>
    <s v="ARICA"/>
  </r>
  <r>
    <x v="3"/>
    <x v="8"/>
    <x v="0"/>
    <x v="236"/>
    <x v="1"/>
    <x v="236"/>
    <n v="10"/>
    <n v="0"/>
    <n v="10"/>
    <s v="ARICA"/>
    <s v="ARICA"/>
  </r>
  <r>
    <x v="3"/>
    <x v="0"/>
    <x v="0"/>
    <x v="237"/>
    <x v="2"/>
    <x v="237"/>
    <n v="57397"/>
    <n v="57396.22"/>
    <n v="0.77999999999883585"/>
    <s v="IQUIQUE"/>
    <s v="IQUIQUE"/>
  </r>
  <r>
    <x v="3"/>
    <x v="0"/>
    <x v="0"/>
    <x v="237"/>
    <x v="1"/>
    <x v="237"/>
    <n v="1277334"/>
    <n v="1277332.969"/>
    <n v="1.0309999999590218"/>
    <s v="IQUIQUE"/>
    <s v="IQUIQUE"/>
  </r>
  <r>
    <x v="3"/>
    <x v="0"/>
    <x v="0"/>
    <x v="238"/>
    <x v="0"/>
    <x v="238"/>
    <n v="197"/>
    <n v="196.899"/>
    <n v="0.10099999999999909"/>
    <s v="IQUIQUE, TAMARUGAL"/>
    <s v="IQUIQUE, HUARA"/>
  </r>
  <r>
    <x v="3"/>
    <x v="0"/>
    <x v="0"/>
    <x v="238"/>
    <x v="1"/>
    <x v="238"/>
    <n v="847347"/>
    <n v="847336.23499999999"/>
    <n v="10.76500000001397"/>
    <s v="IQUIQUE, TAMARUGAL"/>
    <s v="IQUIQUE, HUARA"/>
  </r>
  <r>
    <x v="3"/>
    <x v="11"/>
    <x v="0"/>
    <x v="239"/>
    <x v="1"/>
    <x v="239"/>
    <n v="791977"/>
    <n v="791156.26300000004"/>
    <n v="820.73699999996461"/>
    <s v="ANTOFAGASTA, TOCOPILLA"/>
    <s v="ANTOFAGASTA, MEJILLONES, TALTAL, TOCOPILLA"/>
  </r>
  <r>
    <x v="3"/>
    <x v="12"/>
    <x v="0"/>
    <x v="240"/>
    <x v="1"/>
    <x v="240"/>
    <n v="694260"/>
    <n v="693259.005"/>
    <n v="1000.9949999999953"/>
    <s v="LIMARI"/>
    <s v="OVALLE"/>
  </r>
  <r>
    <x v="3"/>
    <x v="12"/>
    <x v="0"/>
    <x v="240"/>
    <x v="3"/>
    <x v="240"/>
    <n v="96"/>
    <n v="0"/>
    <n v="96"/>
    <s v="LIMARI"/>
    <s v="OVALLE"/>
  </r>
  <r>
    <x v="3"/>
    <x v="12"/>
    <x v="0"/>
    <x v="241"/>
    <x v="0"/>
    <x v="241"/>
    <n v="419"/>
    <n v="418.55500000000001"/>
    <n v="0.44499999999999318"/>
    <s v="ELQUI, CHOAPA, LIMARI"/>
    <s v="LA SERENA, COQUIMBO, LA HIGUERA, CANELA, LOS VILOS, OVALLE"/>
  </r>
  <r>
    <x v="3"/>
    <x v="12"/>
    <x v="0"/>
    <x v="241"/>
    <x v="1"/>
    <x v="241"/>
    <n v="2239692"/>
    <n v="2239662.3790000002"/>
    <n v="29.62099999981001"/>
    <s v="ELQUI, CHOAPA, LIMARI"/>
    <s v="LA SERENA, COQUIMBO, LA HIGUERA, CANELA, LOS VILOS, OVALLE"/>
  </r>
  <r>
    <x v="3"/>
    <x v="13"/>
    <x v="0"/>
    <x v="242"/>
    <x v="0"/>
    <x v="242"/>
    <n v="133"/>
    <n v="72.858999999999995"/>
    <n v="60.141000000000005"/>
    <s v="CARDENAL CARO"/>
    <s v="PICHILEMU, LITUECHE, NAVIDAD, PAREDONES"/>
  </r>
  <r>
    <x v="3"/>
    <x v="13"/>
    <x v="0"/>
    <x v="242"/>
    <x v="1"/>
    <x v="242"/>
    <n v="124698"/>
    <n v="114697.788"/>
    <n v="10000.212"/>
    <s v="CARDENAL CARO"/>
    <s v="PICHILEMU, LITUECHE, NAVIDAD, PAREDONES"/>
  </r>
  <r>
    <x v="3"/>
    <x v="13"/>
    <x v="0"/>
    <x v="242"/>
    <x v="3"/>
    <x v="242"/>
    <n v="150"/>
    <n v="0"/>
    <n v="150"/>
    <s v="CARDENAL CARO"/>
    <s v="PICHILEMU, LITUECHE, NAVIDAD, PAREDONES"/>
  </r>
  <r>
    <x v="3"/>
    <x v="14"/>
    <x v="0"/>
    <x v="243"/>
    <x v="1"/>
    <x v="243"/>
    <n v="10"/>
    <n v="0"/>
    <n v="10"/>
    <s v="TALCA"/>
    <s v="CONSTITUCION"/>
  </r>
  <r>
    <x v="3"/>
    <x v="15"/>
    <x v="0"/>
    <x v="244"/>
    <x v="1"/>
    <x v="244"/>
    <n v="1050055"/>
    <n v="1050023.8219999999"/>
    <n v="31.178000000072643"/>
    <s v="ITATA"/>
    <s v="COBQUECURA"/>
  </r>
  <r>
    <x v="3"/>
    <x v="15"/>
    <x v="0"/>
    <x v="244"/>
    <x v="3"/>
    <x v="244"/>
    <n v="1520"/>
    <n v="0"/>
    <n v="1520"/>
    <s v="ITATA"/>
    <s v="COBQUECURA"/>
  </r>
  <r>
    <x v="3"/>
    <x v="9"/>
    <x v="0"/>
    <x v="245"/>
    <x v="1"/>
    <x v="245"/>
    <n v="20000"/>
    <n v="0"/>
    <n v="20000"/>
    <s v="CONCEPCION"/>
    <s v="CORONEL"/>
  </r>
  <r>
    <x v="3"/>
    <x v="9"/>
    <x v="0"/>
    <x v="246"/>
    <x v="1"/>
    <x v="246"/>
    <n v="20030"/>
    <n v="18895.345000000001"/>
    <n v="1134.6549999999988"/>
    <s v="CONCEPCION, ARAUCO"/>
    <s v="LOTA, PENCO, TALCAHUANO, TOME, ARAUCO"/>
  </r>
  <r>
    <x v="3"/>
    <x v="5"/>
    <x v="0"/>
    <x v="247"/>
    <x v="1"/>
    <x v="247"/>
    <n v="1199085"/>
    <n v="1199082.8500000001"/>
    <n v="2.1499999999068677"/>
    <s v="CHILOE"/>
    <s v="CURACO DE VELEZ"/>
  </r>
  <r>
    <x v="3"/>
    <x v="5"/>
    <x v="0"/>
    <x v="248"/>
    <x v="2"/>
    <x v="248"/>
    <n v="97135"/>
    <n v="97134.028000000006"/>
    <n v="0.97199999999429565"/>
    <s v="CHILOE"/>
    <s v="CASTRO"/>
  </r>
  <r>
    <x v="3"/>
    <x v="5"/>
    <x v="0"/>
    <x v="248"/>
    <x v="1"/>
    <x v="248"/>
    <n v="1529768"/>
    <n v="1529768"/>
    <n v="0"/>
    <s v="CHILOE"/>
    <s v="CASTRO"/>
  </r>
  <r>
    <x v="4"/>
    <x v="17"/>
    <x v="1"/>
    <x v="249"/>
    <x v="2"/>
    <x v="249"/>
    <n v="152227"/>
    <n v="152226.72"/>
    <n v="0.27999999999883585"/>
    <s v="INTERPROVINCIAL"/>
    <s v="INTERCOMUNAL"/>
  </r>
  <r>
    <x v="4"/>
    <x v="17"/>
    <x v="1"/>
    <x v="250"/>
    <x v="2"/>
    <x v="250"/>
    <n v="358037"/>
    <n v="357246.5"/>
    <n v="790.5"/>
    <s v="INTERPROVINCIAL"/>
    <s v="INTERCOMUNAL"/>
  </r>
  <r>
    <x v="4"/>
    <x v="17"/>
    <x v="1"/>
    <x v="251"/>
    <x v="2"/>
    <x v="251"/>
    <n v="125000"/>
    <n v="125000"/>
    <n v="0"/>
    <s v="INTERPROVINCIAL"/>
    <s v="INTERCOMUNAL"/>
  </r>
  <r>
    <x v="4"/>
    <x v="17"/>
    <x v="1"/>
    <x v="252"/>
    <x v="2"/>
    <x v="252"/>
    <n v="175000"/>
    <n v="174843.92"/>
    <n v="156.07999999998719"/>
    <s v="INTERPROVINCIAL"/>
    <s v="INTERCOMUNAL"/>
  </r>
  <r>
    <x v="4"/>
    <x v="17"/>
    <x v="1"/>
    <x v="253"/>
    <x v="2"/>
    <x v="253"/>
    <n v="115204"/>
    <n v="114818.70699999999"/>
    <n v="385.29300000000512"/>
    <s v="INTERPROVINCIAL"/>
    <s v="INTERCOMUNAL"/>
  </r>
  <r>
    <x v="4"/>
    <x v="8"/>
    <x v="0"/>
    <x v="254"/>
    <x v="0"/>
    <x v="254"/>
    <n v="200"/>
    <n v="49.084000000000003"/>
    <n v="150.916"/>
    <s v="ARICA"/>
    <s v="ARICA"/>
  </r>
  <r>
    <x v="4"/>
    <x v="8"/>
    <x v="0"/>
    <x v="254"/>
    <x v="2"/>
    <x v="254"/>
    <n v="211130"/>
    <n v="209417.85399999999"/>
    <n v="1712.1460000000079"/>
    <s v="ARICA"/>
    <s v="ARICA"/>
  </r>
  <r>
    <x v="4"/>
    <x v="8"/>
    <x v="0"/>
    <x v="254"/>
    <x v="1"/>
    <x v="254"/>
    <n v="5187949"/>
    <n v="5187948.7769999998"/>
    <n v="0.223000000230968"/>
    <s v="ARICA"/>
    <s v="ARICA"/>
  </r>
  <r>
    <x v="4"/>
    <x v="0"/>
    <x v="0"/>
    <x v="255"/>
    <x v="0"/>
    <x v="255"/>
    <n v="267"/>
    <n v="66.945999999999998"/>
    <n v="200.054"/>
    <s v="IQUIQUE"/>
    <s v="IQUIQUE"/>
  </r>
  <r>
    <x v="4"/>
    <x v="0"/>
    <x v="0"/>
    <x v="255"/>
    <x v="2"/>
    <x v="255"/>
    <n v="28638"/>
    <n v="28635.690999999999"/>
    <n v="2.3090000000011059"/>
    <s v="IQUIQUE"/>
    <s v="IQUIQUE"/>
  </r>
  <r>
    <x v="4"/>
    <x v="0"/>
    <x v="0"/>
    <x v="255"/>
    <x v="1"/>
    <x v="255"/>
    <n v="1163994"/>
    <n v="1163981.5419999999"/>
    <n v="12.458000000100583"/>
    <s v="IQUIQUE"/>
    <s v="IQUIQUE"/>
  </r>
  <r>
    <x v="4"/>
    <x v="0"/>
    <x v="0"/>
    <x v="255"/>
    <x v="3"/>
    <x v="255"/>
    <n v="974"/>
    <n v="973.72"/>
    <n v="0.27999999999997272"/>
    <s v="IQUIQUE"/>
    <s v="IQUIQUE"/>
  </r>
  <r>
    <x v="4"/>
    <x v="11"/>
    <x v="0"/>
    <x v="256"/>
    <x v="1"/>
    <x v="256"/>
    <n v="1260467"/>
    <n v="1244666.68"/>
    <n v="15800.320000000065"/>
    <s v="ANTOFAGASTA"/>
    <s v="ANTOFAGASTA"/>
  </r>
  <r>
    <x v="4"/>
    <x v="11"/>
    <x v="0"/>
    <x v="257"/>
    <x v="0"/>
    <x v="257"/>
    <n v="200"/>
    <n v="63.006999999999998"/>
    <n v="136.99299999999999"/>
    <s v="ANTOFAGASTA"/>
    <s v="ANTOFAGASTA"/>
  </r>
  <r>
    <x v="4"/>
    <x v="11"/>
    <x v="0"/>
    <x v="257"/>
    <x v="2"/>
    <x v="257"/>
    <n v="10"/>
    <n v="0"/>
    <n v="10"/>
    <s v="ANTOFAGASTA"/>
    <s v="ANTOFAGASTA"/>
  </r>
  <r>
    <x v="4"/>
    <x v="11"/>
    <x v="0"/>
    <x v="257"/>
    <x v="1"/>
    <x v="257"/>
    <n v="10"/>
    <n v="0"/>
    <n v="10"/>
    <s v="ANTOFAGASTA"/>
    <s v="ANTOFAGASTA"/>
  </r>
  <r>
    <x v="4"/>
    <x v="1"/>
    <x v="0"/>
    <x v="258"/>
    <x v="0"/>
    <x v="258"/>
    <n v="300"/>
    <n v="137.83000000000001"/>
    <n v="162.16999999999999"/>
    <s v="COPIAPO"/>
    <s v="COPIAPO"/>
  </r>
  <r>
    <x v="4"/>
    <x v="1"/>
    <x v="0"/>
    <x v="258"/>
    <x v="2"/>
    <x v="258"/>
    <n v="94021"/>
    <n v="89203.712"/>
    <n v="4817.2880000000005"/>
    <s v="COPIAPO"/>
    <s v="COPIAPO"/>
  </r>
  <r>
    <x v="4"/>
    <x v="1"/>
    <x v="0"/>
    <x v="258"/>
    <x v="1"/>
    <x v="258"/>
    <n v="1219668"/>
    <n v="1219103.048"/>
    <n v="564.95200000004843"/>
    <s v="COPIAPO"/>
    <s v="COPIAPO"/>
  </r>
  <r>
    <x v="4"/>
    <x v="1"/>
    <x v="0"/>
    <x v="258"/>
    <x v="3"/>
    <x v="258"/>
    <n v="2900"/>
    <n v="2194.7669999999998"/>
    <n v="705.23300000000017"/>
    <s v="COPIAPO"/>
    <s v="COPIAPO"/>
  </r>
  <r>
    <x v="4"/>
    <x v="1"/>
    <x v="0"/>
    <x v="259"/>
    <x v="0"/>
    <x v="259"/>
    <n v="138"/>
    <n v="137.83000000000001"/>
    <n v="0.16999999999998749"/>
    <s v="CHAÑARAL"/>
    <s v="CHAÑARAL"/>
  </r>
  <r>
    <x v="4"/>
    <x v="1"/>
    <x v="0"/>
    <x v="259"/>
    <x v="2"/>
    <x v="259"/>
    <n v="20000"/>
    <n v="18840"/>
    <n v="1160"/>
    <s v="CHAÑARAL"/>
    <s v="CHAÑARAL"/>
  </r>
  <r>
    <x v="4"/>
    <x v="1"/>
    <x v="0"/>
    <x v="259"/>
    <x v="1"/>
    <x v="259"/>
    <n v="100000"/>
    <n v="99980.584000000003"/>
    <n v="19.415999999997439"/>
    <s v="CHAÑARAL"/>
    <s v="CHAÑARAL"/>
  </r>
  <r>
    <x v="4"/>
    <x v="1"/>
    <x v="0"/>
    <x v="259"/>
    <x v="3"/>
    <x v="259"/>
    <n v="262"/>
    <n v="0"/>
    <n v="262"/>
    <s v="CHAÑARAL"/>
    <s v="CHAÑARAL"/>
  </r>
  <r>
    <x v="4"/>
    <x v="1"/>
    <x v="0"/>
    <x v="260"/>
    <x v="0"/>
    <x v="260"/>
    <n v="138"/>
    <n v="137.83000000000001"/>
    <n v="0.16999999999998749"/>
    <s v="COPIAPO"/>
    <s v="COPIAPO"/>
  </r>
  <r>
    <x v="4"/>
    <x v="1"/>
    <x v="0"/>
    <x v="260"/>
    <x v="2"/>
    <x v="260"/>
    <n v="20000"/>
    <n v="19269.697"/>
    <n v="730.30299999999988"/>
    <s v="COPIAPO"/>
    <s v="COPIAPO"/>
  </r>
  <r>
    <x v="4"/>
    <x v="1"/>
    <x v="0"/>
    <x v="260"/>
    <x v="1"/>
    <x v="260"/>
    <n v="720000"/>
    <n v="718464.03200000001"/>
    <n v="1535.9679999999935"/>
    <s v="COPIAPO"/>
    <s v="COPIAPO"/>
  </r>
  <r>
    <x v="4"/>
    <x v="1"/>
    <x v="0"/>
    <x v="260"/>
    <x v="3"/>
    <x v="260"/>
    <n v="262"/>
    <n v="0"/>
    <n v="262"/>
    <s v="COPIAPO"/>
    <s v="COPIAPO"/>
  </r>
  <r>
    <x v="4"/>
    <x v="12"/>
    <x v="0"/>
    <x v="261"/>
    <x v="0"/>
    <x v="261"/>
    <n v="100"/>
    <n v="52.152000000000001"/>
    <n v="47.847999999999999"/>
    <s v="ELQUI"/>
    <s v="LA SERENA"/>
  </r>
  <r>
    <x v="4"/>
    <x v="12"/>
    <x v="0"/>
    <x v="261"/>
    <x v="2"/>
    <x v="261"/>
    <n v="114888"/>
    <n v="114887.473"/>
    <n v="0.52700000000186265"/>
    <s v="ELQUI"/>
    <s v="LA SERENA"/>
  </r>
  <r>
    <x v="4"/>
    <x v="12"/>
    <x v="0"/>
    <x v="261"/>
    <x v="1"/>
    <x v="261"/>
    <n v="1768870"/>
    <n v="1768820.5530000001"/>
    <n v="49.446999999927357"/>
    <s v="ELQUI"/>
    <s v="LA SERENA"/>
  </r>
  <r>
    <x v="4"/>
    <x v="12"/>
    <x v="0"/>
    <x v="261"/>
    <x v="3"/>
    <x v="261"/>
    <n v="4018"/>
    <n v="4017.598"/>
    <n v="0.40200000000004366"/>
    <s v="ELQUI"/>
    <s v="LA SERENA"/>
  </r>
  <r>
    <x v="4"/>
    <x v="12"/>
    <x v="0"/>
    <x v="262"/>
    <x v="0"/>
    <x v="262"/>
    <n v="300"/>
    <n v="63.006999999999998"/>
    <n v="236.99299999999999"/>
    <s v="CHOAPA, LIMARI"/>
    <s v="LOS VILOS, COMBARBALA"/>
  </r>
  <r>
    <x v="4"/>
    <x v="12"/>
    <x v="0"/>
    <x v="262"/>
    <x v="2"/>
    <x v="262"/>
    <n v="44602"/>
    <n v="44601.637999999999"/>
    <n v="0.36200000000098953"/>
    <s v="CHOAPA, LIMARI"/>
    <s v="LOS VILOS, COMBARBALA"/>
  </r>
  <r>
    <x v="4"/>
    <x v="12"/>
    <x v="0"/>
    <x v="262"/>
    <x v="1"/>
    <x v="262"/>
    <n v="595398"/>
    <n v="595369.52300000004"/>
    <n v="28.476999999955297"/>
    <s v="CHOAPA, LIMARI"/>
    <s v="LOS VILOS, COMBARBALA"/>
  </r>
  <r>
    <x v="4"/>
    <x v="12"/>
    <x v="0"/>
    <x v="262"/>
    <x v="3"/>
    <x v="262"/>
    <n v="2000"/>
    <n v="984.39"/>
    <n v="1015.61"/>
    <s v="CHOAPA, LIMARI"/>
    <s v="LOS VILOS, COMBARBALA"/>
  </r>
  <r>
    <x v="4"/>
    <x v="12"/>
    <x v="0"/>
    <x v="263"/>
    <x v="0"/>
    <x v="263"/>
    <n v="100"/>
    <n v="59.069000000000003"/>
    <n v="40.930999999999997"/>
    <s v="ELQUI"/>
    <s v="LA SERENA"/>
  </r>
  <r>
    <x v="4"/>
    <x v="12"/>
    <x v="0"/>
    <x v="263"/>
    <x v="2"/>
    <x v="263"/>
    <n v="18718"/>
    <n v="15054.924999999999"/>
    <n v="3663.0750000000007"/>
    <s v="ELQUI"/>
    <s v="LA SERENA"/>
  </r>
  <r>
    <x v="4"/>
    <x v="12"/>
    <x v="0"/>
    <x v="263"/>
    <x v="1"/>
    <x v="263"/>
    <n v="518682"/>
    <n v="518168.94300000003"/>
    <n v="513.05699999997159"/>
    <s v="ELQUI"/>
    <s v="LA SERENA"/>
  </r>
  <r>
    <x v="4"/>
    <x v="3"/>
    <x v="0"/>
    <x v="264"/>
    <x v="1"/>
    <x v="264"/>
    <n v="1373733"/>
    <n v="1373732.8389999999"/>
    <n v="0.16100000008009374"/>
    <s v="SANTIAGO"/>
    <s v="PUDAHUEL"/>
  </r>
  <r>
    <x v="4"/>
    <x v="3"/>
    <x v="0"/>
    <x v="265"/>
    <x v="0"/>
    <x v="265"/>
    <n v="200"/>
    <n v="107.372"/>
    <n v="92.628"/>
    <s v="SANTIAGO"/>
    <s v="PUDAHUEL"/>
  </r>
  <r>
    <x v="4"/>
    <x v="3"/>
    <x v="0"/>
    <x v="265"/>
    <x v="2"/>
    <x v="265"/>
    <n v="210863"/>
    <n v="210339.30600000001"/>
    <n v="523.69399999998859"/>
    <s v="SANTIAGO"/>
    <s v="PUDAHUEL"/>
  </r>
  <r>
    <x v="4"/>
    <x v="3"/>
    <x v="0"/>
    <x v="265"/>
    <x v="1"/>
    <x v="265"/>
    <n v="2000000"/>
    <n v="1999622.87"/>
    <n v="377.12999999988824"/>
    <s v="SANTIAGO"/>
    <s v="PUDAHUEL"/>
  </r>
  <r>
    <x v="4"/>
    <x v="3"/>
    <x v="0"/>
    <x v="266"/>
    <x v="0"/>
    <x v="266"/>
    <n v="200"/>
    <n v="107.371"/>
    <n v="92.629000000000005"/>
    <s v="SANTIAGO"/>
    <s v="PUDAHUEL"/>
  </r>
  <r>
    <x v="4"/>
    <x v="3"/>
    <x v="0"/>
    <x v="266"/>
    <x v="2"/>
    <x v="266"/>
    <n v="200000"/>
    <n v="199375.93"/>
    <n v="624.07000000000698"/>
    <s v="SANTIAGO"/>
    <s v="PUDAHUEL"/>
  </r>
  <r>
    <x v="4"/>
    <x v="3"/>
    <x v="0"/>
    <x v="266"/>
    <x v="1"/>
    <x v="266"/>
    <n v="3038595"/>
    <n v="3038296.202"/>
    <n v="298.79799999995157"/>
    <s v="SANTIAGO"/>
    <s v="PUDAHUEL"/>
  </r>
  <r>
    <x v="4"/>
    <x v="3"/>
    <x v="0"/>
    <x v="267"/>
    <x v="0"/>
    <x v="267"/>
    <n v="100"/>
    <n v="63.006999999999998"/>
    <n v="36.993000000000002"/>
    <s v="SANTIAGO"/>
    <s v="PUDAHUEL"/>
  </r>
  <r>
    <x v="4"/>
    <x v="3"/>
    <x v="0"/>
    <x v="267"/>
    <x v="2"/>
    <x v="267"/>
    <n v="71996"/>
    <n v="71995.505999999994"/>
    <n v="0.4940000000060536"/>
    <s v="SANTIAGO"/>
    <s v="PUDAHUEL"/>
  </r>
  <r>
    <x v="4"/>
    <x v="3"/>
    <x v="0"/>
    <x v="267"/>
    <x v="1"/>
    <x v="267"/>
    <n v="1334744"/>
    <n v="1334626.878"/>
    <n v="117.12199999997392"/>
    <s v="SANTIAGO"/>
    <s v="PUDAHUEL"/>
  </r>
  <r>
    <x v="4"/>
    <x v="9"/>
    <x v="0"/>
    <x v="268"/>
    <x v="0"/>
    <x v="268"/>
    <n v="100"/>
    <n v="0"/>
    <n v="100"/>
    <s v="CONCEPCION"/>
    <s v="TALCAHUANO"/>
  </r>
  <r>
    <x v="4"/>
    <x v="9"/>
    <x v="0"/>
    <x v="268"/>
    <x v="2"/>
    <x v="268"/>
    <n v="115816"/>
    <n v="114257.31"/>
    <n v="1558.6900000000023"/>
    <s v="CONCEPCION"/>
    <s v="TALCAHUANO"/>
  </r>
  <r>
    <x v="4"/>
    <x v="9"/>
    <x v="0"/>
    <x v="268"/>
    <x v="1"/>
    <x v="268"/>
    <n v="1175081"/>
    <n v="1175080.433"/>
    <n v="0.56700000003911555"/>
    <s v="CONCEPCION"/>
    <s v="TALCAHUANO"/>
  </r>
  <r>
    <x v="4"/>
    <x v="9"/>
    <x v="0"/>
    <x v="269"/>
    <x v="1"/>
    <x v="269"/>
    <n v="388337"/>
    <n v="388336.97499999998"/>
    <n v="2.5000000023283064E-2"/>
    <s v="CONCEPCION"/>
    <s v="CORONEL"/>
  </r>
  <r>
    <x v="4"/>
    <x v="9"/>
    <x v="0"/>
    <x v="269"/>
    <x v="3"/>
    <x v="269"/>
    <n v="1465"/>
    <n v="1456.7"/>
    <n v="8.2999999999999545"/>
    <s v="CONCEPCION"/>
    <s v="CORONEL"/>
  </r>
  <r>
    <x v="4"/>
    <x v="9"/>
    <x v="0"/>
    <x v="270"/>
    <x v="0"/>
    <x v="270"/>
    <n v="200"/>
    <n v="49.084000000000003"/>
    <n v="150.916"/>
    <s v="CONCEPCION"/>
    <s v="TALCAHUANO"/>
  </r>
  <r>
    <x v="4"/>
    <x v="9"/>
    <x v="0"/>
    <x v="270"/>
    <x v="2"/>
    <x v="270"/>
    <n v="98277"/>
    <n v="98277"/>
    <n v="0"/>
    <s v="CONCEPCION"/>
    <s v="TALCAHUANO"/>
  </r>
  <r>
    <x v="4"/>
    <x v="9"/>
    <x v="0"/>
    <x v="270"/>
    <x v="1"/>
    <x v="270"/>
    <n v="6174718"/>
    <n v="6174717.6229999997"/>
    <n v="0.37700000032782555"/>
    <s v="CONCEPCION"/>
    <s v="TALCAHUANO"/>
  </r>
  <r>
    <x v="4"/>
    <x v="16"/>
    <x v="0"/>
    <x v="271"/>
    <x v="0"/>
    <x v="271"/>
    <n v="100"/>
    <n v="52.152000000000001"/>
    <n v="47.847999999999999"/>
    <s v="CAUTIN"/>
    <s v="PUCON"/>
  </r>
  <r>
    <x v="4"/>
    <x v="16"/>
    <x v="0"/>
    <x v="271"/>
    <x v="2"/>
    <x v="271"/>
    <n v="170194"/>
    <n v="170109.861"/>
    <n v="84.138999999995576"/>
    <s v="CAUTIN"/>
    <s v="PUCON"/>
  </r>
  <r>
    <x v="4"/>
    <x v="16"/>
    <x v="0"/>
    <x v="271"/>
    <x v="1"/>
    <x v="271"/>
    <n v="3193594"/>
    <n v="3165991.3429999999"/>
    <n v="27602.657000000123"/>
    <s v="CAUTIN"/>
    <s v="PUCON"/>
  </r>
  <r>
    <x v="4"/>
    <x v="16"/>
    <x v="0"/>
    <x v="271"/>
    <x v="3"/>
    <x v="271"/>
    <n v="1510"/>
    <n v="1484.923"/>
    <n v="25.076999999999998"/>
    <s v="CAUTIN"/>
    <s v="PUCON"/>
  </r>
  <r>
    <x v="4"/>
    <x v="4"/>
    <x v="0"/>
    <x v="272"/>
    <x v="1"/>
    <x v="272"/>
    <n v="398034"/>
    <n v="397849.022"/>
    <n v="184.97800000000279"/>
    <s v="VALDIVIA"/>
    <s v="MARIQUINA"/>
  </r>
  <r>
    <x v="4"/>
    <x v="4"/>
    <x v="0"/>
    <x v="272"/>
    <x v="3"/>
    <x v="272"/>
    <n v="971"/>
    <n v="876.34799999999996"/>
    <n v="94.652000000000044"/>
    <s v="VALDIVIA"/>
    <s v="MARIQUINA"/>
  </r>
  <r>
    <x v="4"/>
    <x v="4"/>
    <x v="0"/>
    <x v="273"/>
    <x v="2"/>
    <x v="273"/>
    <n v="62904"/>
    <n v="62904"/>
    <n v="0"/>
    <s v="RANCO"/>
    <s v="LA UNION"/>
  </r>
  <r>
    <x v="4"/>
    <x v="4"/>
    <x v="0"/>
    <x v="273"/>
    <x v="1"/>
    <x v="273"/>
    <n v="416000"/>
    <n v="415562.16100000002"/>
    <n v="437.83899999997811"/>
    <s v="RANCO"/>
    <s v="LA UNION"/>
  </r>
  <r>
    <x v="4"/>
    <x v="4"/>
    <x v="0"/>
    <x v="273"/>
    <x v="3"/>
    <x v="273"/>
    <n v="760"/>
    <n v="754.63300000000004"/>
    <n v="5.3669999999999618"/>
    <s v="RANCO"/>
    <s v="LA UNION"/>
  </r>
  <r>
    <x v="4"/>
    <x v="4"/>
    <x v="0"/>
    <x v="274"/>
    <x v="2"/>
    <x v="274"/>
    <n v="63060"/>
    <n v="63059.1"/>
    <n v="0.90000000000145519"/>
    <s v="VALDIVIA"/>
    <s v="VALDIVIA"/>
  </r>
  <r>
    <x v="4"/>
    <x v="4"/>
    <x v="0"/>
    <x v="274"/>
    <x v="1"/>
    <x v="274"/>
    <n v="653259"/>
    <n v="653259"/>
    <n v="0"/>
    <s v="VALDIVIA"/>
    <s v="VALDIVIA"/>
  </r>
  <r>
    <x v="4"/>
    <x v="4"/>
    <x v="0"/>
    <x v="275"/>
    <x v="1"/>
    <x v="275"/>
    <n v="593842"/>
    <n v="350000"/>
    <n v="243842"/>
    <s v="VALDIVIA"/>
    <s v="MARIQUINA"/>
  </r>
  <r>
    <x v="4"/>
    <x v="5"/>
    <x v="0"/>
    <x v="276"/>
    <x v="2"/>
    <x v="276"/>
    <n v="328100"/>
    <n v="328059.37199999997"/>
    <n v="40.628000000026077"/>
    <s v="LLANQUIHUE"/>
    <s v="PUERTO MONTT"/>
  </r>
  <r>
    <x v="4"/>
    <x v="5"/>
    <x v="0"/>
    <x v="277"/>
    <x v="0"/>
    <x v="277"/>
    <n v="100"/>
    <n v="52.152000000000001"/>
    <n v="47.847999999999999"/>
    <s v="LLANQUIHUE"/>
    <s v="PUERTO MONTT"/>
  </r>
  <r>
    <x v="4"/>
    <x v="5"/>
    <x v="0"/>
    <x v="277"/>
    <x v="2"/>
    <x v="277"/>
    <n v="55643"/>
    <n v="55642.68"/>
    <n v="0.31999999999970896"/>
    <s v="LLANQUIHUE"/>
    <s v="PUERTO MONTT"/>
  </r>
  <r>
    <x v="4"/>
    <x v="5"/>
    <x v="0"/>
    <x v="277"/>
    <x v="1"/>
    <x v="277"/>
    <n v="796373"/>
    <n v="796372.69099999999"/>
    <n v="0.3090000000083819"/>
    <s v="LLANQUIHUE"/>
    <s v="PUERTO MONTT"/>
  </r>
  <r>
    <x v="4"/>
    <x v="5"/>
    <x v="0"/>
    <x v="277"/>
    <x v="3"/>
    <x v="277"/>
    <n v="386"/>
    <n v="385.24299999999999"/>
    <n v="0.757000000000005"/>
    <s v="LLANQUIHUE"/>
    <s v="PUERTO MONTT"/>
  </r>
  <r>
    <x v="4"/>
    <x v="5"/>
    <x v="0"/>
    <x v="278"/>
    <x v="0"/>
    <x v="278"/>
    <n v="100"/>
    <n v="0"/>
    <n v="100"/>
    <s v="CHILOE"/>
    <s v="DALCAHUE"/>
  </r>
  <r>
    <x v="4"/>
    <x v="5"/>
    <x v="0"/>
    <x v="278"/>
    <x v="2"/>
    <x v="278"/>
    <n v="53127"/>
    <n v="53126.362000000001"/>
    <n v="0.63799999999901047"/>
    <s v="CHILOE"/>
    <s v="DALCAHUE"/>
  </r>
  <r>
    <x v="4"/>
    <x v="5"/>
    <x v="0"/>
    <x v="278"/>
    <x v="1"/>
    <x v="278"/>
    <n v="462976"/>
    <n v="462975.397"/>
    <n v="0.60300000000279397"/>
    <s v="CHILOE"/>
    <s v="DALCAHUE"/>
  </r>
  <r>
    <x v="4"/>
    <x v="5"/>
    <x v="0"/>
    <x v="278"/>
    <x v="3"/>
    <x v="278"/>
    <n v="986"/>
    <n v="985.48500000000001"/>
    <n v="0.51499999999998636"/>
    <s v="CHILOE"/>
    <s v="DALCAHUE"/>
  </r>
  <r>
    <x v="4"/>
    <x v="5"/>
    <x v="0"/>
    <x v="279"/>
    <x v="0"/>
    <x v="279"/>
    <n v="150"/>
    <n v="0"/>
    <n v="150"/>
    <s v="PALENA"/>
    <s v="CHAITEN"/>
  </r>
  <r>
    <x v="4"/>
    <x v="5"/>
    <x v="0"/>
    <x v="279"/>
    <x v="1"/>
    <x v="279"/>
    <n v="10"/>
    <n v="0"/>
    <n v="10"/>
    <s v="PALENA"/>
    <s v="CHAITEN"/>
  </r>
  <r>
    <x v="4"/>
    <x v="5"/>
    <x v="0"/>
    <x v="280"/>
    <x v="0"/>
    <x v="280"/>
    <n v="150"/>
    <n v="0"/>
    <n v="150"/>
    <s v="LLANQUIHUE"/>
    <s v="PUERTO MONTT"/>
  </r>
  <r>
    <x v="4"/>
    <x v="5"/>
    <x v="0"/>
    <x v="280"/>
    <x v="2"/>
    <x v="280"/>
    <n v="31080"/>
    <n v="30507.392"/>
    <n v="572.60800000000017"/>
    <s v="LLANQUIHUE"/>
    <s v="PUERTO MONTT"/>
  </r>
  <r>
    <x v="4"/>
    <x v="5"/>
    <x v="0"/>
    <x v="280"/>
    <x v="1"/>
    <x v="280"/>
    <n v="239360"/>
    <n v="239330.43400000001"/>
    <n v="29.565999999991618"/>
    <s v="LLANQUIHUE"/>
    <s v="PUERTO MONTT"/>
  </r>
  <r>
    <x v="4"/>
    <x v="5"/>
    <x v="0"/>
    <x v="280"/>
    <x v="3"/>
    <x v="280"/>
    <n v="600"/>
    <n v="217.316"/>
    <n v="382.68399999999997"/>
    <s v="LLANQUIHUE"/>
    <s v="PUERTO MONTT"/>
  </r>
  <r>
    <x v="4"/>
    <x v="5"/>
    <x v="0"/>
    <x v="281"/>
    <x v="0"/>
    <x v="281"/>
    <n v="200"/>
    <n v="0"/>
    <n v="200"/>
    <s v="CHILOE"/>
    <s v="CASTRO, ANCUD, CHONCHI, CURACO DE VELEZ, DALCAHUE, PUQUELDON, QUEILEN, QUELLON, QUEMCHI, QUINCHAO"/>
  </r>
  <r>
    <x v="4"/>
    <x v="5"/>
    <x v="0"/>
    <x v="281"/>
    <x v="2"/>
    <x v="281"/>
    <n v="25000"/>
    <n v="16350.701999999999"/>
    <n v="8649.2980000000007"/>
    <s v="CHILOE"/>
    <s v="CASTRO, ANCUD, CHONCHI, CURACO DE VELEZ, DALCAHUE, PUQUELDON, QUEILEN, QUELLON, QUEMCHI, QUINCHAO"/>
  </r>
  <r>
    <x v="4"/>
    <x v="5"/>
    <x v="0"/>
    <x v="281"/>
    <x v="1"/>
    <x v="281"/>
    <n v="500000"/>
    <n v="498411.196"/>
    <n v="1588.8040000000037"/>
    <s v="CHILOE"/>
    <s v="CASTRO, ANCUD, CHONCHI, CURACO DE VELEZ, DALCAHUE, PUQUELDON, QUEILEN, QUELLON, QUEMCHI, QUINCHAO"/>
  </r>
  <r>
    <x v="4"/>
    <x v="5"/>
    <x v="0"/>
    <x v="281"/>
    <x v="3"/>
    <x v="281"/>
    <n v="1080"/>
    <n v="0"/>
    <n v="1080"/>
    <s v="CHILOE"/>
    <s v="CASTRO, ANCUD, CHONCHI, CURACO DE VELEZ, DALCAHUE, PUQUELDON, QUEILEN, QUELLON, QUEMCHI, QUINCHAO"/>
  </r>
  <r>
    <x v="4"/>
    <x v="5"/>
    <x v="0"/>
    <x v="282"/>
    <x v="0"/>
    <x v="282"/>
    <n v="200"/>
    <n v="0"/>
    <n v="200"/>
    <s v="PALENA"/>
    <s v="CHAITEN, FUTALEUFU, HUALAIHUE, PALENA"/>
  </r>
  <r>
    <x v="4"/>
    <x v="5"/>
    <x v="0"/>
    <x v="282"/>
    <x v="2"/>
    <x v="282"/>
    <n v="57000"/>
    <n v="47925.182000000001"/>
    <n v="9074.8179999999993"/>
    <s v="PALENA"/>
    <s v="CHAITEN, FUTALEUFU, HUALAIHUE, PALENA"/>
  </r>
  <r>
    <x v="4"/>
    <x v="5"/>
    <x v="0"/>
    <x v="282"/>
    <x v="1"/>
    <x v="282"/>
    <n v="550000"/>
    <n v="549998.69999999995"/>
    <n v="1.3000000000465661"/>
    <s v="PALENA"/>
    <s v="CHAITEN, FUTALEUFU, HUALAIHUE, PALENA"/>
  </r>
  <r>
    <x v="4"/>
    <x v="5"/>
    <x v="0"/>
    <x v="282"/>
    <x v="3"/>
    <x v="282"/>
    <n v="1080"/>
    <n v="0"/>
    <n v="1080"/>
    <s v="PALENA"/>
    <s v="CHAITEN, FUTALEUFU, HUALAIHUE, PALENA"/>
  </r>
  <r>
    <x v="4"/>
    <x v="5"/>
    <x v="0"/>
    <x v="283"/>
    <x v="0"/>
    <x v="283"/>
    <n v="200"/>
    <n v="0"/>
    <n v="200"/>
    <s v="LLANQUIHUE"/>
    <s v="PUERTO MONTT, CALBUCO, COCHAMO, FRESIA, FRUTILLAR, LOS MUERMOS, LLANQUIHUE, MAULLIN, PUERTO VARAS"/>
  </r>
  <r>
    <x v="4"/>
    <x v="5"/>
    <x v="0"/>
    <x v="283"/>
    <x v="2"/>
    <x v="283"/>
    <n v="57100"/>
    <n v="44990.527000000002"/>
    <n v="12109.472999999998"/>
    <s v="LLANQUIHUE"/>
    <s v="PUERTO MONTT, CALBUCO, COCHAMO, FRESIA, FRUTILLAR, LOS MUERMOS, LLANQUIHUE, MAULLIN, PUERTO VARAS"/>
  </r>
  <r>
    <x v="4"/>
    <x v="5"/>
    <x v="0"/>
    <x v="283"/>
    <x v="1"/>
    <x v="283"/>
    <n v="510000"/>
    <n v="509989.75900000002"/>
    <n v="10.240999999979977"/>
    <s v="LLANQUIHUE"/>
    <s v="PUERTO MONTT, CALBUCO, COCHAMO, FRESIA, FRUTILLAR, LOS MUERMOS, LLANQUIHUE, MAULLIN, PUERTO VARAS"/>
  </r>
  <r>
    <x v="4"/>
    <x v="5"/>
    <x v="0"/>
    <x v="283"/>
    <x v="3"/>
    <x v="283"/>
    <n v="1080"/>
    <n v="0"/>
    <n v="1080"/>
    <s v="LLANQUIHUE"/>
    <s v="PUERTO MONTT, CALBUCO, COCHAMO, FRESIA, FRUTILLAR, LOS MUERMOS, LLANQUIHUE, MAULLIN, PUERTO VARAS"/>
  </r>
  <r>
    <x v="4"/>
    <x v="6"/>
    <x v="0"/>
    <x v="284"/>
    <x v="1"/>
    <x v="284"/>
    <n v="2125354"/>
    <n v="2049441.14"/>
    <n v="75912.860000000102"/>
    <s v="AYSEN"/>
    <s v="AYSEN"/>
  </r>
  <r>
    <x v="4"/>
    <x v="6"/>
    <x v="0"/>
    <x v="284"/>
    <x v="3"/>
    <x v="284"/>
    <n v="1047"/>
    <n v="1046.749"/>
    <n v="0.25099999999997635"/>
    <s v="AYSEN"/>
    <s v="AYSEN"/>
  </r>
  <r>
    <x v="4"/>
    <x v="6"/>
    <x v="0"/>
    <x v="285"/>
    <x v="0"/>
    <x v="285"/>
    <n v="381"/>
    <n v="369.81700000000001"/>
    <n v="11.182999999999993"/>
    <s v="INTERPROVINCIAL"/>
    <s v="INTERCOMUNAL"/>
  </r>
  <r>
    <x v="4"/>
    <x v="6"/>
    <x v="0"/>
    <x v="285"/>
    <x v="2"/>
    <x v="285"/>
    <n v="109176"/>
    <n v="109123.652"/>
    <n v="52.347999999998137"/>
    <s v="INTERPROVINCIAL"/>
    <s v="INTERCOMUNAL"/>
  </r>
  <r>
    <x v="4"/>
    <x v="6"/>
    <x v="0"/>
    <x v="285"/>
    <x v="1"/>
    <x v="285"/>
    <n v="579825"/>
    <n v="578808.14199999999"/>
    <n v="1016.8580000000075"/>
    <s v="INTERPROVINCIAL"/>
    <s v="INTERCOMUNAL"/>
  </r>
  <r>
    <x v="4"/>
    <x v="6"/>
    <x v="0"/>
    <x v="285"/>
    <x v="3"/>
    <x v="285"/>
    <n v="969"/>
    <n v="968.06"/>
    <n v="0.94000000000005457"/>
    <s v="INTERPROVINCIAL"/>
    <s v="INTERCOMUNAL"/>
  </r>
  <r>
    <x v="4"/>
    <x v="6"/>
    <x v="0"/>
    <x v="286"/>
    <x v="0"/>
    <x v="286"/>
    <n v="101"/>
    <n v="100.175"/>
    <n v="0.82500000000000284"/>
    <s v="COIHAIQUE"/>
    <s v="COIHAIQUE"/>
  </r>
  <r>
    <x v="4"/>
    <x v="6"/>
    <x v="0"/>
    <x v="286"/>
    <x v="1"/>
    <x v="286"/>
    <n v="1799006"/>
    <n v="1499934.8160000001"/>
    <n v="299071.18399999989"/>
    <s v="COIHAIQUE"/>
    <s v="COIHAIQUE"/>
  </r>
  <r>
    <x v="4"/>
    <x v="6"/>
    <x v="0"/>
    <x v="286"/>
    <x v="3"/>
    <x v="286"/>
    <n v="706"/>
    <n v="462.517"/>
    <n v="243.483"/>
    <s v="COIHAIQUE"/>
    <s v="COIHAIQUE"/>
  </r>
  <r>
    <x v="4"/>
    <x v="6"/>
    <x v="0"/>
    <x v="287"/>
    <x v="0"/>
    <x v="287"/>
    <n v="500"/>
    <n v="124.58499999999999"/>
    <n v="375.41500000000002"/>
    <s v="COIHAIQUE, AYSEN, CAPITAN PRAT, GENERAL CARRERA"/>
    <s v="COIHAIQUE, LAGO VERDE, AYSEN, CISNES, GUAITECAS, COCHRANE, O'HIGGINS, TORTEL, CHILE CHICO, RIO IBAÑEZ"/>
  </r>
  <r>
    <x v="4"/>
    <x v="6"/>
    <x v="0"/>
    <x v="287"/>
    <x v="1"/>
    <x v="287"/>
    <n v="10"/>
    <n v="0"/>
    <n v="10"/>
    <s v="COIHAIQUE, AYSEN, CAPITAN PRAT, GENERAL CARRERA"/>
    <s v="COIHAIQUE, LAGO VERDE, AYSEN, CISNES, GUAITECAS, COCHRANE, O'HIGGINS, TORTEL, CHILE CHICO, RIO IBAÑEZ"/>
  </r>
  <r>
    <x v="4"/>
    <x v="7"/>
    <x v="0"/>
    <x v="288"/>
    <x v="0"/>
    <x v="288"/>
    <n v="300"/>
    <n v="208.34800000000001"/>
    <n v="91.651999999999987"/>
    <s v="MAGALLANES"/>
    <s v="PUNTA ARENAS"/>
  </r>
  <r>
    <x v="4"/>
    <x v="7"/>
    <x v="0"/>
    <x v="288"/>
    <x v="2"/>
    <x v="288"/>
    <n v="206380"/>
    <n v="206273.72500000001"/>
    <n v="106.27499999999418"/>
    <s v="MAGALLANES"/>
    <s v="PUNTA ARENAS"/>
  </r>
  <r>
    <x v="4"/>
    <x v="7"/>
    <x v="0"/>
    <x v="288"/>
    <x v="1"/>
    <x v="288"/>
    <n v="2903246"/>
    <n v="2903229.2590000001"/>
    <n v="16.740999999921769"/>
    <s v="MAGALLANES"/>
    <s v="PUNTA ARENAS"/>
  </r>
  <r>
    <x v="4"/>
    <x v="7"/>
    <x v="0"/>
    <x v="288"/>
    <x v="3"/>
    <x v="288"/>
    <n v="2630"/>
    <n v="2629.0439999999999"/>
    <n v="0.95600000000013097"/>
    <s v="MAGALLANES"/>
    <s v="PUNTA ARENAS"/>
  </r>
  <r>
    <x v="4"/>
    <x v="7"/>
    <x v="0"/>
    <x v="289"/>
    <x v="2"/>
    <x v="289"/>
    <n v="23854"/>
    <n v="23463.5"/>
    <n v="390.5"/>
    <s v="TIERRA DEL FUEGO"/>
    <s v="PRIMAVERA"/>
  </r>
  <r>
    <x v="4"/>
    <x v="7"/>
    <x v="0"/>
    <x v="289"/>
    <x v="1"/>
    <x v="289"/>
    <n v="155922"/>
    <n v="155903.823"/>
    <n v="18.176999999996042"/>
    <s v="TIERRA DEL FUEGO"/>
    <s v="PRIMAVERA"/>
  </r>
  <r>
    <x v="4"/>
    <x v="7"/>
    <x v="0"/>
    <x v="289"/>
    <x v="3"/>
    <x v="289"/>
    <n v="652"/>
    <n v="651.37900000000002"/>
    <n v="0.6209999999999809"/>
    <s v="TIERRA DEL FUEGO"/>
    <s v="PRIMAVERA"/>
  </r>
  <r>
    <x v="4"/>
    <x v="7"/>
    <x v="0"/>
    <x v="290"/>
    <x v="0"/>
    <x v="290"/>
    <n v="307"/>
    <n v="123.65300000000001"/>
    <n v="183.34699999999998"/>
    <s v="TIERRA DEL FUEGO"/>
    <s v="PRIMAVERA"/>
  </r>
  <r>
    <x v="4"/>
    <x v="7"/>
    <x v="0"/>
    <x v="290"/>
    <x v="2"/>
    <x v="290"/>
    <n v="26700"/>
    <n v="26691"/>
    <n v="9"/>
    <s v="TIERRA DEL FUEGO"/>
    <s v="PRIMAVERA"/>
  </r>
  <r>
    <x v="4"/>
    <x v="7"/>
    <x v="0"/>
    <x v="290"/>
    <x v="1"/>
    <x v="290"/>
    <n v="915925"/>
    <n v="915436.77800000005"/>
    <n v="488.22199999995064"/>
    <s v="TIERRA DEL FUEGO"/>
    <s v="PRIMAVERA"/>
  </r>
  <r>
    <x v="4"/>
    <x v="7"/>
    <x v="0"/>
    <x v="290"/>
    <x v="3"/>
    <x v="290"/>
    <n v="726"/>
    <n v="725.20600000000002"/>
    <n v="0.79399999999998272"/>
    <s v="TIERRA DEL FUEGO"/>
    <s v="PRIMAVERA"/>
  </r>
  <r>
    <x v="4"/>
    <x v="7"/>
    <x v="0"/>
    <x v="291"/>
    <x v="0"/>
    <x v="291"/>
    <n v="300"/>
    <n v="0"/>
    <n v="300"/>
    <s v="TIERRA DEL FUEGO"/>
    <s v="TIMAUKEL"/>
  </r>
  <r>
    <x v="4"/>
    <x v="17"/>
    <x v="0"/>
    <x v="292"/>
    <x v="0"/>
    <x v="292"/>
    <n v="130"/>
    <n v="126.014"/>
    <n v="3.9860000000000042"/>
    <s v="NTERPROVINCIAL"/>
    <s v="INTERCOMUNAL"/>
  </r>
  <r>
    <x v="4"/>
    <x v="17"/>
    <x v="0"/>
    <x v="292"/>
    <x v="2"/>
    <x v="292"/>
    <n v="103000"/>
    <n v="96306.968999999997"/>
    <n v="6693.0310000000027"/>
    <s v="NTERPROVINCIAL"/>
    <s v="INTERCOMUNAL"/>
  </r>
  <r>
    <x v="4"/>
    <x v="17"/>
    <x v="0"/>
    <x v="292"/>
    <x v="1"/>
    <x v="292"/>
    <n v="1200000"/>
    <n v="1200000"/>
    <n v="0"/>
    <s v="NTERPROVINCIAL"/>
    <s v="INTERCOMUNAL"/>
  </r>
  <r>
    <x v="4"/>
    <x v="17"/>
    <x v="0"/>
    <x v="292"/>
    <x v="3"/>
    <x v="292"/>
    <n v="1470"/>
    <n v="365.14499999999998"/>
    <n v="1104.855"/>
    <s v="NTERPROVINCIAL"/>
    <s v="INTERCOMUNAL"/>
  </r>
  <r>
    <x v="5"/>
    <x v="8"/>
    <x v="0"/>
    <x v="293"/>
    <x v="2"/>
    <x v="293"/>
    <n v="7250"/>
    <n v="7250"/>
    <n v="0"/>
    <s v="PARINACOTA"/>
    <s v="PUTRE"/>
  </r>
  <r>
    <x v="5"/>
    <x v="8"/>
    <x v="0"/>
    <x v="293"/>
    <x v="1"/>
    <x v="293"/>
    <n v="50000"/>
    <n v="50000"/>
    <n v="0"/>
    <s v="PARINACOTA"/>
    <s v="PUTRE"/>
  </r>
  <r>
    <x v="5"/>
    <x v="11"/>
    <x v="0"/>
    <x v="294"/>
    <x v="0"/>
    <x v="294"/>
    <n v="221"/>
    <n v="220.52600000000001"/>
    <n v="0.47399999999998954"/>
    <s v="EL LOA"/>
    <s v="CALAMA"/>
  </r>
  <r>
    <x v="5"/>
    <x v="11"/>
    <x v="0"/>
    <x v="294"/>
    <x v="2"/>
    <x v="294"/>
    <n v="47856"/>
    <n v="47854.394999999997"/>
    <n v="1.6050000000032014"/>
    <s v="EL LOA"/>
    <s v="CALAMA"/>
  </r>
  <r>
    <x v="5"/>
    <x v="11"/>
    <x v="0"/>
    <x v="294"/>
    <x v="1"/>
    <x v="294"/>
    <n v="253004"/>
    <n v="253003.927"/>
    <n v="7.3000000003958121E-2"/>
    <s v="EL LOA"/>
    <s v="CALAMA"/>
  </r>
  <r>
    <x v="5"/>
    <x v="11"/>
    <x v="0"/>
    <x v="295"/>
    <x v="0"/>
    <x v="295"/>
    <n v="75"/>
    <n v="74.820999999999998"/>
    <n v="0.17900000000000205"/>
    <s v="ANTOFAGASTA"/>
    <s v="TALTAL"/>
  </r>
  <r>
    <x v="5"/>
    <x v="11"/>
    <x v="0"/>
    <x v="295"/>
    <x v="1"/>
    <x v="295"/>
    <n v="220012"/>
    <n v="220003.77"/>
    <n v="8.2300000000104774"/>
    <s v="ANTOFAGASTA"/>
    <s v="TALTAL"/>
  </r>
  <r>
    <x v="5"/>
    <x v="11"/>
    <x v="0"/>
    <x v="295"/>
    <x v="3"/>
    <x v="295"/>
    <n v="700"/>
    <n v="0"/>
    <n v="700"/>
    <s v="ANTOFAGASTA"/>
    <s v="TALTAL"/>
  </r>
  <r>
    <x v="5"/>
    <x v="11"/>
    <x v="0"/>
    <x v="296"/>
    <x v="0"/>
    <x v="296"/>
    <n v="71"/>
    <n v="70.884"/>
    <n v="0.11599999999999966"/>
    <s v="EL LOA"/>
    <s v="SAN PEDRO DE ATACAMA"/>
  </r>
  <r>
    <x v="5"/>
    <x v="11"/>
    <x v="0"/>
    <x v="296"/>
    <x v="1"/>
    <x v="296"/>
    <n v="400000"/>
    <n v="399999.61300000001"/>
    <n v="0.38699999998789281"/>
    <s v="EL LOA"/>
    <s v="SAN PEDRO DE ATACAMA"/>
  </r>
  <r>
    <x v="5"/>
    <x v="11"/>
    <x v="0"/>
    <x v="296"/>
    <x v="3"/>
    <x v="296"/>
    <n v="852"/>
    <n v="0"/>
    <n v="852"/>
    <s v="EL LOA"/>
    <s v="SAN PEDRO DE ATACAMA"/>
  </r>
  <r>
    <x v="5"/>
    <x v="1"/>
    <x v="0"/>
    <x v="297"/>
    <x v="1"/>
    <x v="297"/>
    <n v="467208"/>
    <n v="467207.64"/>
    <n v="0.35999999998603016"/>
    <s v="HUASCO"/>
    <s v="VALLENAR"/>
  </r>
  <r>
    <x v="5"/>
    <x v="1"/>
    <x v="0"/>
    <x v="298"/>
    <x v="1"/>
    <x v="298"/>
    <n v="10093"/>
    <n v="9943.64"/>
    <n v="149.36000000000058"/>
    <s v="HUASCO"/>
    <s v="ALTO DEL CARMEN"/>
  </r>
  <r>
    <x v="5"/>
    <x v="1"/>
    <x v="0"/>
    <x v="299"/>
    <x v="1"/>
    <x v="299"/>
    <n v="120000"/>
    <n v="117976.982"/>
    <n v="2023.0179999999964"/>
    <s v="HUASCO"/>
    <s v="FREIRINA"/>
  </r>
  <r>
    <x v="5"/>
    <x v="12"/>
    <x v="0"/>
    <x v="300"/>
    <x v="2"/>
    <x v="300"/>
    <n v="171221"/>
    <n v="151618"/>
    <n v="19603"/>
    <s v="LIMARI"/>
    <s v="MONTE PATRIA"/>
  </r>
  <r>
    <x v="5"/>
    <x v="12"/>
    <x v="0"/>
    <x v="300"/>
    <x v="1"/>
    <x v="300"/>
    <n v="1180834"/>
    <n v="1065157.6189999999"/>
    <n v="115676.38100000005"/>
    <s v="LIMARI"/>
    <s v="MONTE PATRIA"/>
  </r>
  <r>
    <x v="5"/>
    <x v="12"/>
    <x v="0"/>
    <x v="301"/>
    <x v="2"/>
    <x v="301"/>
    <n v="725"/>
    <n v="0"/>
    <n v="725"/>
    <s v="CHOAPA"/>
    <s v="CANELA"/>
  </r>
  <r>
    <x v="5"/>
    <x v="12"/>
    <x v="0"/>
    <x v="301"/>
    <x v="1"/>
    <x v="301"/>
    <n v="5000"/>
    <n v="0"/>
    <n v="5000"/>
    <s v="CHOAPA"/>
    <s v="CANELA"/>
  </r>
  <r>
    <x v="5"/>
    <x v="12"/>
    <x v="0"/>
    <x v="302"/>
    <x v="2"/>
    <x v="302"/>
    <n v="725"/>
    <n v="0"/>
    <n v="725"/>
    <s v="CHOAPA"/>
    <s v="SALAMANCA"/>
  </r>
  <r>
    <x v="5"/>
    <x v="12"/>
    <x v="0"/>
    <x v="302"/>
    <x v="1"/>
    <x v="302"/>
    <n v="5000"/>
    <n v="0"/>
    <n v="5000"/>
    <s v="CHOAPA"/>
    <s v="SALAMANCA"/>
  </r>
  <r>
    <x v="5"/>
    <x v="12"/>
    <x v="0"/>
    <x v="303"/>
    <x v="2"/>
    <x v="303"/>
    <n v="476896"/>
    <n v="476895.5"/>
    <n v="0.5"/>
    <s v="INTERPROVINCIAL"/>
    <s v="INTERCOMUNAL"/>
  </r>
  <r>
    <x v="5"/>
    <x v="12"/>
    <x v="0"/>
    <x v="303"/>
    <x v="1"/>
    <x v="303"/>
    <n v="1703631"/>
    <n v="1597766.973"/>
    <n v="105864.027"/>
    <s v="INTERPROVINCIAL"/>
    <s v="INTERCOMUNAL"/>
  </r>
  <r>
    <x v="5"/>
    <x v="2"/>
    <x v="0"/>
    <x v="304"/>
    <x v="2"/>
    <x v="304"/>
    <n v="12846"/>
    <n v="12845.61"/>
    <n v="0.38999999999941792"/>
    <s v="PETORCA"/>
    <s v="LA LIGUA"/>
  </r>
  <r>
    <x v="5"/>
    <x v="2"/>
    <x v="0"/>
    <x v="304"/>
    <x v="1"/>
    <x v="304"/>
    <n v="128457"/>
    <n v="128456.10400000001"/>
    <n v="0.89599999999336433"/>
    <s v="PETORCA"/>
    <s v="LA LIGUA"/>
  </r>
  <r>
    <x v="5"/>
    <x v="2"/>
    <x v="0"/>
    <x v="305"/>
    <x v="2"/>
    <x v="305"/>
    <n v="12873"/>
    <n v="12872.25"/>
    <n v="0.75"/>
    <s v="PETORCA"/>
    <s v="PETORCA"/>
  </r>
  <r>
    <x v="5"/>
    <x v="2"/>
    <x v="0"/>
    <x v="305"/>
    <x v="1"/>
    <x v="305"/>
    <n v="128723"/>
    <n v="128722.5"/>
    <n v="0.5"/>
    <s v="PETORCA"/>
    <s v="PETORCA"/>
  </r>
  <r>
    <x v="5"/>
    <x v="2"/>
    <x v="0"/>
    <x v="306"/>
    <x v="2"/>
    <x v="306"/>
    <n v="12500"/>
    <n v="12486.971"/>
    <n v="13.029000000000451"/>
    <s v="PETORCA"/>
    <s v="PAPUDO"/>
  </r>
  <r>
    <x v="5"/>
    <x v="2"/>
    <x v="0"/>
    <x v="306"/>
    <x v="1"/>
    <x v="306"/>
    <n v="125000"/>
    <n v="124869.711"/>
    <n v="130.28900000000431"/>
    <s v="PETORCA"/>
    <s v="PAPUDO"/>
  </r>
  <r>
    <x v="5"/>
    <x v="2"/>
    <x v="0"/>
    <x v="307"/>
    <x v="2"/>
    <x v="307"/>
    <n v="12898"/>
    <n v="12845.476000000001"/>
    <n v="52.523999999999432"/>
    <s v="PETORCA"/>
    <s v="PETORCA"/>
  </r>
  <r>
    <x v="5"/>
    <x v="2"/>
    <x v="0"/>
    <x v="307"/>
    <x v="1"/>
    <x v="307"/>
    <n v="128980"/>
    <n v="128454.75599999999"/>
    <n v="525.24400000000605"/>
    <s v="PETORCA"/>
    <s v="PETORCA"/>
  </r>
  <r>
    <x v="5"/>
    <x v="2"/>
    <x v="0"/>
    <x v="308"/>
    <x v="2"/>
    <x v="308"/>
    <n v="12721"/>
    <n v="12720.534"/>
    <n v="0.46600000000034925"/>
    <s v="VALPARAISO"/>
    <s v="QUILPUE"/>
  </r>
  <r>
    <x v="5"/>
    <x v="2"/>
    <x v="0"/>
    <x v="308"/>
    <x v="1"/>
    <x v="308"/>
    <n v="127206"/>
    <n v="127205.342"/>
    <n v="0.65799999999580905"/>
    <s v="VALPARAISO"/>
    <s v="QUILPUE"/>
  </r>
  <r>
    <x v="5"/>
    <x v="2"/>
    <x v="0"/>
    <x v="309"/>
    <x v="2"/>
    <x v="309"/>
    <n v="12500"/>
    <n v="12161.705"/>
    <n v="338.29500000000007"/>
    <s v="SAN FELIPE"/>
    <s v="CATEMU"/>
  </r>
  <r>
    <x v="5"/>
    <x v="2"/>
    <x v="0"/>
    <x v="309"/>
    <x v="1"/>
    <x v="309"/>
    <n v="125000"/>
    <n v="121617.04700000001"/>
    <n v="3382.9529999999941"/>
    <s v="SAN FELIPE"/>
    <s v="CATEMU"/>
  </r>
  <r>
    <x v="5"/>
    <x v="2"/>
    <x v="0"/>
    <x v="310"/>
    <x v="2"/>
    <x v="310"/>
    <n v="16390"/>
    <n v="16372.751"/>
    <n v="17.248999999999796"/>
    <s v="QUILLOTA"/>
    <s v="CALERA"/>
  </r>
  <r>
    <x v="5"/>
    <x v="2"/>
    <x v="0"/>
    <x v="310"/>
    <x v="1"/>
    <x v="310"/>
    <n v="113034"/>
    <n v="112915.519"/>
    <n v="118.48099999999977"/>
    <s v="QUILLOTA"/>
    <s v="CALERA"/>
  </r>
  <r>
    <x v="5"/>
    <x v="2"/>
    <x v="0"/>
    <x v="311"/>
    <x v="2"/>
    <x v="311"/>
    <n v="12500"/>
    <n v="12499.522999999999"/>
    <n v="0.47700000000077125"/>
    <s v="SAN FELIPE"/>
    <s v="SAN FELIPE"/>
  </r>
  <r>
    <x v="5"/>
    <x v="2"/>
    <x v="0"/>
    <x v="311"/>
    <x v="1"/>
    <x v="311"/>
    <n v="125000"/>
    <n v="124995.23"/>
    <n v="4.7700000000040745"/>
    <s v="SAN FELIPE"/>
    <s v="SAN FELIPE"/>
  </r>
  <r>
    <x v="5"/>
    <x v="2"/>
    <x v="0"/>
    <x v="312"/>
    <x v="2"/>
    <x v="312"/>
    <n v="2545012"/>
    <n v="2538882.929"/>
    <n v="6129.0709999999963"/>
    <s v="INTERPROVINCIAL"/>
    <s v="INTERCOMUNAL"/>
  </r>
  <r>
    <x v="5"/>
    <x v="2"/>
    <x v="0"/>
    <x v="312"/>
    <x v="1"/>
    <x v="312"/>
    <n v="14083883"/>
    <n v="14075130.152000001"/>
    <n v="8752.8479999992996"/>
    <s v="INTERPROVINCIAL"/>
    <s v="INTERCOMUNAL"/>
  </r>
  <r>
    <x v="5"/>
    <x v="3"/>
    <x v="0"/>
    <x v="313"/>
    <x v="2"/>
    <x v="313"/>
    <n v="221680"/>
    <n v="221667.39300000001"/>
    <n v="12.606999999989057"/>
    <s v="MELIPILLA"/>
    <s v="MELIPILLA"/>
  </r>
  <r>
    <x v="5"/>
    <x v="3"/>
    <x v="0"/>
    <x v="313"/>
    <x v="1"/>
    <x v="313"/>
    <n v="1528823"/>
    <n v="1528740.635"/>
    <n v="82.364999999990687"/>
    <s v="MELIPILLA"/>
    <s v="MELIPILLA"/>
  </r>
  <r>
    <x v="5"/>
    <x v="3"/>
    <x v="0"/>
    <x v="314"/>
    <x v="2"/>
    <x v="314"/>
    <n v="97760"/>
    <n v="95600.528999999995"/>
    <n v="2159.471000000005"/>
    <s v="MAIPO"/>
    <s v="PAINE"/>
  </r>
  <r>
    <x v="5"/>
    <x v="3"/>
    <x v="0"/>
    <x v="314"/>
    <x v="1"/>
    <x v="314"/>
    <n v="752000"/>
    <n v="735388.68200000003"/>
    <n v="16611.31799999997"/>
    <s v="MAIPO"/>
    <s v="PAINE"/>
  </r>
  <r>
    <x v="5"/>
    <x v="3"/>
    <x v="0"/>
    <x v="315"/>
    <x v="2"/>
    <x v="315"/>
    <n v="258306"/>
    <n v="258305.68599999999"/>
    <n v="0.31400000001303852"/>
    <s v="TALAGANTE"/>
    <s v="ISLA DE MAIPO"/>
  </r>
  <r>
    <x v="5"/>
    <x v="3"/>
    <x v="0"/>
    <x v="315"/>
    <x v="1"/>
    <x v="315"/>
    <n v="1781420"/>
    <n v="1781418.5120000001"/>
    <n v="1.4879999998956919"/>
    <s v="TALAGANTE"/>
    <s v="ISLA DE MAIPO"/>
  </r>
  <r>
    <x v="5"/>
    <x v="3"/>
    <x v="0"/>
    <x v="316"/>
    <x v="2"/>
    <x v="316"/>
    <n v="100"/>
    <n v="0"/>
    <n v="100"/>
    <s v="CHACABUCO"/>
    <s v="LAMPA"/>
  </r>
  <r>
    <x v="5"/>
    <x v="3"/>
    <x v="0"/>
    <x v="316"/>
    <x v="1"/>
    <x v="316"/>
    <n v="1000"/>
    <n v="0"/>
    <n v="1000"/>
    <s v="CHACABUCO"/>
    <s v="LAMPA"/>
  </r>
  <r>
    <x v="5"/>
    <x v="3"/>
    <x v="0"/>
    <x v="317"/>
    <x v="2"/>
    <x v="317"/>
    <n v="61118"/>
    <n v="46970.061000000002"/>
    <n v="14147.938999999998"/>
    <s v="INTERPROVINCIAL"/>
    <s v="INTERCOMUNAL"/>
  </r>
  <r>
    <x v="5"/>
    <x v="3"/>
    <x v="0"/>
    <x v="317"/>
    <x v="1"/>
    <x v="317"/>
    <n v="913257"/>
    <n v="759290.20700000005"/>
    <n v="153966.79299999995"/>
    <s v="INTERPROVINCIAL"/>
    <s v="INTERCOMUNAL"/>
  </r>
  <r>
    <x v="5"/>
    <x v="3"/>
    <x v="0"/>
    <x v="318"/>
    <x v="2"/>
    <x v="318"/>
    <n v="5000"/>
    <n v="0"/>
    <n v="5000"/>
    <s v="TALAGANTE"/>
    <s v="PEÑAFLOR"/>
  </r>
  <r>
    <x v="5"/>
    <x v="3"/>
    <x v="0"/>
    <x v="318"/>
    <x v="1"/>
    <x v="318"/>
    <n v="50000"/>
    <n v="0"/>
    <n v="50000"/>
    <s v="TALAGANTE"/>
    <s v="PEÑAFLOR"/>
  </r>
  <r>
    <x v="5"/>
    <x v="3"/>
    <x v="0"/>
    <x v="319"/>
    <x v="2"/>
    <x v="319"/>
    <n v="5000"/>
    <n v="0"/>
    <n v="5000"/>
    <s v="MELIPILLA"/>
    <s v="CURACAVI"/>
  </r>
  <r>
    <x v="5"/>
    <x v="3"/>
    <x v="0"/>
    <x v="319"/>
    <x v="1"/>
    <x v="319"/>
    <n v="50000"/>
    <n v="0"/>
    <n v="50000"/>
    <s v="MELIPILLA"/>
    <s v="CURACAVI"/>
  </r>
  <r>
    <x v="5"/>
    <x v="3"/>
    <x v="0"/>
    <x v="320"/>
    <x v="2"/>
    <x v="320"/>
    <n v="100"/>
    <n v="0"/>
    <n v="100"/>
    <s v="TALAGANTE"/>
    <s v="ISLA DE MAIPO"/>
  </r>
  <r>
    <x v="5"/>
    <x v="3"/>
    <x v="0"/>
    <x v="320"/>
    <x v="1"/>
    <x v="320"/>
    <n v="1000"/>
    <n v="0"/>
    <n v="1000"/>
    <s v="TALAGANTE"/>
    <s v="ISLA DE MAIPO"/>
  </r>
  <r>
    <x v="5"/>
    <x v="3"/>
    <x v="0"/>
    <x v="321"/>
    <x v="2"/>
    <x v="321"/>
    <n v="1000"/>
    <n v="0"/>
    <n v="1000"/>
    <s v="CHACABUCO"/>
    <s v="COLINA"/>
  </r>
  <r>
    <x v="5"/>
    <x v="3"/>
    <x v="0"/>
    <x v="321"/>
    <x v="1"/>
    <x v="321"/>
    <n v="10000"/>
    <n v="0"/>
    <n v="10000"/>
    <s v="CHACABUCO"/>
    <s v="COLINA"/>
  </r>
  <r>
    <x v="5"/>
    <x v="13"/>
    <x v="0"/>
    <x v="322"/>
    <x v="2"/>
    <x v="322"/>
    <n v="72269"/>
    <n v="64796.493999999999"/>
    <n v="7472.5060000000012"/>
    <s v="CACHAPOAL"/>
    <s v="SAN VICENTE"/>
  </r>
  <r>
    <x v="5"/>
    <x v="13"/>
    <x v="0"/>
    <x v="322"/>
    <x v="1"/>
    <x v="322"/>
    <n v="722685"/>
    <n v="695286.19200000004"/>
    <n v="27398.807999999961"/>
    <s v="CACHAPOAL"/>
    <s v="SAN VICENTE"/>
  </r>
  <r>
    <x v="5"/>
    <x v="13"/>
    <x v="0"/>
    <x v="323"/>
    <x v="2"/>
    <x v="323"/>
    <n v="53422"/>
    <n v="52497.351999999999"/>
    <n v="924.64800000000105"/>
    <s v="COLCHAGUA"/>
    <s v="SAN FERNANDO"/>
  </r>
  <r>
    <x v="5"/>
    <x v="13"/>
    <x v="0"/>
    <x v="323"/>
    <x v="1"/>
    <x v="323"/>
    <n v="368426"/>
    <n v="333944.10100000002"/>
    <n v="34481.898999999976"/>
    <s v="COLCHAGUA"/>
    <s v="SAN FERNANDO"/>
  </r>
  <r>
    <x v="5"/>
    <x v="13"/>
    <x v="0"/>
    <x v="324"/>
    <x v="2"/>
    <x v="324"/>
    <n v="95000"/>
    <n v="95000"/>
    <n v="0"/>
    <s v="CACHAPOAL"/>
    <s v="RENGO"/>
  </r>
  <r>
    <x v="5"/>
    <x v="13"/>
    <x v="0"/>
    <x v="324"/>
    <x v="1"/>
    <x v="324"/>
    <n v="950000"/>
    <n v="949836.35900000005"/>
    <n v="163.64099999994505"/>
    <s v="CACHAPOAL"/>
    <s v="RENGO"/>
  </r>
  <r>
    <x v="5"/>
    <x v="13"/>
    <x v="0"/>
    <x v="325"/>
    <x v="2"/>
    <x v="325"/>
    <n v="83217"/>
    <n v="83216.153999999995"/>
    <n v="0.84600000000500586"/>
    <s v="COLCHAGUA"/>
    <s v="SAN FERNANDO"/>
  </r>
  <r>
    <x v="5"/>
    <x v="13"/>
    <x v="0"/>
    <x v="325"/>
    <x v="1"/>
    <x v="325"/>
    <n v="832162"/>
    <n v="832161.52800000005"/>
    <n v="0.4719999999506399"/>
    <s v="COLCHAGUA"/>
    <s v="SAN FERNANDO"/>
  </r>
  <r>
    <x v="5"/>
    <x v="13"/>
    <x v="0"/>
    <x v="326"/>
    <x v="2"/>
    <x v="326"/>
    <n v="15413"/>
    <n v="11471.243"/>
    <n v="3941.7569999999996"/>
    <s v="CACHAPOAL"/>
    <s v="RENGO"/>
  </r>
  <r>
    <x v="5"/>
    <x v="13"/>
    <x v="0"/>
    <x v="326"/>
    <x v="1"/>
    <x v="326"/>
    <n v="115713"/>
    <n v="114712.431"/>
    <n v="1000.5690000000031"/>
    <s v="CACHAPOAL"/>
    <s v="RENGO"/>
  </r>
  <r>
    <x v="5"/>
    <x v="13"/>
    <x v="0"/>
    <x v="327"/>
    <x v="2"/>
    <x v="327"/>
    <n v="63813"/>
    <n v="63810.46"/>
    <n v="2.5400000000008731"/>
    <s v="CACHAPOAL"/>
    <s v="MALLOA"/>
  </r>
  <r>
    <x v="5"/>
    <x v="13"/>
    <x v="0"/>
    <x v="327"/>
    <x v="1"/>
    <x v="327"/>
    <n v="441331"/>
    <n v="441305.70199999999"/>
    <n v="25.298000000009779"/>
    <s v="CACHAPOAL"/>
    <s v="MALLOA"/>
  </r>
  <r>
    <x v="5"/>
    <x v="13"/>
    <x v="0"/>
    <x v="328"/>
    <x v="2"/>
    <x v="328"/>
    <n v="320280"/>
    <n v="320280"/>
    <n v="0"/>
    <s v="CACHAPOAL"/>
    <s v="OLIVAR"/>
  </r>
  <r>
    <x v="5"/>
    <x v="13"/>
    <x v="0"/>
    <x v="328"/>
    <x v="1"/>
    <x v="328"/>
    <n v="2669000"/>
    <n v="2666072.77"/>
    <n v="2927.2299999999814"/>
    <s v="CACHAPOAL"/>
    <s v="OLIVAR"/>
  </r>
  <r>
    <x v="5"/>
    <x v="13"/>
    <x v="0"/>
    <x v="329"/>
    <x v="2"/>
    <x v="329"/>
    <n v="10233"/>
    <n v="10233"/>
    <n v="0"/>
    <s v="CACHAPOAL"/>
    <s v="DOÑIHUE"/>
  </r>
  <r>
    <x v="5"/>
    <x v="13"/>
    <x v="0"/>
    <x v="329"/>
    <x v="1"/>
    <x v="329"/>
    <n v="70573"/>
    <n v="70563.485000000001"/>
    <n v="9.5149999999994179"/>
    <s v="CACHAPOAL"/>
    <s v="DOÑIHUE"/>
  </r>
  <r>
    <x v="5"/>
    <x v="13"/>
    <x v="0"/>
    <x v="330"/>
    <x v="2"/>
    <x v="330"/>
    <n v="1450"/>
    <n v="0"/>
    <n v="1450"/>
    <s v="CACHAPOAL"/>
    <s v="DOÑIHUE"/>
  </r>
  <r>
    <x v="5"/>
    <x v="13"/>
    <x v="0"/>
    <x v="330"/>
    <x v="1"/>
    <x v="330"/>
    <n v="10000"/>
    <n v="0"/>
    <n v="10000"/>
    <s v="CACHAPOAL"/>
    <s v="DOÑIHUE"/>
  </r>
  <r>
    <x v="5"/>
    <x v="13"/>
    <x v="0"/>
    <x v="331"/>
    <x v="1"/>
    <x v="331"/>
    <n v="1000"/>
    <n v="0"/>
    <n v="1000"/>
    <s v="CACHAPOAL"/>
    <s v="REQUINOA"/>
  </r>
  <r>
    <x v="5"/>
    <x v="13"/>
    <x v="0"/>
    <x v="332"/>
    <x v="2"/>
    <x v="332"/>
    <n v="12450"/>
    <n v="12449.555"/>
    <n v="0.44499999999970896"/>
    <s v="CACHAPOAL"/>
    <s v="CODEGUA"/>
  </r>
  <r>
    <x v="5"/>
    <x v="13"/>
    <x v="0"/>
    <x v="332"/>
    <x v="1"/>
    <x v="332"/>
    <n v="85859"/>
    <n v="85852.376999999993"/>
    <n v="6.6230000000068685"/>
    <s v="CACHAPOAL"/>
    <s v="CODEGUA"/>
  </r>
  <r>
    <x v="5"/>
    <x v="13"/>
    <x v="0"/>
    <x v="333"/>
    <x v="2"/>
    <x v="333"/>
    <n v="12252"/>
    <n v="0"/>
    <n v="12252"/>
    <s v="CARDENAL CARO"/>
    <s v="MARCHIHUE"/>
  </r>
  <r>
    <x v="5"/>
    <x v="13"/>
    <x v="0"/>
    <x v="333"/>
    <x v="1"/>
    <x v="333"/>
    <n v="84490"/>
    <n v="0"/>
    <n v="84490"/>
    <s v="CARDENAL CARO"/>
    <s v="MARCHIHUE"/>
  </r>
  <r>
    <x v="5"/>
    <x v="13"/>
    <x v="0"/>
    <x v="334"/>
    <x v="1"/>
    <x v="334"/>
    <n v="1000"/>
    <n v="0"/>
    <n v="1000"/>
    <s v="CARDENAL CARO"/>
    <s v="PICHILEMU"/>
  </r>
  <r>
    <x v="5"/>
    <x v="13"/>
    <x v="0"/>
    <x v="335"/>
    <x v="2"/>
    <x v="335"/>
    <n v="9425"/>
    <n v="0"/>
    <n v="9425"/>
    <s v="COLCHAGUA"/>
    <s v="PERALILLO"/>
  </r>
  <r>
    <x v="5"/>
    <x v="13"/>
    <x v="0"/>
    <x v="335"/>
    <x v="1"/>
    <x v="335"/>
    <n v="65000"/>
    <n v="0"/>
    <n v="65000"/>
    <s v="COLCHAGUA"/>
    <s v="PERALILLO"/>
  </r>
  <r>
    <x v="5"/>
    <x v="13"/>
    <x v="0"/>
    <x v="336"/>
    <x v="2"/>
    <x v="336"/>
    <n v="16807"/>
    <n v="16806.37"/>
    <n v="0.63000000000101863"/>
    <s v="CACHAPOAL"/>
    <s v="SAN VICENTE"/>
  </r>
  <r>
    <x v="5"/>
    <x v="13"/>
    <x v="0"/>
    <x v="336"/>
    <x v="1"/>
    <x v="336"/>
    <n v="115906"/>
    <n v="115906"/>
    <n v="0"/>
    <s v="CACHAPOAL"/>
    <s v="SAN VICENTE"/>
  </r>
  <r>
    <x v="5"/>
    <x v="13"/>
    <x v="0"/>
    <x v="337"/>
    <x v="2"/>
    <x v="337"/>
    <n v="24682"/>
    <n v="24682"/>
    <n v="0"/>
    <s v="INTERPROVINCIAL"/>
    <s v="INTERCOMUNAL"/>
  </r>
  <r>
    <x v="5"/>
    <x v="13"/>
    <x v="0"/>
    <x v="337"/>
    <x v="1"/>
    <x v="337"/>
    <n v="171214"/>
    <n v="170360.4"/>
    <n v="853.60000000000582"/>
    <s v="INTERPROVINCIAL"/>
    <s v="INTERCOMUNAL"/>
  </r>
  <r>
    <x v="5"/>
    <x v="14"/>
    <x v="0"/>
    <x v="338"/>
    <x v="2"/>
    <x v="338"/>
    <n v="109595"/>
    <n v="109594.81299999999"/>
    <n v="0.1870000000053551"/>
    <s v="LINARES"/>
    <s v="YERBAS BUENAS"/>
  </r>
  <r>
    <x v="5"/>
    <x v="14"/>
    <x v="0"/>
    <x v="338"/>
    <x v="1"/>
    <x v="338"/>
    <n v="755826"/>
    <n v="755826"/>
    <n v="0"/>
    <s v="LINARES"/>
    <s v="YERBAS BUENAS"/>
  </r>
  <r>
    <x v="5"/>
    <x v="14"/>
    <x v="0"/>
    <x v="339"/>
    <x v="2"/>
    <x v="339"/>
    <n v="91361"/>
    <n v="87365.31"/>
    <n v="3995.6900000000023"/>
    <s v="TALCA"/>
    <s v="SAN CLEMENTE"/>
  </r>
  <r>
    <x v="5"/>
    <x v="14"/>
    <x v="0"/>
    <x v="339"/>
    <x v="1"/>
    <x v="339"/>
    <n v="630073"/>
    <n v="626999.66500000004"/>
    <n v="3073.3349999999627"/>
    <s v="TALCA"/>
    <s v="SAN CLEMENTE"/>
  </r>
  <r>
    <x v="5"/>
    <x v="14"/>
    <x v="0"/>
    <x v="340"/>
    <x v="2"/>
    <x v="340"/>
    <n v="8020"/>
    <n v="8019.66"/>
    <n v="0.34000000000014552"/>
    <s v="CURICO"/>
    <s v="TENO"/>
  </r>
  <r>
    <x v="5"/>
    <x v="14"/>
    <x v="0"/>
    <x v="340"/>
    <x v="1"/>
    <x v="340"/>
    <n v="55309"/>
    <n v="55308"/>
    <n v="1"/>
    <s v="CURICO"/>
    <s v="TENO"/>
  </r>
  <r>
    <x v="5"/>
    <x v="14"/>
    <x v="0"/>
    <x v="341"/>
    <x v="2"/>
    <x v="341"/>
    <n v="152303"/>
    <n v="152302.652"/>
    <n v="0.34799999999813735"/>
    <s v="TALCA"/>
    <s v="SAN CLEMENTE"/>
  </r>
  <r>
    <x v="5"/>
    <x v="14"/>
    <x v="0"/>
    <x v="341"/>
    <x v="1"/>
    <x v="341"/>
    <n v="1050364"/>
    <n v="1050364"/>
    <n v="0"/>
    <s v="TALCA"/>
    <s v="SAN CLEMENTE"/>
  </r>
  <r>
    <x v="5"/>
    <x v="14"/>
    <x v="0"/>
    <x v="342"/>
    <x v="2"/>
    <x v="342"/>
    <n v="7345"/>
    <n v="7344.1049999999996"/>
    <n v="0.89500000000043656"/>
    <s v="TALCA"/>
    <s v="PENCAHUE"/>
  </r>
  <r>
    <x v="5"/>
    <x v="14"/>
    <x v="0"/>
    <x v="342"/>
    <x v="1"/>
    <x v="342"/>
    <n v="50649"/>
    <n v="50649"/>
    <n v="0"/>
    <s v="TALCA"/>
    <s v="PENCAHUE"/>
  </r>
  <r>
    <x v="5"/>
    <x v="14"/>
    <x v="0"/>
    <x v="343"/>
    <x v="2"/>
    <x v="343"/>
    <n v="8454"/>
    <n v="6978.1970000000001"/>
    <n v="1475.8029999999999"/>
    <s v="CURICO"/>
    <s v="LICANTEN"/>
  </r>
  <r>
    <x v="5"/>
    <x v="14"/>
    <x v="0"/>
    <x v="343"/>
    <x v="1"/>
    <x v="343"/>
    <n v="58303"/>
    <n v="48125.499000000003"/>
    <n v="10177.500999999997"/>
    <s v="CURICO"/>
    <s v="LICANTEN"/>
  </r>
  <r>
    <x v="5"/>
    <x v="14"/>
    <x v="0"/>
    <x v="344"/>
    <x v="2"/>
    <x v="344"/>
    <n v="2"/>
    <n v="0"/>
    <n v="2"/>
    <s v="INTERPROVINCIAL"/>
    <s v="INTERCOMUNAL"/>
  </r>
  <r>
    <x v="5"/>
    <x v="14"/>
    <x v="0"/>
    <x v="344"/>
    <x v="1"/>
    <x v="344"/>
    <n v="7"/>
    <n v="0"/>
    <n v="7"/>
    <s v="INTERPROVINCIAL"/>
    <s v="INTERCOMUNAL"/>
  </r>
  <r>
    <x v="5"/>
    <x v="15"/>
    <x v="0"/>
    <x v="345"/>
    <x v="2"/>
    <x v="345"/>
    <n v="111472"/>
    <n v="111471.504"/>
    <n v="0.49599999999918509"/>
    <s v="DIGUILLÍN"/>
    <s v="EL CARMEN"/>
  </r>
  <r>
    <x v="5"/>
    <x v="15"/>
    <x v="0"/>
    <x v="345"/>
    <x v="1"/>
    <x v="345"/>
    <n v="768769"/>
    <n v="768768.99899999995"/>
    <n v="1.0000000474974513E-3"/>
    <s v="DIGUILLÍN"/>
    <s v="EL CARMEN"/>
  </r>
  <r>
    <x v="5"/>
    <x v="15"/>
    <x v="0"/>
    <x v="346"/>
    <x v="2"/>
    <x v="346"/>
    <n v="75512"/>
    <n v="75511.349000000002"/>
    <n v="0.65099999999802094"/>
    <s v="DIGUILLÍN"/>
    <s v="YUNGAY"/>
  </r>
  <r>
    <x v="5"/>
    <x v="15"/>
    <x v="0"/>
    <x v="346"/>
    <x v="1"/>
    <x v="346"/>
    <n v="520769"/>
    <n v="520767.92"/>
    <n v="1.0800000000162981"/>
    <s v="DIGUILLÍN"/>
    <s v="YUNGAY"/>
  </r>
  <r>
    <x v="5"/>
    <x v="15"/>
    <x v="0"/>
    <x v="347"/>
    <x v="2"/>
    <x v="347"/>
    <n v="28635"/>
    <n v="22826.616999999998"/>
    <n v="5808.3830000000016"/>
    <s v="PUNILLA"/>
    <s v="SAN NICOLAS"/>
  </r>
  <r>
    <x v="5"/>
    <x v="15"/>
    <x v="0"/>
    <x v="347"/>
    <x v="1"/>
    <x v="347"/>
    <n v="197480"/>
    <n v="176616.288"/>
    <n v="20863.712"/>
    <s v="PUNILLA"/>
    <s v="SAN NICOLAS"/>
  </r>
  <r>
    <x v="5"/>
    <x v="15"/>
    <x v="0"/>
    <x v="348"/>
    <x v="2"/>
    <x v="348"/>
    <n v="15978"/>
    <n v="15977.504000000001"/>
    <n v="0.49599999999918509"/>
    <s v="PUNILLA"/>
    <s v="COIHUECO"/>
  </r>
  <r>
    <x v="5"/>
    <x v="15"/>
    <x v="0"/>
    <x v="348"/>
    <x v="1"/>
    <x v="348"/>
    <n v="110190"/>
    <n v="104309.505"/>
    <n v="5880.4949999999953"/>
    <s v="PUNILLA"/>
    <s v="COIHUECO"/>
  </r>
  <r>
    <x v="5"/>
    <x v="15"/>
    <x v="0"/>
    <x v="349"/>
    <x v="2"/>
    <x v="349"/>
    <n v="24502"/>
    <n v="17984.687000000002"/>
    <n v="6517.3129999999983"/>
    <s v="DIGUILLÍN"/>
    <s v="PEMUCO"/>
  </r>
  <r>
    <x v="5"/>
    <x v="15"/>
    <x v="0"/>
    <x v="349"/>
    <x v="1"/>
    <x v="349"/>
    <n v="168979"/>
    <n v="168978.035"/>
    <n v="0.96499999999650754"/>
    <s v="DIGUILLÍN"/>
    <s v="PEMUCO"/>
  </r>
  <r>
    <x v="5"/>
    <x v="15"/>
    <x v="0"/>
    <x v="350"/>
    <x v="2"/>
    <x v="350"/>
    <n v="8700"/>
    <n v="8669.7199999999993"/>
    <n v="30.280000000000655"/>
    <s v="PUNILLA"/>
    <s v="COIHUECO"/>
  </r>
  <r>
    <x v="5"/>
    <x v="15"/>
    <x v="0"/>
    <x v="350"/>
    <x v="1"/>
    <x v="350"/>
    <n v="60000"/>
    <n v="59791.17"/>
    <n v="208.83000000000175"/>
    <s v="PUNILLA"/>
    <s v="COIHUECO"/>
  </r>
  <r>
    <x v="5"/>
    <x v="15"/>
    <x v="0"/>
    <x v="351"/>
    <x v="2"/>
    <x v="351"/>
    <n v="10678"/>
    <n v="10677.535"/>
    <n v="0.46500000000014552"/>
    <s v="PUNILLA"/>
    <s v="COIHUECO"/>
  </r>
  <r>
    <x v="5"/>
    <x v="15"/>
    <x v="0"/>
    <x v="351"/>
    <x v="1"/>
    <x v="351"/>
    <n v="73639"/>
    <n v="73638.17"/>
    <n v="0.83000000000174623"/>
    <s v="PUNILLA"/>
    <s v="COIHUECO"/>
  </r>
  <r>
    <x v="5"/>
    <x v="15"/>
    <x v="0"/>
    <x v="352"/>
    <x v="2"/>
    <x v="352"/>
    <n v="17163"/>
    <n v="10883"/>
    <n v="6280"/>
    <s v="DIGUILLÍN"/>
    <s v="PEMUCO"/>
  </r>
  <r>
    <x v="5"/>
    <x v="15"/>
    <x v="0"/>
    <x v="352"/>
    <x v="1"/>
    <x v="352"/>
    <n v="118365"/>
    <n v="118364.501"/>
    <n v="0.49899999999615829"/>
    <s v="DIGUILLÍN"/>
    <s v="PEMUCO"/>
  </r>
  <r>
    <x v="5"/>
    <x v="15"/>
    <x v="0"/>
    <x v="353"/>
    <x v="2"/>
    <x v="353"/>
    <n v="436975"/>
    <n v="412727.29399999999"/>
    <n v="24247.706000000006"/>
    <s v="INTERPROVINCIAL"/>
    <s v="INTERCOMUNAL"/>
  </r>
  <r>
    <x v="5"/>
    <x v="15"/>
    <x v="0"/>
    <x v="353"/>
    <x v="1"/>
    <x v="353"/>
    <n v="539178"/>
    <n v="539161.74199999997"/>
    <n v="16.258000000030734"/>
    <s v="INTERPROVINCIAL"/>
    <s v="INTERCOMUNAL"/>
  </r>
  <r>
    <x v="5"/>
    <x v="9"/>
    <x v="0"/>
    <x v="354"/>
    <x v="2"/>
    <x v="354"/>
    <n v="45673"/>
    <n v="45673"/>
    <n v="0"/>
    <s v="BIO BIO"/>
    <s v="LAJA"/>
  </r>
  <r>
    <x v="5"/>
    <x v="9"/>
    <x v="0"/>
    <x v="354"/>
    <x v="1"/>
    <x v="354"/>
    <n v="384984"/>
    <n v="372443.66700000002"/>
    <n v="12540.332999999984"/>
    <s v="BIO BIO"/>
    <s v="LAJA"/>
  </r>
  <r>
    <x v="5"/>
    <x v="9"/>
    <x v="0"/>
    <x v="355"/>
    <x v="2"/>
    <x v="355"/>
    <n v="14866"/>
    <n v="14073.446"/>
    <n v="792.55400000000009"/>
    <s v="ARAUCO"/>
    <s v="ARAUCO"/>
  </r>
  <r>
    <x v="5"/>
    <x v="9"/>
    <x v="0"/>
    <x v="355"/>
    <x v="1"/>
    <x v="355"/>
    <n v="87882"/>
    <n v="64290.404000000002"/>
    <n v="23591.595999999998"/>
    <s v="ARAUCO"/>
    <s v="ARAUCO"/>
  </r>
  <r>
    <x v="5"/>
    <x v="9"/>
    <x v="0"/>
    <x v="356"/>
    <x v="2"/>
    <x v="356"/>
    <n v="7105"/>
    <n v="6470.1139999999996"/>
    <n v="634.88600000000042"/>
    <s v="ARAUCO"/>
    <s v="CAÑETE"/>
  </r>
  <r>
    <x v="5"/>
    <x v="9"/>
    <x v="0"/>
    <x v="356"/>
    <x v="1"/>
    <x v="356"/>
    <n v="71624"/>
    <n v="44621.476999999999"/>
    <n v="27002.523000000001"/>
    <s v="ARAUCO"/>
    <s v="CAÑETE"/>
  </r>
  <r>
    <x v="5"/>
    <x v="9"/>
    <x v="0"/>
    <x v="357"/>
    <x v="2"/>
    <x v="357"/>
    <n v="14749"/>
    <n v="13897.601000000001"/>
    <n v="851.39899999999943"/>
    <s v="BIO BIO"/>
    <s v="CABRERO"/>
  </r>
  <r>
    <x v="5"/>
    <x v="9"/>
    <x v="0"/>
    <x v="357"/>
    <x v="1"/>
    <x v="357"/>
    <n v="101713"/>
    <n v="95845.527000000002"/>
    <n v="5867.4729999999981"/>
    <s v="BIO BIO"/>
    <s v="CABRERO"/>
  </r>
  <r>
    <x v="5"/>
    <x v="9"/>
    <x v="0"/>
    <x v="358"/>
    <x v="2"/>
    <x v="358"/>
    <n v="7535"/>
    <n v="7234.1589999999997"/>
    <n v="300.84100000000035"/>
    <s v="BIO BIO"/>
    <s v="NACIMIENTO"/>
  </r>
  <r>
    <x v="5"/>
    <x v="9"/>
    <x v="0"/>
    <x v="358"/>
    <x v="1"/>
    <x v="358"/>
    <n v="65100"/>
    <n v="65098.95"/>
    <n v="1.0500000000029104"/>
    <s v="BIO BIO"/>
    <s v="NACIMIENTO"/>
  </r>
  <r>
    <x v="5"/>
    <x v="9"/>
    <x v="0"/>
    <x v="359"/>
    <x v="2"/>
    <x v="359"/>
    <n v="9893"/>
    <n v="5690.8059999999996"/>
    <n v="4202.1940000000004"/>
    <s v="BIO BIO"/>
    <s v="QUILACO"/>
  </r>
  <r>
    <x v="5"/>
    <x v="9"/>
    <x v="0"/>
    <x v="359"/>
    <x v="1"/>
    <x v="359"/>
    <n v="68223"/>
    <n v="39246.932000000001"/>
    <n v="28976.067999999999"/>
    <s v="BIO BIO"/>
    <s v="QUILACO"/>
  </r>
  <r>
    <x v="5"/>
    <x v="9"/>
    <x v="0"/>
    <x v="360"/>
    <x v="2"/>
    <x v="360"/>
    <n v="8487"/>
    <n v="7153.1369999999997"/>
    <n v="1333.8630000000003"/>
    <s v="BIO BIO"/>
    <s v="QUILACO"/>
  </r>
  <r>
    <x v="5"/>
    <x v="9"/>
    <x v="0"/>
    <x v="360"/>
    <x v="1"/>
    <x v="360"/>
    <n v="58525"/>
    <n v="49331.987000000001"/>
    <n v="9193.012999999999"/>
    <s v="BIO BIO"/>
    <s v="QUILACO"/>
  </r>
  <r>
    <x v="5"/>
    <x v="9"/>
    <x v="0"/>
    <x v="361"/>
    <x v="2"/>
    <x v="361"/>
    <n v="10150"/>
    <n v="10137.285"/>
    <n v="12.715000000000146"/>
    <s v="ARAUCO"/>
    <s v="CAÑETE"/>
  </r>
  <r>
    <x v="5"/>
    <x v="9"/>
    <x v="0"/>
    <x v="361"/>
    <x v="1"/>
    <x v="361"/>
    <n v="111553"/>
    <n v="58150.124000000003"/>
    <n v="53402.875999999997"/>
    <s v="ARAUCO"/>
    <s v="CAÑETE"/>
  </r>
  <r>
    <x v="5"/>
    <x v="9"/>
    <x v="0"/>
    <x v="362"/>
    <x v="2"/>
    <x v="362"/>
    <n v="8410"/>
    <n v="7775.8249999999998"/>
    <n v="634.17500000000018"/>
    <s v="ARAUCO"/>
    <s v="CAÑETE"/>
  </r>
  <r>
    <x v="5"/>
    <x v="9"/>
    <x v="0"/>
    <x v="362"/>
    <x v="1"/>
    <x v="362"/>
    <n v="74703"/>
    <n v="53626.381000000001"/>
    <n v="21076.618999999999"/>
    <s v="ARAUCO"/>
    <s v="CAÑETE"/>
  </r>
  <r>
    <x v="5"/>
    <x v="9"/>
    <x v="0"/>
    <x v="363"/>
    <x v="2"/>
    <x v="363"/>
    <n v="145"/>
    <n v="0"/>
    <n v="145"/>
    <s v="ARAUCO"/>
    <s v="CAÑETE"/>
  </r>
  <r>
    <x v="5"/>
    <x v="9"/>
    <x v="0"/>
    <x v="363"/>
    <x v="1"/>
    <x v="363"/>
    <n v="1000"/>
    <n v="0"/>
    <n v="1000"/>
    <s v="ARAUCO"/>
    <s v="CAÑETE"/>
  </r>
  <r>
    <x v="5"/>
    <x v="9"/>
    <x v="0"/>
    <x v="364"/>
    <x v="2"/>
    <x v="364"/>
    <n v="487279"/>
    <n v="446032.35499999998"/>
    <n v="41246.645000000019"/>
    <s v="INTERPROVINCIAL"/>
    <s v="INTERCOMUNAL"/>
  </r>
  <r>
    <x v="5"/>
    <x v="9"/>
    <x v="0"/>
    <x v="365"/>
    <x v="2"/>
    <x v="365"/>
    <n v="12394"/>
    <n v="10963.057000000001"/>
    <n v="1430.9429999999993"/>
    <s v="CONCEPCION"/>
    <s v="HUALQUI"/>
  </r>
  <r>
    <x v="5"/>
    <x v="9"/>
    <x v="0"/>
    <x v="365"/>
    <x v="1"/>
    <x v="365"/>
    <n v="85472"/>
    <n v="75607.290999999997"/>
    <n v="9864.7090000000026"/>
    <s v="CONCEPCION"/>
    <s v="HUALQUI"/>
  </r>
  <r>
    <x v="5"/>
    <x v="9"/>
    <x v="0"/>
    <x v="366"/>
    <x v="2"/>
    <x v="366"/>
    <n v="145"/>
    <n v="0"/>
    <n v="145"/>
    <s v="ARAUCO"/>
    <s v="CAÑETE"/>
  </r>
  <r>
    <x v="5"/>
    <x v="9"/>
    <x v="0"/>
    <x v="366"/>
    <x v="1"/>
    <x v="366"/>
    <n v="1000"/>
    <n v="0"/>
    <n v="1000"/>
    <s v="ARAUCO"/>
    <s v="CAÑETE"/>
  </r>
  <r>
    <x v="5"/>
    <x v="9"/>
    <x v="0"/>
    <x v="367"/>
    <x v="2"/>
    <x v="367"/>
    <n v="27219"/>
    <n v="19431.577000000001"/>
    <n v="7787.4229999999989"/>
    <s v="INTERPROVINCIAL"/>
    <s v="INTERCOMUNAL"/>
  </r>
  <r>
    <x v="5"/>
    <x v="9"/>
    <x v="0"/>
    <x v="367"/>
    <x v="1"/>
    <x v="367"/>
    <n v="187714"/>
    <n v="134010.87899999999"/>
    <n v="53703.121000000014"/>
    <s v="INTERPROVINCIAL"/>
    <s v="INTERCOMUNAL"/>
  </r>
  <r>
    <x v="5"/>
    <x v="16"/>
    <x v="0"/>
    <x v="368"/>
    <x v="2"/>
    <x v="368"/>
    <n v="1"/>
    <n v="0"/>
    <n v="1"/>
    <s v="MALLECO"/>
    <s v="LONQUIMAY"/>
  </r>
  <r>
    <x v="5"/>
    <x v="16"/>
    <x v="0"/>
    <x v="368"/>
    <x v="1"/>
    <x v="368"/>
    <n v="1"/>
    <n v="0"/>
    <n v="1"/>
    <s v="MALLECO"/>
    <s v="LONQUIMAY"/>
  </r>
  <r>
    <x v="5"/>
    <x v="16"/>
    <x v="0"/>
    <x v="369"/>
    <x v="2"/>
    <x v="369"/>
    <n v="61793"/>
    <n v="61643"/>
    <n v="150"/>
    <s v="CAUTIN"/>
    <s v="NUEVA IMPERIAL"/>
  </r>
  <r>
    <x v="5"/>
    <x v="16"/>
    <x v="0"/>
    <x v="369"/>
    <x v="1"/>
    <x v="369"/>
    <n v="522194"/>
    <n v="521194"/>
    <n v="1000"/>
    <s v="CAUTIN"/>
    <s v="NUEVA IMPERIAL"/>
  </r>
  <r>
    <x v="5"/>
    <x v="16"/>
    <x v="0"/>
    <x v="370"/>
    <x v="2"/>
    <x v="370"/>
    <n v="1"/>
    <n v="0"/>
    <n v="1"/>
    <s v="CAUTIN"/>
    <s v="PITRUFQUEN"/>
  </r>
  <r>
    <x v="5"/>
    <x v="16"/>
    <x v="0"/>
    <x v="370"/>
    <x v="1"/>
    <x v="370"/>
    <n v="1"/>
    <n v="0"/>
    <n v="1"/>
    <s v="CAUTIN"/>
    <s v="PITRUFQUEN"/>
  </r>
  <r>
    <x v="5"/>
    <x v="16"/>
    <x v="0"/>
    <x v="371"/>
    <x v="2"/>
    <x v="371"/>
    <n v="69644"/>
    <n v="69643.673999999999"/>
    <n v="0.32600000000093132"/>
    <s v="CAUTIN"/>
    <s v="CARAHUE"/>
  </r>
  <r>
    <x v="5"/>
    <x v="16"/>
    <x v="0"/>
    <x v="371"/>
    <x v="1"/>
    <x v="371"/>
    <n v="480302"/>
    <n v="480301.2"/>
    <n v="0.79999999998835847"/>
    <s v="CAUTIN"/>
    <s v="CARAHUE"/>
  </r>
  <r>
    <x v="5"/>
    <x v="16"/>
    <x v="0"/>
    <x v="372"/>
    <x v="2"/>
    <x v="372"/>
    <n v="167199"/>
    <n v="167199"/>
    <n v="0"/>
    <s v="CAUTIN"/>
    <s v="NUEVA IMPERIAL"/>
  </r>
  <r>
    <x v="5"/>
    <x v="16"/>
    <x v="0"/>
    <x v="372"/>
    <x v="1"/>
    <x v="372"/>
    <n v="1153100"/>
    <n v="1153100"/>
    <n v="0"/>
    <s v="CAUTIN"/>
    <s v="NUEVA IMPERIAL"/>
  </r>
  <r>
    <x v="5"/>
    <x v="4"/>
    <x v="0"/>
    <x v="373"/>
    <x v="2"/>
    <x v="373"/>
    <n v="86119"/>
    <n v="86118.955000000002"/>
    <n v="4.499999999825377E-2"/>
    <s v="RANCO"/>
    <s v="LA UNION"/>
  </r>
  <r>
    <x v="5"/>
    <x v="4"/>
    <x v="0"/>
    <x v="373"/>
    <x v="1"/>
    <x v="373"/>
    <n v="593924"/>
    <n v="593923.82700000005"/>
    <n v="0.17299999995157123"/>
    <s v="RANCO"/>
    <s v="LA UNION"/>
  </r>
  <r>
    <x v="5"/>
    <x v="4"/>
    <x v="0"/>
    <x v="374"/>
    <x v="2"/>
    <x v="374"/>
    <n v="164999"/>
    <n v="164939.397"/>
    <n v="59.603000000002794"/>
    <s v="RANCO"/>
    <s v="FUTRONO"/>
  </r>
  <r>
    <x v="5"/>
    <x v="4"/>
    <x v="0"/>
    <x v="374"/>
    <x v="1"/>
    <x v="374"/>
    <n v="1374495"/>
    <n v="1374495"/>
    <n v="0"/>
    <s v="RANCO"/>
    <s v="FUTRONO"/>
  </r>
  <r>
    <x v="5"/>
    <x v="4"/>
    <x v="0"/>
    <x v="375"/>
    <x v="2"/>
    <x v="375"/>
    <n v="101898"/>
    <n v="101897.465"/>
    <n v="0.53500000000349246"/>
    <s v="VALDIVIA"/>
    <s v="VALDIVIA"/>
  </r>
  <r>
    <x v="5"/>
    <x v="4"/>
    <x v="0"/>
    <x v="375"/>
    <x v="1"/>
    <x v="375"/>
    <n v="783827"/>
    <n v="783826.652"/>
    <n v="0.34799999999813735"/>
    <s v="VALDIVIA"/>
    <s v="VALDIVIA"/>
  </r>
  <r>
    <x v="5"/>
    <x v="4"/>
    <x v="0"/>
    <x v="376"/>
    <x v="2"/>
    <x v="376"/>
    <n v="18506"/>
    <n v="18505.758000000002"/>
    <n v="0.24199999999837019"/>
    <s v="VALDIVIA"/>
    <s v="MARIQUINA"/>
  </r>
  <r>
    <x v="5"/>
    <x v="4"/>
    <x v="0"/>
    <x v="376"/>
    <x v="1"/>
    <x v="376"/>
    <n v="154215"/>
    <n v="154214.63800000001"/>
    <n v="0.36199999999371357"/>
    <s v="VALDIVIA"/>
    <s v="MARIQUINA"/>
  </r>
  <r>
    <x v="5"/>
    <x v="4"/>
    <x v="0"/>
    <x v="377"/>
    <x v="2"/>
    <x v="377"/>
    <n v="154162"/>
    <n v="154161.435"/>
    <n v="0.56500000000232831"/>
    <s v="RANCO"/>
    <s v="LA UNION"/>
  </r>
  <r>
    <x v="5"/>
    <x v="4"/>
    <x v="0"/>
    <x v="377"/>
    <x v="1"/>
    <x v="377"/>
    <n v="1063183"/>
    <n v="1063182.3160000001"/>
    <n v="0.68399999989196658"/>
    <s v="RANCO"/>
    <s v="LA UNION"/>
  </r>
  <r>
    <x v="5"/>
    <x v="4"/>
    <x v="0"/>
    <x v="378"/>
    <x v="2"/>
    <x v="378"/>
    <n v="71344"/>
    <n v="69428.19"/>
    <n v="1915.8099999999977"/>
    <s v="RANCO"/>
    <s v="LAGO RANCO"/>
  </r>
  <r>
    <x v="5"/>
    <x v="4"/>
    <x v="0"/>
    <x v="378"/>
    <x v="1"/>
    <x v="378"/>
    <n v="713440"/>
    <n v="694281.90899999999"/>
    <n v="19158.091000000015"/>
    <s v="RANCO"/>
    <s v="LAGO RANCO"/>
  </r>
  <r>
    <x v="5"/>
    <x v="4"/>
    <x v="0"/>
    <x v="379"/>
    <x v="2"/>
    <x v="379"/>
    <n v="3374"/>
    <n v="3373.712"/>
    <n v="0.28800000000001091"/>
    <s v="VALDIVIA"/>
    <s v="VALDIVIA"/>
  </r>
  <r>
    <x v="5"/>
    <x v="4"/>
    <x v="0"/>
    <x v="379"/>
    <x v="1"/>
    <x v="379"/>
    <n v="33738"/>
    <n v="33737.118000000002"/>
    <n v="0.88199999999778811"/>
    <s v="VALDIVIA"/>
    <s v="VALDIVIA"/>
  </r>
  <r>
    <x v="5"/>
    <x v="4"/>
    <x v="0"/>
    <x v="380"/>
    <x v="2"/>
    <x v="380"/>
    <n v="2569"/>
    <n v="1619.59"/>
    <n v="949.41000000000008"/>
    <s v="RANCO"/>
    <s v="RIO BUENO"/>
  </r>
  <r>
    <x v="5"/>
    <x v="4"/>
    <x v="0"/>
    <x v="380"/>
    <x v="1"/>
    <x v="380"/>
    <n v="25681"/>
    <n v="21997.15"/>
    <n v="3683.8499999999985"/>
    <s v="RANCO"/>
    <s v="RIO BUENO"/>
  </r>
  <r>
    <x v="5"/>
    <x v="4"/>
    <x v="0"/>
    <x v="381"/>
    <x v="2"/>
    <x v="381"/>
    <n v="7969"/>
    <n v="3784.6759999999999"/>
    <n v="4184.3240000000005"/>
    <s v="RANCO"/>
    <s v="RIO BUENO"/>
  </r>
  <r>
    <x v="5"/>
    <x v="4"/>
    <x v="0"/>
    <x v="381"/>
    <x v="1"/>
    <x v="381"/>
    <n v="79682"/>
    <n v="37846.76"/>
    <n v="41835.24"/>
    <s v="RANCO"/>
    <s v="RIO BUENO"/>
  </r>
  <r>
    <x v="5"/>
    <x v="4"/>
    <x v="0"/>
    <x v="382"/>
    <x v="2"/>
    <x v="382"/>
    <n v="6719"/>
    <n v="1919.47"/>
    <n v="4799.53"/>
    <s v="RANCO"/>
    <s v="FUTRONO"/>
  </r>
  <r>
    <x v="5"/>
    <x v="4"/>
    <x v="0"/>
    <x v="382"/>
    <x v="1"/>
    <x v="382"/>
    <n v="67188"/>
    <n v="35390.6"/>
    <n v="31797.4"/>
    <s v="RANCO"/>
    <s v="FUTRONO"/>
  </r>
  <r>
    <x v="5"/>
    <x v="4"/>
    <x v="0"/>
    <x v="383"/>
    <x v="2"/>
    <x v="383"/>
    <n v="1772"/>
    <n v="1772"/>
    <n v="0"/>
    <s v="RANCO"/>
    <s v="LA UNION"/>
  </r>
  <r>
    <x v="5"/>
    <x v="4"/>
    <x v="0"/>
    <x v="383"/>
    <x v="1"/>
    <x v="383"/>
    <n v="17717"/>
    <n v="17717"/>
    <n v="0"/>
    <s v="RANCO"/>
    <s v="LA UNION"/>
  </r>
  <r>
    <x v="5"/>
    <x v="4"/>
    <x v="0"/>
    <x v="384"/>
    <x v="2"/>
    <x v="384"/>
    <n v="7390"/>
    <n v="6323.7790000000005"/>
    <n v="1066.2209999999995"/>
    <s v="VALDIVIA"/>
    <s v="PAILLACO"/>
  </r>
  <r>
    <x v="5"/>
    <x v="4"/>
    <x v="0"/>
    <x v="384"/>
    <x v="1"/>
    <x v="384"/>
    <n v="73894"/>
    <n v="41240.639999999999"/>
    <n v="32653.360000000001"/>
    <s v="VALDIVIA"/>
    <s v="PAILLACO"/>
  </r>
  <r>
    <x v="5"/>
    <x v="4"/>
    <x v="0"/>
    <x v="385"/>
    <x v="2"/>
    <x v="385"/>
    <n v="13878"/>
    <n v="9533.7139999999999"/>
    <n v="4344.2860000000001"/>
    <s v="RANCO"/>
    <s v="LA UNION"/>
  </r>
  <r>
    <x v="5"/>
    <x v="4"/>
    <x v="0"/>
    <x v="385"/>
    <x v="1"/>
    <x v="385"/>
    <n v="138779"/>
    <n v="95340.14"/>
    <n v="43438.86"/>
    <s v="RANCO"/>
    <s v="LA UNION"/>
  </r>
  <r>
    <x v="5"/>
    <x v="4"/>
    <x v="0"/>
    <x v="386"/>
    <x v="2"/>
    <x v="386"/>
    <n v="7445"/>
    <n v="7445"/>
    <n v="0"/>
    <s v="VALDIVIA"/>
    <s v="MARIQUINA"/>
  </r>
  <r>
    <x v="5"/>
    <x v="4"/>
    <x v="0"/>
    <x v="386"/>
    <x v="1"/>
    <x v="386"/>
    <n v="74441"/>
    <n v="74441"/>
    <n v="0"/>
    <s v="VALDIVIA"/>
    <s v="MARIQUINA"/>
  </r>
  <r>
    <x v="5"/>
    <x v="4"/>
    <x v="0"/>
    <x v="387"/>
    <x v="2"/>
    <x v="387"/>
    <n v="2974"/>
    <n v="2974"/>
    <n v="0"/>
    <s v="VALDIVIA"/>
    <s v="CORRAL"/>
  </r>
  <r>
    <x v="5"/>
    <x v="4"/>
    <x v="0"/>
    <x v="387"/>
    <x v="1"/>
    <x v="387"/>
    <n v="29731"/>
    <n v="29731"/>
    <n v="0"/>
    <s v="VALDIVIA"/>
    <s v="CORRAL"/>
  </r>
  <r>
    <x v="5"/>
    <x v="4"/>
    <x v="0"/>
    <x v="388"/>
    <x v="2"/>
    <x v="388"/>
    <n v="5985"/>
    <n v="5555.2179999999998"/>
    <n v="429.78200000000015"/>
    <s v="RANCO"/>
    <s v="FUTRONO"/>
  </r>
  <r>
    <x v="5"/>
    <x v="4"/>
    <x v="0"/>
    <x v="388"/>
    <x v="1"/>
    <x v="388"/>
    <n v="59848"/>
    <n v="55552.175000000003"/>
    <n v="4295.8249999999971"/>
    <s v="RANCO"/>
    <s v="FUTRONO"/>
  </r>
  <r>
    <x v="5"/>
    <x v="4"/>
    <x v="0"/>
    <x v="389"/>
    <x v="2"/>
    <x v="389"/>
    <n v="2733"/>
    <n v="1540.181"/>
    <n v="1192.819"/>
    <s v="VALDIVIA"/>
    <s v="PANGUIPULLI"/>
  </r>
  <r>
    <x v="5"/>
    <x v="4"/>
    <x v="0"/>
    <x v="389"/>
    <x v="1"/>
    <x v="389"/>
    <n v="23420"/>
    <n v="23420"/>
    <n v="0"/>
    <s v="VALDIVIA"/>
    <s v="PANGUIPULLI"/>
  </r>
  <r>
    <x v="5"/>
    <x v="4"/>
    <x v="0"/>
    <x v="390"/>
    <x v="2"/>
    <x v="390"/>
    <n v="9753"/>
    <n v="9753"/>
    <n v="0"/>
    <s v="VALDIVIA"/>
    <s v="VALDIVIA"/>
  </r>
  <r>
    <x v="5"/>
    <x v="4"/>
    <x v="0"/>
    <x v="390"/>
    <x v="1"/>
    <x v="390"/>
    <n v="97527"/>
    <n v="89529.807000000001"/>
    <n v="7997.1929999999993"/>
    <s v="VALDIVIA"/>
    <s v="VALDIVIA"/>
  </r>
  <r>
    <x v="5"/>
    <x v="4"/>
    <x v="0"/>
    <x v="391"/>
    <x v="2"/>
    <x v="391"/>
    <n v="4747"/>
    <n v="2865.3519999999999"/>
    <n v="1881.6480000000001"/>
    <s v="RANCO"/>
    <s v="RIO BUENO"/>
  </r>
  <r>
    <x v="5"/>
    <x v="4"/>
    <x v="0"/>
    <x v="391"/>
    <x v="1"/>
    <x v="391"/>
    <n v="47469"/>
    <n v="28653.522000000001"/>
    <n v="18815.477999999999"/>
    <s v="RANCO"/>
    <s v="RIO BUENO"/>
  </r>
  <r>
    <x v="5"/>
    <x v="4"/>
    <x v="0"/>
    <x v="392"/>
    <x v="2"/>
    <x v="392"/>
    <n v="69765"/>
    <n v="69764.918999999994"/>
    <n v="8.1000000005587935E-2"/>
    <s v="VALDIVIA"/>
    <s v="LANCO"/>
  </r>
  <r>
    <x v="5"/>
    <x v="4"/>
    <x v="0"/>
    <x v="392"/>
    <x v="1"/>
    <x v="392"/>
    <n v="697650"/>
    <n v="697649.19099999999"/>
    <n v="0.8090000000083819"/>
    <s v="VALDIVIA"/>
    <s v="LANCO"/>
  </r>
  <r>
    <x v="5"/>
    <x v="4"/>
    <x v="0"/>
    <x v="393"/>
    <x v="2"/>
    <x v="393"/>
    <n v="100"/>
    <n v="0"/>
    <n v="100"/>
    <s v="RANCO"/>
    <s v="LA UNION"/>
  </r>
  <r>
    <x v="5"/>
    <x v="4"/>
    <x v="0"/>
    <x v="393"/>
    <x v="1"/>
    <x v="393"/>
    <n v="1000"/>
    <n v="0"/>
    <n v="1000"/>
    <s v="RANCO"/>
    <s v="LA UNION"/>
  </r>
  <r>
    <x v="5"/>
    <x v="4"/>
    <x v="0"/>
    <x v="394"/>
    <x v="2"/>
    <x v="394"/>
    <n v="7492"/>
    <n v="7487.0079999999998"/>
    <n v="4.9920000000001892"/>
    <s v="RANCO"/>
    <s v="LAGO RANCO"/>
  </r>
  <r>
    <x v="5"/>
    <x v="4"/>
    <x v="0"/>
    <x v="394"/>
    <x v="1"/>
    <x v="394"/>
    <n v="74918"/>
    <n v="74870.078999999998"/>
    <n v="47.921000000002095"/>
    <s v="RANCO"/>
    <s v="LAGO RANCO"/>
  </r>
  <r>
    <x v="5"/>
    <x v="4"/>
    <x v="0"/>
    <x v="395"/>
    <x v="2"/>
    <x v="395"/>
    <n v="9430"/>
    <n v="9429.8950000000004"/>
    <n v="0.10499999999956344"/>
    <s v="VALDIVIA"/>
    <s v="LOS LAGOS"/>
  </r>
  <r>
    <x v="5"/>
    <x v="4"/>
    <x v="0"/>
    <x v="395"/>
    <x v="1"/>
    <x v="395"/>
    <n v="94300"/>
    <n v="94298.951000000001"/>
    <n v="1.0489999999990687"/>
    <s v="VALDIVIA"/>
    <s v="LOS LAGOS"/>
  </r>
  <r>
    <x v="5"/>
    <x v="4"/>
    <x v="0"/>
    <x v="396"/>
    <x v="2"/>
    <x v="396"/>
    <n v="8116"/>
    <n v="0"/>
    <n v="8116"/>
    <s v="VALDIVIA"/>
    <s v="PANGUIPULLI"/>
  </r>
  <r>
    <x v="5"/>
    <x v="4"/>
    <x v="0"/>
    <x v="396"/>
    <x v="1"/>
    <x v="396"/>
    <n v="55973"/>
    <n v="0"/>
    <n v="55973"/>
    <s v="VALDIVIA"/>
    <s v="PANGUIPULLI"/>
  </r>
  <r>
    <x v="5"/>
    <x v="4"/>
    <x v="0"/>
    <x v="397"/>
    <x v="2"/>
    <x v="397"/>
    <n v="7369"/>
    <n v="0"/>
    <n v="7369"/>
    <s v="VALDIVIA"/>
    <s v="VALDIVIA"/>
  </r>
  <r>
    <x v="5"/>
    <x v="4"/>
    <x v="0"/>
    <x v="397"/>
    <x v="1"/>
    <x v="397"/>
    <n v="50820"/>
    <n v="0"/>
    <n v="50820"/>
    <s v="VALDIVIA"/>
    <s v="VALDIVIA"/>
  </r>
  <r>
    <x v="5"/>
    <x v="4"/>
    <x v="0"/>
    <x v="398"/>
    <x v="2"/>
    <x v="398"/>
    <n v="542"/>
    <n v="0"/>
    <n v="542"/>
    <s v="VALDIVIA, RANCO"/>
    <s v="LANCO, LAGO RANCO"/>
  </r>
  <r>
    <x v="5"/>
    <x v="4"/>
    <x v="0"/>
    <x v="398"/>
    <x v="1"/>
    <x v="398"/>
    <n v="3736"/>
    <n v="0"/>
    <n v="3736"/>
    <s v="VALDIVIA, RANCO"/>
    <s v="LANCO, LAGO RANCO"/>
  </r>
  <r>
    <x v="5"/>
    <x v="5"/>
    <x v="0"/>
    <x v="399"/>
    <x v="2"/>
    <x v="399"/>
    <n v="133894"/>
    <n v="133893.18"/>
    <n v="0.82000000000698492"/>
    <s v="CHILOE"/>
    <s v="CHONCHI"/>
  </r>
  <r>
    <x v="5"/>
    <x v="5"/>
    <x v="0"/>
    <x v="399"/>
    <x v="1"/>
    <x v="399"/>
    <n v="923402"/>
    <n v="923401.24100000004"/>
    <n v="0.75899999996181577"/>
    <s v="CHILOE"/>
    <s v="CHONCHI"/>
  </r>
  <r>
    <x v="5"/>
    <x v="5"/>
    <x v="0"/>
    <x v="400"/>
    <x v="2"/>
    <x v="400"/>
    <n v="118913"/>
    <n v="114198.30499999999"/>
    <n v="4714.695000000007"/>
    <s v="LLANQUIHUE"/>
    <s v="MAULLIN"/>
  </r>
  <r>
    <x v="5"/>
    <x v="5"/>
    <x v="0"/>
    <x v="400"/>
    <x v="1"/>
    <x v="400"/>
    <n v="820088"/>
    <n v="787574.50699999998"/>
    <n v="32513.493000000017"/>
    <s v="LLANQUIHUE"/>
    <s v="MAULLIN"/>
  </r>
  <r>
    <x v="5"/>
    <x v="5"/>
    <x v="0"/>
    <x v="401"/>
    <x v="2"/>
    <x v="401"/>
    <n v="81603"/>
    <n v="81602.375"/>
    <n v="0.625"/>
    <s v="Llanquihue"/>
    <s v="Fresia"/>
  </r>
  <r>
    <x v="5"/>
    <x v="5"/>
    <x v="0"/>
    <x v="401"/>
    <x v="1"/>
    <x v="401"/>
    <n v="562775"/>
    <n v="562775"/>
    <n v="0"/>
    <s v="Llanquihue"/>
    <s v="Fresia"/>
  </r>
  <r>
    <x v="5"/>
    <x v="5"/>
    <x v="0"/>
    <x v="402"/>
    <x v="2"/>
    <x v="402"/>
    <n v="158015"/>
    <n v="158014.802"/>
    <n v="0.19800000000395812"/>
    <s v="LLANQUIHUE"/>
    <s v="MAULLIN"/>
  </r>
  <r>
    <x v="5"/>
    <x v="5"/>
    <x v="0"/>
    <x v="402"/>
    <x v="1"/>
    <x v="402"/>
    <n v="1089758"/>
    <n v="1089757.2579999999"/>
    <n v="0.74200000008568168"/>
    <s v="LLANQUIHUE"/>
    <s v="MAULLIN"/>
  </r>
  <r>
    <x v="5"/>
    <x v="5"/>
    <x v="0"/>
    <x v="403"/>
    <x v="2"/>
    <x v="403"/>
    <n v="56678"/>
    <n v="56677.993000000002"/>
    <n v="6.9999999977881089E-3"/>
    <s v="Llanquihue"/>
    <s v="Calbuco"/>
  </r>
  <r>
    <x v="5"/>
    <x v="5"/>
    <x v="0"/>
    <x v="403"/>
    <x v="1"/>
    <x v="403"/>
    <n v="566799"/>
    <n v="566798.92200000002"/>
    <n v="7.7999999979510903E-2"/>
    <s v="Llanquihue"/>
    <s v="Calbuco"/>
  </r>
  <r>
    <x v="5"/>
    <x v="5"/>
    <x v="0"/>
    <x v="404"/>
    <x v="2"/>
    <x v="404"/>
    <n v="130000"/>
    <n v="129999.899"/>
    <n v="0.10099999999511056"/>
    <s v="Llanquihue"/>
    <s v="Pto. Montt"/>
  </r>
  <r>
    <x v="5"/>
    <x v="5"/>
    <x v="0"/>
    <x v="404"/>
    <x v="1"/>
    <x v="404"/>
    <n v="1000000"/>
    <n v="999999.21600000001"/>
    <n v="0.78399999998509884"/>
    <s v="Llanquihue"/>
    <s v="Pto. Montt"/>
  </r>
  <r>
    <x v="5"/>
    <x v="5"/>
    <x v="0"/>
    <x v="405"/>
    <x v="2"/>
    <x v="405"/>
    <n v="5110"/>
    <n v="5109.2550000000001"/>
    <n v="0.74499999999989086"/>
    <s v="CHILOE"/>
    <s v="QUINCHAO"/>
  </r>
  <r>
    <x v="5"/>
    <x v="5"/>
    <x v="0"/>
    <x v="405"/>
    <x v="1"/>
    <x v="405"/>
    <n v="51093"/>
    <n v="51092.866000000002"/>
    <n v="0.13399999999819556"/>
    <s v="CHILOE"/>
    <s v="QUINCHAO"/>
  </r>
  <r>
    <x v="5"/>
    <x v="5"/>
    <x v="0"/>
    <x v="406"/>
    <x v="2"/>
    <x v="406"/>
    <n v="16592"/>
    <n v="14184.672"/>
    <n v="2407.3279999999995"/>
    <s v="LLANQUIHUE"/>
    <s v="CALBUCO"/>
  </r>
  <r>
    <x v="5"/>
    <x v="5"/>
    <x v="0"/>
    <x v="406"/>
    <x v="1"/>
    <x v="406"/>
    <n v="165919"/>
    <n v="141846.717"/>
    <n v="24072.282999999996"/>
    <s v="LLANQUIHUE"/>
    <s v="CALBUCO"/>
  </r>
  <r>
    <x v="5"/>
    <x v="5"/>
    <x v="0"/>
    <x v="407"/>
    <x v="2"/>
    <x v="407"/>
    <n v="1"/>
    <n v="0"/>
    <n v="1"/>
    <s v="CHILOE"/>
    <s v="CASTRO"/>
  </r>
  <r>
    <x v="5"/>
    <x v="5"/>
    <x v="0"/>
    <x v="407"/>
    <x v="1"/>
    <x v="407"/>
    <n v="1"/>
    <n v="0"/>
    <n v="1"/>
    <s v="CHILOE"/>
    <s v="CASTRO"/>
  </r>
  <r>
    <x v="5"/>
    <x v="5"/>
    <x v="0"/>
    <x v="408"/>
    <x v="2"/>
    <x v="408"/>
    <n v="3187"/>
    <n v="3186.82"/>
    <n v="0.17999999999983629"/>
    <s v="CHILOE"/>
    <s v="CASTRO"/>
  </r>
  <r>
    <x v="5"/>
    <x v="5"/>
    <x v="0"/>
    <x v="408"/>
    <x v="1"/>
    <x v="408"/>
    <n v="31869"/>
    <n v="31868.2"/>
    <n v="0.7999999999992724"/>
    <s v="CHILOE"/>
    <s v="CASTRO"/>
  </r>
  <r>
    <x v="5"/>
    <x v="5"/>
    <x v="0"/>
    <x v="409"/>
    <x v="2"/>
    <x v="409"/>
    <n v="4314"/>
    <n v="4313.1499999999996"/>
    <n v="0.8500000000003638"/>
    <s v="CHILOE"/>
    <s v="QUEILEN"/>
  </r>
  <r>
    <x v="5"/>
    <x v="5"/>
    <x v="0"/>
    <x v="409"/>
    <x v="1"/>
    <x v="409"/>
    <n v="43132"/>
    <n v="43131.504999999997"/>
    <n v="0.49500000000261934"/>
    <s v="CHILOE"/>
    <s v="QUEILEN"/>
  </r>
  <r>
    <x v="5"/>
    <x v="5"/>
    <x v="0"/>
    <x v="410"/>
    <x v="2"/>
    <x v="410"/>
    <n v="4057"/>
    <n v="4056.9479999999999"/>
    <n v="5.2000000000134605E-2"/>
    <s v="CHILOE"/>
    <s v="CHONCHI"/>
  </r>
  <r>
    <x v="5"/>
    <x v="5"/>
    <x v="0"/>
    <x v="410"/>
    <x v="1"/>
    <x v="410"/>
    <n v="40570"/>
    <n v="40569.480000000003"/>
    <n v="0.51999999999679858"/>
    <s v="CHILOE"/>
    <s v="CHONCHI"/>
  </r>
  <r>
    <x v="5"/>
    <x v="5"/>
    <x v="0"/>
    <x v="411"/>
    <x v="2"/>
    <x v="411"/>
    <n v="5171"/>
    <n v="4212.8140000000003"/>
    <n v="958.18599999999969"/>
    <s v="CHILOE"/>
    <s v="PUQUELDON"/>
  </r>
  <r>
    <x v="5"/>
    <x v="5"/>
    <x v="0"/>
    <x v="411"/>
    <x v="1"/>
    <x v="411"/>
    <n v="51708"/>
    <n v="42128.114000000001"/>
    <n v="9579.8859999999986"/>
    <s v="CHILOE"/>
    <s v="PUQUELDON"/>
  </r>
  <r>
    <x v="5"/>
    <x v="5"/>
    <x v="0"/>
    <x v="412"/>
    <x v="2"/>
    <x v="412"/>
    <n v="8715"/>
    <n v="8714.3590000000004"/>
    <n v="0.64099999999962165"/>
    <s v="CHILOE"/>
    <s v="CASTRO"/>
  </r>
  <r>
    <x v="5"/>
    <x v="5"/>
    <x v="0"/>
    <x v="412"/>
    <x v="1"/>
    <x v="412"/>
    <n v="87144"/>
    <n v="87143.592999999993"/>
    <n v="0.40700000000651926"/>
    <s v="CHILOE"/>
    <s v="CASTRO"/>
  </r>
  <r>
    <x v="5"/>
    <x v="5"/>
    <x v="0"/>
    <x v="413"/>
    <x v="2"/>
    <x v="413"/>
    <n v="2544"/>
    <n v="2543.0300000000002"/>
    <n v="0.96999999999979991"/>
    <s v="CHILOE"/>
    <s v="CURACO DE VELEZ"/>
  </r>
  <r>
    <x v="5"/>
    <x v="5"/>
    <x v="0"/>
    <x v="413"/>
    <x v="1"/>
    <x v="413"/>
    <n v="25431"/>
    <n v="25430.3"/>
    <n v="0.7000000000007276"/>
    <s v="CHILOE"/>
    <s v="CURACO DE VELEZ"/>
  </r>
  <r>
    <x v="5"/>
    <x v="5"/>
    <x v="0"/>
    <x v="414"/>
    <x v="2"/>
    <x v="414"/>
    <n v="4093"/>
    <n v="4092.41"/>
    <n v="0.59000000000014552"/>
    <s v="CHILOE"/>
    <s v="QUEMCHI"/>
  </r>
  <r>
    <x v="5"/>
    <x v="5"/>
    <x v="0"/>
    <x v="414"/>
    <x v="1"/>
    <x v="414"/>
    <n v="40925"/>
    <n v="40924.1"/>
    <n v="0.90000000000145519"/>
    <s v="CHILOE"/>
    <s v="QUEMCHI"/>
  </r>
  <r>
    <x v="5"/>
    <x v="5"/>
    <x v="0"/>
    <x v="415"/>
    <x v="2"/>
    <x v="415"/>
    <n v="8296"/>
    <n v="8295.5380000000005"/>
    <n v="0.46199999999953434"/>
    <s v="CHILOE"/>
    <s v="PUQUELDON"/>
  </r>
  <r>
    <x v="5"/>
    <x v="5"/>
    <x v="0"/>
    <x v="415"/>
    <x v="1"/>
    <x v="415"/>
    <n v="82956"/>
    <n v="82955.376000000004"/>
    <n v="0.62399999999615829"/>
    <s v="CHILOE"/>
    <s v="PUQUELDON"/>
  </r>
  <r>
    <x v="5"/>
    <x v="5"/>
    <x v="0"/>
    <x v="416"/>
    <x v="2"/>
    <x v="416"/>
    <n v="4865"/>
    <n v="4864.375"/>
    <n v="0.625"/>
    <s v="CHILOE"/>
    <s v="QUELLON"/>
  </r>
  <r>
    <x v="5"/>
    <x v="5"/>
    <x v="0"/>
    <x v="416"/>
    <x v="1"/>
    <x v="416"/>
    <n v="48644"/>
    <n v="48643.749000000003"/>
    <n v="0.25099999999656575"/>
    <s v="CHILOE"/>
    <s v="QUELLON"/>
  </r>
  <r>
    <x v="5"/>
    <x v="5"/>
    <x v="0"/>
    <x v="417"/>
    <x v="2"/>
    <x v="417"/>
    <n v="5372"/>
    <n v="5371.0649999999996"/>
    <n v="0.93500000000040018"/>
    <s v="CHILOE"/>
    <s v="QUEMCHI"/>
  </r>
  <r>
    <x v="5"/>
    <x v="5"/>
    <x v="0"/>
    <x v="417"/>
    <x v="1"/>
    <x v="417"/>
    <n v="53711"/>
    <n v="53710.65"/>
    <n v="0.34999999999854481"/>
    <s v="CHILOE"/>
    <s v="QUEMCHI"/>
  </r>
  <r>
    <x v="5"/>
    <x v="5"/>
    <x v="0"/>
    <x v="418"/>
    <x v="2"/>
    <x v="418"/>
    <n v="9000"/>
    <n v="8498.7710000000006"/>
    <n v="501.22899999999936"/>
    <s v="LLANQUIHUE"/>
    <s v="CALBUCO"/>
  </r>
  <r>
    <x v="5"/>
    <x v="5"/>
    <x v="0"/>
    <x v="418"/>
    <x v="1"/>
    <x v="418"/>
    <n v="90000"/>
    <n v="84987.721000000005"/>
    <n v="5012.278999999995"/>
    <s v="LLANQUIHUE"/>
    <s v="CALBUCO"/>
  </r>
  <r>
    <x v="5"/>
    <x v="5"/>
    <x v="0"/>
    <x v="419"/>
    <x v="2"/>
    <x v="419"/>
    <n v="8500"/>
    <n v="8500"/>
    <n v="0"/>
    <s v="LLANQUIHUE"/>
    <s v="FRESIA"/>
  </r>
  <r>
    <x v="5"/>
    <x v="5"/>
    <x v="0"/>
    <x v="419"/>
    <x v="1"/>
    <x v="419"/>
    <n v="85000"/>
    <n v="84999.998999999996"/>
    <n v="1.0000000038417056E-3"/>
    <s v="LLANQUIHUE"/>
    <s v="FRESIA"/>
  </r>
  <r>
    <x v="5"/>
    <x v="5"/>
    <x v="0"/>
    <x v="420"/>
    <x v="2"/>
    <x v="420"/>
    <n v="4500"/>
    <n v="4500"/>
    <n v="0"/>
    <s v="OSORNO"/>
    <s v="OSORNO"/>
  </r>
  <r>
    <x v="5"/>
    <x v="5"/>
    <x v="0"/>
    <x v="420"/>
    <x v="1"/>
    <x v="420"/>
    <n v="45000"/>
    <n v="45000"/>
    <n v="0"/>
    <s v="OSORNO"/>
    <s v="OSORNO"/>
  </r>
  <r>
    <x v="5"/>
    <x v="5"/>
    <x v="0"/>
    <x v="421"/>
    <x v="2"/>
    <x v="421"/>
    <n v="4000"/>
    <n v="4000"/>
    <n v="0"/>
    <s v="OSORNO"/>
    <s v="PURRANQUE"/>
  </r>
  <r>
    <x v="5"/>
    <x v="5"/>
    <x v="0"/>
    <x v="421"/>
    <x v="1"/>
    <x v="421"/>
    <n v="40000"/>
    <n v="40000"/>
    <n v="0"/>
    <s v="OSORNO"/>
    <s v="PURRANQUE"/>
  </r>
  <r>
    <x v="5"/>
    <x v="5"/>
    <x v="0"/>
    <x v="422"/>
    <x v="2"/>
    <x v="422"/>
    <n v="10850"/>
    <n v="10849.657999999999"/>
    <n v="0.34200000000055297"/>
    <s v="LLANQUIHUE"/>
    <s v="CALBUCO"/>
  </r>
  <r>
    <x v="5"/>
    <x v="5"/>
    <x v="0"/>
    <x v="422"/>
    <x v="1"/>
    <x v="422"/>
    <n v="108498"/>
    <n v="108496.57399999999"/>
    <n v="1.4260000000067521"/>
    <s v="LLANQUIHUE"/>
    <s v="CALBUCO"/>
  </r>
  <r>
    <x v="5"/>
    <x v="5"/>
    <x v="0"/>
    <x v="423"/>
    <x v="2"/>
    <x v="423"/>
    <n v="4350"/>
    <n v="4348.26"/>
    <n v="1.7399999999997817"/>
    <s v="CHILOE"/>
    <s v="QUEILEN"/>
  </r>
  <r>
    <x v="5"/>
    <x v="5"/>
    <x v="0"/>
    <x v="423"/>
    <x v="1"/>
    <x v="423"/>
    <n v="30000"/>
    <n v="29988"/>
    <n v="12"/>
    <s v="CHILOE"/>
    <s v="QUEILEN"/>
  </r>
  <r>
    <x v="5"/>
    <x v="5"/>
    <x v="0"/>
    <x v="424"/>
    <x v="2"/>
    <x v="424"/>
    <n v="1"/>
    <n v="0"/>
    <n v="1"/>
    <s v="CHILOE"/>
    <s v="ANCUD, PUQUELDON"/>
  </r>
  <r>
    <x v="5"/>
    <x v="5"/>
    <x v="0"/>
    <x v="424"/>
    <x v="1"/>
    <x v="424"/>
    <n v="1"/>
    <n v="0"/>
    <n v="1"/>
    <s v="CHILOE"/>
    <s v="ANCUD, PUQUELDON"/>
  </r>
  <r>
    <x v="5"/>
    <x v="6"/>
    <x v="0"/>
    <x v="425"/>
    <x v="2"/>
    <x v="425"/>
    <n v="3005"/>
    <n v="1125.6189999999999"/>
    <n v="1879.3810000000001"/>
    <s v="AYSEN"/>
    <s v="GUAITECAS"/>
  </r>
  <r>
    <x v="5"/>
    <x v="6"/>
    <x v="0"/>
    <x v="425"/>
    <x v="1"/>
    <x v="425"/>
    <n v="14871"/>
    <n v="5702.7240000000002"/>
    <n v="9168.2759999999998"/>
    <s v="AYSEN"/>
    <s v="GUAITECAS"/>
  </r>
  <r>
    <x v="5"/>
    <x v="6"/>
    <x v="0"/>
    <x v="426"/>
    <x v="2"/>
    <x v="426"/>
    <n v="5910"/>
    <n v="5374.4110000000001"/>
    <n v="535.58899999999994"/>
    <s v="AYSEN"/>
    <s v="CISNES"/>
  </r>
  <r>
    <x v="5"/>
    <x v="6"/>
    <x v="0"/>
    <x v="426"/>
    <x v="1"/>
    <x v="426"/>
    <n v="28826"/>
    <n v="26578.915000000001"/>
    <n v="2247.0849999999991"/>
    <s v="AYSEN"/>
    <s v="CISNES"/>
  </r>
  <r>
    <x v="5"/>
    <x v="6"/>
    <x v="0"/>
    <x v="427"/>
    <x v="2"/>
    <x v="427"/>
    <n v="1306"/>
    <n v="1305.7339999999999"/>
    <n v="0.2660000000000764"/>
    <s v="AYSEN"/>
    <s v="CISNES"/>
  </r>
  <r>
    <x v="5"/>
    <x v="6"/>
    <x v="0"/>
    <x v="427"/>
    <x v="1"/>
    <x v="427"/>
    <n v="4903"/>
    <n v="4902.8010000000004"/>
    <n v="0.19899999999961437"/>
    <s v="AYSEN"/>
    <s v="CISNES"/>
  </r>
  <r>
    <x v="5"/>
    <x v="6"/>
    <x v="0"/>
    <x v="428"/>
    <x v="2"/>
    <x v="428"/>
    <n v="2050"/>
    <n v="2050.3180000000002"/>
    <n v="-0.318000000000211"/>
    <s v="INTERPROVINCIAL"/>
    <s v="INTERCOMUNAL"/>
  </r>
  <r>
    <x v="5"/>
    <x v="6"/>
    <x v="0"/>
    <x v="428"/>
    <x v="1"/>
    <x v="428"/>
    <n v="11860"/>
    <n v="11859.5"/>
    <n v="0.5"/>
    <s v="INTERPROVINCIAL"/>
    <s v="INTERCOMUNAL"/>
  </r>
  <r>
    <x v="5"/>
    <x v="6"/>
    <x v="0"/>
    <x v="429"/>
    <x v="2"/>
    <x v="429"/>
    <n v="12808"/>
    <n v="9815.9"/>
    <n v="2992.1000000000004"/>
    <s v="GENERAL CARRERA"/>
    <s v="CHILE CHICO"/>
  </r>
  <r>
    <x v="5"/>
    <x v="6"/>
    <x v="0"/>
    <x v="429"/>
    <x v="1"/>
    <x v="429"/>
    <n v="62476"/>
    <n v="48496.798999999999"/>
    <n v="13979.201000000001"/>
    <s v="GENERAL CARRERA"/>
    <s v="CHILE CHICO"/>
  </r>
  <r>
    <x v="5"/>
    <x v="6"/>
    <x v="0"/>
    <x v="430"/>
    <x v="2"/>
    <x v="430"/>
    <n v="20121"/>
    <n v="17326.598999999998"/>
    <n v="2794.4010000000017"/>
    <s v="COIHAIQUE"/>
    <s v="COIHAIQUE"/>
  </r>
  <r>
    <x v="5"/>
    <x v="6"/>
    <x v="0"/>
    <x v="430"/>
    <x v="1"/>
    <x v="430"/>
    <n v="98150"/>
    <n v="82938.315000000002"/>
    <n v="15211.684999999998"/>
    <s v="COIHAIQUE"/>
    <s v="COIHAIQUE"/>
  </r>
  <r>
    <x v="5"/>
    <x v="6"/>
    <x v="0"/>
    <x v="431"/>
    <x v="2"/>
    <x v="431"/>
    <n v="12300"/>
    <n v="12300"/>
    <n v="0"/>
    <s v="COIHAIQUE"/>
    <s v="COIHAIQUE"/>
  </r>
  <r>
    <x v="5"/>
    <x v="6"/>
    <x v="0"/>
    <x v="431"/>
    <x v="1"/>
    <x v="431"/>
    <n v="60000"/>
    <n v="59999.999000000003"/>
    <n v="9.9999999656574801E-4"/>
    <s v="COIHAIQUE"/>
    <s v="COIHAIQUE"/>
  </r>
  <r>
    <x v="5"/>
    <x v="6"/>
    <x v="0"/>
    <x v="432"/>
    <x v="2"/>
    <x v="432"/>
    <n v="8200"/>
    <n v="8200"/>
    <n v="0"/>
    <s v="COIHAIQUE"/>
    <s v="COIHAIQUE"/>
  </r>
  <r>
    <x v="5"/>
    <x v="6"/>
    <x v="0"/>
    <x v="432"/>
    <x v="1"/>
    <x v="432"/>
    <n v="40000"/>
    <n v="27674.406999999999"/>
    <n v="12325.593000000001"/>
    <s v="COIHAIQUE"/>
    <s v="COIHAIQUE"/>
  </r>
  <r>
    <x v="5"/>
    <x v="6"/>
    <x v="0"/>
    <x v="433"/>
    <x v="2"/>
    <x v="433"/>
    <n v="5125"/>
    <n v="5125"/>
    <n v="0"/>
    <s v="AYSEN"/>
    <s v="AYSEN"/>
  </r>
  <r>
    <x v="5"/>
    <x v="6"/>
    <x v="0"/>
    <x v="433"/>
    <x v="1"/>
    <x v="433"/>
    <n v="25000"/>
    <n v="24999.948"/>
    <n v="5.1999999999679858E-2"/>
    <s v="AYSEN"/>
    <s v="AYSEN"/>
  </r>
  <r>
    <x v="5"/>
    <x v="6"/>
    <x v="0"/>
    <x v="434"/>
    <x v="2"/>
    <x v="434"/>
    <n v="3075"/>
    <n v="3075"/>
    <n v="0"/>
    <s v="AYSEN"/>
    <s v="AYSEN"/>
  </r>
  <r>
    <x v="5"/>
    <x v="6"/>
    <x v="0"/>
    <x v="434"/>
    <x v="1"/>
    <x v="434"/>
    <n v="15000"/>
    <n v="14999.657999999999"/>
    <n v="0.34200000000055297"/>
    <s v="AYSEN"/>
    <s v="AYSEN"/>
  </r>
  <r>
    <x v="5"/>
    <x v="7"/>
    <x v="0"/>
    <x v="435"/>
    <x v="1"/>
    <x v="435"/>
    <n v="12890"/>
    <n v="0"/>
    <n v="12890"/>
    <s v="ULTIMA ESPERANZA"/>
    <s v="NATALES"/>
  </r>
  <r>
    <x v="5"/>
    <x v="7"/>
    <x v="0"/>
    <x v="435"/>
    <x v="3"/>
    <x v="435"/>
    <n v="147"/>
    <n v="0"/>
    <n v="147"/>
    <s v="ULTIMA ESPERANZA"/>
    <s v="NATALES"/>
  </r>
  <r>
    <x v="5"/>
    <x v="17"/>
    <x v="0"/>
    <x v="436"/>
    <x v="2"/>
    <x v="436"/>
    <n v="31676"/>
    <n v="0"/>
    <n v="31676"/>
    <s v="INTERPROVINCIAL"/>
    <s v="INTERCOMUNAL"/>
  </r>
  <r>
    <x v="5"/>
    <x v="17"/>
    <x v="0"/>
    <x v="436"/>
    <x v="1"/>
    <x v="436"/>
    <n v="200303"/>
    <n v="0"/>
    <n v="200303"/>
    <s v="INTERPROVINCIAL"/>
    <s v="INTERCOMUNAL"/>
  </r>
  <r>
    <x v="6"/>
    <x v="10"/>
    <x v="0"/>
    <x v="17"/>
    <x v="4"/>
    <x v="17"/>
    <n v="91792"/>
    <n v="0"/>
    <n v="91792"/>
    <s v=""/>
    <s v=""/>
  </r>
  <r>
    <x v="6"/>
    <x v="5"/>
    <x v="0"/>
    <x v="437"/>
    <x v="0"/>
    <x v="437"/>
    <n v="500"/>
    <n v="0"/>
    <n v="500"/>
    <s v="LLANQUIHUE"/>
    <s v="PUERTO MONTT, CALBUCO, MAULLIN"/>
  </r>
  <r>
    <x v="6"/>
    <x v="5"/>
    <x v="0"/>
    <x v="437"/>
    <x v="2"/>
    <x v="437"/>
    <n v="500"/>
    <n v="0"/>
    <n v="500"/>
    <s v="LLANQUIHUE"/>
    <s v="PUERTO MONTT, CALBUCO, MAULLIN"/>
  </r>
  <r>
    <x v="7"/>
    <x v="17"/>
    <x v="1"/>
    <x v="438"/>
    <x v="2"/>
    <x v="438"/>
    <n v="106224"/>
    <n v="98752.036999999997"/>
    <n v="7471.9630000000034"/>
    <s v="INTERPROVINCIAL"/>
    <s v="INTERCOMUNAL"/>
  </r>
  <r>
    <x v="7"/>
    <x v="17"/>
    <x v="1"/>
    <x v="439"/>
    <x v="2"/>
    <x v="439"/>
    <n v="3914427"/>
    <n v="3914101.97"/>
    <n v="325.02999999979511"/>
    <s v="INTERPROVINCIAL"/>
    <s v="INTERCOMUNAL"/>
  </r>
  <r>
    <x v="7"/>
    <x v="17"/>
    <x v="0"/>
    <x v="440"/>
    <x v="1"/>
    <x v="440"/>
    <n v="306000"/>
    <n v="306000"/>
    <n v="0"/>
    <s v="INTERPROVINCIAL"/>
    <s v="INTERCOMUNAL"/>
  </r>
  <r>
    <x v="7"/>
    <x v="17"/>
    <x v="0"/>
    <x v="440"/>
    <x v="6"/>
    <x v="440"/>
    <n v="178938"/>
    <n v="178938"/>
    <n v="0"/>
    <s v="INTERPROVINCIAL"/>
    <s v="INTERCOMUNAL"/>
  </r>
  <r>
    <x v="7"/>
    <x v="17"/>
    <x v="0"/>
    <x v="440"/>
    <x v="3"/>
    <x v="440"/>
    <n v="51875"/>
    <n v="50620.175999999999"/>
    <n v="1254.8240000000005"/>
    <s v="INTERPROVINCIAL"/>
    <s v="INTERCOMUNAL"/>
  </r>
  <r>
    <x v="7"/>
    <x v="17"/>
    <x v="0"/>
    <x v="441"/>
    <x v="2"/>
    <x v="441"/>
    <n v="15000"/>
    <n v="11096"/>
    <n v="3904"/>
    <s v="INTERPROVINCIAL"/>
    <s v="INTERCOMUNAL"/>
  </r>
  <r>
    <x v="7"/>
    <x v="17"/>
    <x v="0"/>
    <x v="441"/>
    <x v="1"/>
    <x v="441"/>
    <n v="364439"/>
    <n v="363712.277"/>
    <n v="726.72299999999814"/>
    <s v="INTERPROVINCIAL"/>
    <s v="INTERCOMUNAL"/>
  </r>
  <r>
    <x v="7"/>
    <x v="17"/>
    <x v="0"/>
    <x v="442"/>
    <x v="1"/>
    <x v="442"/>
    <n v="193000"/>
    <n v="192999.99299999999"/>
    <n v="7.0000000123400241E-3"/>
    <s v="INTERPROVINCIAL"/>
    <s v="INTERCOMUNAL"/>
  </r>
  <r>
    <x v="7"/>
    <x v="17"/>
    <x v="0"/>
    <x v="442"/>
    <x v="6"/>
    <x v="442"/>
    <n v="178938"/>
    <n v="178885.783"/>
    <n v="52.217000000004191"/>
    <s v="INTERPROVINCIAL"/>
    <s v="INTERCOMUNAL"/>
  </r>
  <r>
    <x v="7"/>
    <x v="17"/>
    <x v="0"/>
    <x v="442"/>
    <x v="3"/>
    <x v="442"/>
    <n v="7000"/>
    <n v="5227.4520000000002"/>
    <n v="1772.5479999999998"/>
    <s v="INTERPROVINCIAL"/>
    <s v="INTERCOMUNAL"/>
  </r>
  <r>
    <x v="7"/>
    <x v="17"/>
    <x v="0"/>
    <x v="443"/>
    <x v="2"/>
    <x v="443"/>
    <n v="147240"/>
    <n v="147240"/>
    <n v="0"/>
    <s v="INTERPROVINCIAL"/>
    <s v="INTERCOMUNAL"/>
  </r>
  <r>
    <x v="7"/>
    <x v="17"/>
    <x v="0"/>
    <x v="443"/>
    <x v="6"/>
    <x v="443"/>
    <n v="138870"/>
    <n v="138870"/>
    <n v="0"/>
    <s v="INTERPROVINCIAL"/>
    <s v="INTERCOMUNAL"/>
  </r>
  <r>
    <x v="7"/>
    <x v="17"/>
    <x v="0"/>
    <x v="444"/>
    <x v="2"/>
    <x v="444"/>
    <n v="144920"/>
    <n v="144890"/>
    <n v="30"/>
    <s v="INTERPROVINCIAL"/>
    <s v="INTERCOMUNAL"/>
  </r>
  <r>
    <x v="7"/>
    <x v="17"/>
    <x v="0"/>
    <x v="444"/>
    <x v="6"/>
    <x v="444"/>
    <n v="96390"/>
    <n v="96390"/>
    <n v="0"/>
    <s v="INTERPROVINCIAL"/>
    <s v="INTERCOMUNAL"/>
  </r>
  <r>
    <x v="7"/>
    <x v="17"/>
    <x v="0"/>
    <x v="445"/>
    <x v="2"/>
    <x v="445"/>
    <n v="116339"/>
    <n v="115436"/>
    <n v="903"/>
    <s v="INTERPROVINCIAL"/>
    <s v="INTERCOMUNAL"/>
  </r>
  <r>
    <x v="7"/>
    <x v="17"/>
    <x v="0"/>
    <x v="445"/>
    <x v="1"/>
    <x v="445"/>
    <n v="14437"/>
    <n v="14159.81"/>
    <n v="277.19000000000051"/>
    <s v="INTERPROVINCIAL"/>
    <s v="INTERCOMUNAL"/>
  </r>
  <r>
    <x v="7"/>
    <x v="17"/>
    <x v="0"/>
    <x v="445"/>
    <x v="6"/>
    <x v="445"/>
    <n v="177792"/>
    <n v="176747.55100000001"/>
    <n v="1044.4489999999932"/>
    <s v="INTERPROVINCIAL"/>
    <s v="INTERCOMUNAL"/>
  </r>
  <r>
    <x v="7"/>
    <x v="17"/>
    <x v="0"/>
    <x v="446"/>
    <x v="2"/>
    <x v="446"/>
    <n v="210669"/>
    <n v="210668.56700000001"/>
    <n v="0.43299999998998828"/>
    <s v="INTERPROVINCIAL"/>
    <s v="INTERCOMUNAL"/>
  </r>
  <r>
    <x v="7"/>
    <x v="17"/>
    <x v="0"/>
    <x v="446"/>
    <x v="6"/>
    <x v="446"/>
    <n v="51125"/>
    <n v="46533.957000000002"/>
    <n v="4591.0429999999978"/>
    <s v="INTERPROVINCIAL"/>
    <s v="INTERCOMUNAL"/>
  </r>
  <r>
    <x v="7"/>
    <x v="17"/>
    <x v="0"/>
    <x v="446"/>
    <x v="3"/>
    <x v="446"/>
    <n v="55180"/>
    <n v="55050.163"/>
    <n v="129.83699999999953"/>
    <s v="INTERPROVINCIAL"/>
    <s v="INTERCOMUNAL"/>
  </r>
  <r>
    <x v="7"/>
    <x v="17"/>
    <x v="0"/>
    <x v="447"/>
    <x v="2"/>
    <x v="447"/>
    <n v="100000"/>
    <n v="100000"/>
    <n v="0"/>
    <s v="INTERPROVINCIAL"/>
    <s v="INTERCOMUNAL"/>
  </r>
  <r>
    <x v="7"/>
    <x v="17"/>
    <x v="0"/>
    <x v="447"/>
    <x v="1"/>
    <x v="447"/>
    <n v="2071414"/>
    <n v="2071409.611"/>
    <n v="4.3889999999664724"/>
    <s v="INTERPROVINCIAL"/>
    <s v="INTERCOMUNAL"/>
  </r>
  <r>
    <x v="7"/>
    <x v="17"/>
    <x v="0"/>
    <x v="447"/>
    <x v="3"/>
    <x v="447"/>
    <n v="56500"/>
    <n v="54200.582999999999"/>
    <n v="2299.4170000000013"/>
    <s v="INTERPROVINCIAL"/>
    <s v="INTERCOMUN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B31644-AD26-4D74-A740-42841BADE559}" name="Tabla dinámica1" cacheId="2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rowHeaderCaption="Regiones">
  <location ref="A3:D21" firstHeaderRow="0" firstDataRow="1" firstDataCol="1" rowPageCount="1" colPageCount="1"/>
  <pivotFields count="11">
    <pivotField showAll="0"/>
    <pivotField axis="axisRow" showAll="0">
      <items count="22">
        <item x="8"/>
        <item x="0"/>
        <item x="11"/>
        <item x="1"/>
        <item x="12"/>
        <item x="2"/>
        <item x="3"/>
        <item x="13"/>
        <item x="14"/>
        <item x="15"/>
        <item x="9"/>
        <item x="16"/>
        <item x="4"/>
        <item x="5"/>
        <item x="6"/>
        <item x="7"/>
        <item x="17"/>
        <item m="1" x="18"/>
        <item x="10"/>
        <item m="1" x="20"/>
        <item m="1" x="19"/>
        <item t="default"/>
      </items>
    </pivotField>
    <pivotField showAll="0"/>
    <pivotField showAll="0"/>
    <pivotField axis="axisPage" multipleItemSelectionAllowed="1" showAll="0">
      <items count="16">
        <item x="0"/>
        <item x="2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3"/>
        <item m="1" x="8"/>
        <item h="1" x="4"/>
        <item t="default"/>
      </items>
    </pivotField>
    <pivotField showAll="0"/>
    <pivotField dataField="1" numFmtId="3" showAll="0" defaultSubtotal="0"/>
    <pivotField dataField="1" numFmtId="3" showAll="0"/>
    <pivotField dataField="1" numFmtId="3"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1635">
      <pivotArea outline="0" collapsedLevelsAreSubtotals="1" fieldPosition="0"/>
    </format>
    <format dxfId="1634">
      <pivotArea type="all" dataOnly="0" outline="0" fieldPosition="0"/>
    </format>
    <format dxfId="163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99851E-2FD1-4160-B81A-F4150602D3C3}" name="Tabla dinámica2" cacheId="2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rowHeaderCaption="Servicios">
  <location ref="A26:D35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multipleItemSelectionAllowed="1" showAll="0">
      <items count="16">
        <item x="0"/>
        <item x="2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3"/>
        <item m="1" x="8"/>
        <item h="1" x="4"/>
        <item t="default"/>
      </items>
    </pivotField>
    <pivotField showAll="0"/>
    <pivotField dataField="1" numFmtId="3" showAll="0" defaultSubtotal="0"/>
    <pivotField dataField="1" numFmtId="3" showAll="0"/>
    <pivotField dataField="1" numFmtId="3" showAll="0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1638">
      <pivotArea outline="0" collapsedLevelsAreSubtotals="1" fieldPosition="0"/>
    </format>
    <format dxfId="1637">
      <pivotArea type="all" dataOnly="0" outline="0" fieldPosition="0"/>
    </format>
    <format dxfId="163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19A72B-F226-4D8E-8EAD-D29E4E2532EA}" name="Tabla dinámica1" cacheId="2" applyNumberFormats="0" applyBorderFormats="0" applyFontFormats="0" applyPatternFormats="0" applyAlignmentFormats="0" applyWidthHeightFormats="1" dataCaption="Valores" grandTotalCaption="Total " updatedVersion="5" minRefreshableVersion="3" itemPrintTitles="1" createdVersion="4" indent="0" outline="1" outlineData="1" multipleFieldFilters="0" rowHeaderCaption="Servicio/ región" colHeaderCaption="Asignaciones">
  <location ref="A1:L461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8"/>
        <item x="0"/>
        <item x="11"/>
        <item x="1"/>
        <item x="12"/>
        <item m="1" x="18"/>
        <item x="2"/>
        <item x="3"/>
        <item x="13"/>
        <item x="14"/>
        <item x="15"/>
        <item x="9"/>
        <item x="16"/>
        <item x="4"/>
        <item x="5"/>
        <item x="6"/>
        <item x="7"/>
        <item x="17"/>
        <item x="1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397">
        <item m="1" x="1069"/>
        <item m="1" x="667"/>
        <item m="1" x="1926"/>
        <item m="1" x="2207"/>
        <item m="1" x="1543"/>
        <item m="1" x="2034"/>
        <item m="1" x="1332"/>
        <item m="1" x="2389"/>
        <item m="1" x="453"/>
        <item m="1" x="853"/>
        <item m="1" x="530"/>
        <item m="1" x="2346"/>
        <item m="1" x="1944"/>
        <item m="1" x="1083"/>
        <item m="1" x="1195"/>
        <item m="1" x="588"/>
        <item m="1" x="1584"/>
        <item m="1" x="1938"/>
        <item m="1" x="849"/>
        <item m="1" x="2118"/>
        <item m="1" x="783"/>
        <item m="1" x="934"/>
        <item m="1" x="1413"/>
        <item m="1" x="1423"/>
        <item m="1" x="1535"/>
        <item m="1" x="2381"/>
        <item m="1" x="1733"/>
        <item m="1" x="601"/>
        <item m="1" x="1455"/>
        <item m="1" x="1570"/>
        <item m="1" x="1909"/>
        <item m="1" x="862"/>
        <item m="1" x="487"/>
        <item m="1" x="1578"/>
        <item m="1" x="1648"/>
        <item m="1" x="572"/>
        <item m="1" x="1071"/>
        <item m="1" x="1426"/>
        <item m="1" x="1003"/>
        <item m="1" x="1127"/>
        <item m="1" x="2096"/>
        <item m="1" x="1070"/>
        <item m="1" x="561"/>
        <item m="1" x="961"/>
        <item m="1" x="582"/>
        <item m="1" x="1934"/>
        <item m="1" x="2032"/>
        <item m="1" x="2132"/>
        <item m="1" x="2221"/>
        <item m="1" x="599"/>
        <item m="1" x="1945"/>
        <item m="1" x="2039"/>
        <item m="1" x="811"/>
        <item m="1" x="1646"/>
        <item m="1" x="2026"/>
        <item m="1" x="879"/>
        <item m="1" x="724"/>
        <item m="1" x="1101"/>
        <item m="1" x="739"/>
        <item m="1" x="846"/>
        <item m="1" x="1586"/>
        <item m="1" x="2317"/>
        <item m="1" x="858"/>
        <item m="1" x="1266"/>
        <item m="1" x="2253"/>
        <item m="1" x="900"/>
        <item m="1" x="890"/>
        <item m="1" x="747"/>
        <item m="1" x="2161"/>
        <item m="1" x="1394"/>
        <item m="1" x="2153"/>
        <item m="1" x="1523"/>
        <item m="1" x="892"/>
        <item m="1" x="564"/>
        <item m="1" x="1075"/>
        <item m="1" x="2052"/>
        <item m="1" x="1395"/>
        <item m="1" x="2318"/>
        <item m="1" x="1819"/>
        <item m="1" x="820"/>
        <item x="81"/>
        <item m="1" x="1876"/>
        <item m="1" x="2256"/>
        <item m="1" x="2248"/>
        <item x="82"/>
        <item m="1" x="984"/>
        <item m="1" x="1213"/>
        <item m="1" x="1191"/>
        <item m="1" x="1294"/>
        <item m="1" x="1787"/>
        <item x="122"/>
        <item m="1" x="1289"/>
        <item m="1" x="1763"/>
        <item m="1" x="1782"/>
        <item m="1" x="1935"/>
        <item m="1" x="1788"/>
        <item m="1" x="1073"/>
        <item m="1" x="835"/>
        <item m="1" x="1081"/>
        <item m="1" x="552"/>
        <item m="1" x="1484"/>
        <item m="1" x="1145"/>
        <item m="1" x="1778"/>
        <item m="1" x="1382"/>
        <item m="1" x="2223"/>
        <item m="1" x="676"/>
        <item m="1" x="1456"/>
        <item m="1" x="870"/>
        <item m="1" x="1336"/>
        <item m="1" x="993"/>
        <item m="1" x="1901"/>
        <item m="1" x="649"/>
        <item m="1" x="2106"/>
        <item m="1" x="2225"/>
        <item m="1" x="1891"/>
        <item m="1" x="2234"/>
        <item m="1" x="874"/>
        <item m="1" x="713"/>
        <item m="1" x="1928"/>
        <item m="1" x="2045"/>
        <item m="1" x="840"/>
        <item m="1" x="729"/>
        <item m="1" x="1906"/>
        <item m="1" x="1649"/>
        <item m="1" x="1255"/>
        <item m="1" x="1634"/>
        <item m="1" x="843"/>
        <item m="1" x="1287"/>
        <item m="1" x="1010"/>
        <item m="1" x="744"/>
        <item m="1" x="795"/>
        <item m="1" x="952"/>
        <item m="1" x="1820"/>
        <item m="1" x="1948"/>
        <item m="1" x="970"/>
        <item m="1" x="616"/>
        <item m="1" x="1189"/>
        <item m="1" x="1730"/>
        <item m="1" x="1953"/>
        <item m="1" x="830"/>
        <item m="1" x="978"/>
        <item m="1" x="1848"/>
        <item m="1" x="1612"/>
        <item m="1" x="628"/>
        <item m="1" x="948"/>
        <item m="1" x="636"/>
        <item m="1" x="1872"/>
        <item m="1" x="841"/>
        <item m="1" x="1204"/>
        <item m="1" x="1548"/>
        <item m="1" x="2314"/>
        <item m="1" x="2017"/>
        <item m="1" x="1512"/>
        <item m="1" x="985"/>
        <item m="1" x="1613"/>
        <item m="1" x="510"/>
        <item m="1" x="1029"/>
        <item m="1" x="1561"/>
        <item m="1" x="1951"/>
        <item m="1" x="943"/>
        <item m="1" x="828"/>
        <item m="1" x="1664"/>
        <item m="1" x="2240"/>
        <item m="1" x="2308"/>
        <item m="1" x="2105"/>
        <item m="1" x="1094"/>
        <item m="1" x="1139"/>
        <item m="1" x="1163"/>
        <item m="1" x="805"/>
        <item m="1" x="1360"/>
        <item m="1" x="671"/>
        <item m="1" x="1607"/>
        <item m="1" x="1863"/>
        <item m="1" x="1482"/>
        <item m="1" x="1317"/>
        <item m="1" x="743"/>
        <item m="1" x="760"/>
        <item m="1" x="1232"/>
        <item m="1" x="1579"/>
        <item m="1" x="2324"/>
        <item m="1" x="2086"/>
        <item m="1" x="1318"/>
        <item m="1" x="1599"/>
        <item m="1" x="2093"/>
        <item m="1" x="2327"/>
        <item m="1" x="507"/>
        <item m="1" x="1603"/>
        <item m="1" x="915"/>
        <item m="1" x="1500"/>
        <item m="1" x="593"/>
        <item m="1" x="977"/>
        <item m="1" x="1281"/>
        <item m="1" x="959"/>
        <item m="1" x="1424"/>
        <item m="1" x="454"/>
        <item m="1" x="1925"/>
        <item m="1" x="2145"/>
        <item m="1" x="451"/>
        <item m="1" x="2167"/>
        <item m="1" x="670"/>
        <item m="1" x="543"/>
        <item m="1" x="2369"/>
        <item m="1" x="1021"/>
        <item m="1" x="505"/>
        <item m="1" x="1856"/>
        <item m="1" x="1693"/>
        <item m="1" x="578"/>
        <item m="1" x="1331"/>
        <item m="1" x="752"/>
        <item m="1" x="1227"/>
        <item m="1" x="506"/>
        <item m="1" x="1274"/>
        <item m="1" x="1405"/>
        <item m="1" x="1355"/>
        <item m="1" x="731"/>
        <item m="1" x="916"/>
        <item m="1" x="1734"/>
        <item m="1" x="1206"/>
        <item m="1" x="511"/>
        <item m="1" x="1628"/>
        <item m="1" x="1442"/>
        <item m="1" x="1055"/>
        <item m="1" x="1688"/>
        <item m="1" x="2206"/>
        <item m="1" x="563"/>
        <item m="1" x="1196"/>
        <item m="1" x="600"/>
        <item m="1" x="1278"/>
        <item m="1" x="703"/>
        <item m="1" x="477"/>
        <item m="1" x="603"/>
        <item m="1" x="1277"/>
        <item m="1" x="1383"/>
        <item m="1" x="809"/>
        <item m="1" x="1373"/>
        <item m="1" x="475"/>
        <item m="1" x="595"/>
        <item m="1" x="1311"/>
        <item m="1" x="2391"/>
        <item m="1" x="2009"/>
        <item m="1" x="1262"/>
        <item m="1" x="1467"/>
        <item m="1" x="461"/>
        <item m="1" x="1190"/>
        <item x="152"/>
        <item m="1" x="2284"/>
        <item m="1" x="2302"/>
        <item m="1" x="1436"/>
        <item m="1" x="1715"/>
        <item m="1" x="953"/>
        <item x="141"/>
        <item m="1" x="465"/>
        <item m="1" x="1594"/>
        <item m="1" x="573"/>
        <item m="1" x="1184"/>
        <item m="1" x="735"/>
        <item m="1" x="1450"/>
        <item m="1" x="1291"/>
        <item m="1" x="1676"/>
        <item m="1" x="2366"/>
        <item x="224"/>
        <item m="1" x="1496"/>
        <item m="1" x="1365"/>
        <item m="1" x="2135"/>
        <item m="1" x="764"/>
        <item m="1" x="1486"/>
        <item m="1" x="1140"/>
        <item m="1" x="531"/>
        <item m="1" x="1857"/>
        <item m="1" x="1328"/>
        <item m="1" x="1998"/>
        <item m="1" x="2306"/>
        <item m="1" x="2326"/>
        <item m="1" x="607"/>
        <item m="1" x="1542"/>
        <item m="1" x="1392"/>
        <item m="1" x="1670"/>
        <item m="1" x="2289"/>
        <item m="1" x="597"/>
        <item m="1" x="2072"/>
        <item m="1" x="2109"/>
        <item m="1" x="2036"/>
        <item m="1" x="1795"/>
        <item m="1" x="2392"/>
        <item m="1" x="579"/>
        <item m="1" x="2277"/>
        <item m="1" x="2279"/>
        <item m="1" x="1077"/>
        <item m="1" x="1293"/>
        <item m="1" x="1072"/>
        <item m="1" x="1079"/>
        <item x="133"/>
        <item m="1" x="2341"/>
        <item m="1" x="473"/>
        <item m="1" x="2303"/>
        <item m="1" x="1595"/>
        <item m="1" x="608"/>
        <item m="1" x="1811"/>
        <item m="1" x="2173"/>
        <item m="1" x="2384"/>
        <item m="1" x="2347"/>
        <item m="1" x="1229"/>
        <item x="1"/>
        <item m="1" x="2136"/>
        <item m="1" x="1159"/>
        <item m="1" x="2179"/>
        <item m="1" x="2138"/>
        <item m="1" x="1390"/>
        <item m="1" x="1798"/>
        <item m="1" x="557"/>
        <item m="1" x="1895"/>
        <item m="1" x="1253"/>
        <item m="1" x="1157"/>
        <item m="1" x="697"/>
        <item m="1" x="580"/>
        <item m="1" x="2182"/>
        <item m="1" x="642"/>
        <item m="1" x="2348"/>
        <item m="1" x="758"/>
        <item m="1" x="1271"/>
        <item m="1" x="1975"/>
        <item m="1" x="1111"/>
        <item m="1" x="863"/>
        <item m="1" x="1661"/>
        <item m="1" x="2116"/>
        <item m="1" x="2368"/>
        <item m="1" x="640"/>
        <item m="1" x="1631"/>
        <item m="1" x="1052"/>
        <item m="1" x="1490"/>
        <item m="1" x="1361"/>
        <item m="1" x="1017"/>
        <item m="1" x="1968"/>
        <item m="1" x="2117"/>
        <item m="1" x="466"/>
        <item m="1" x="1608"/>
        <item m="1" x="1812"/>
        <item m="1" x="825"/>
        <item m="1" x="684"/>
        <item m="1" x="2016"/>
        <item m="1" x="2244"/>
        <item m="1" x="1141"/>
        <item m="1" x="1241"/>
        <item m="1" x="1492"/>
        <item m="1" x="796"/>
        <item m="1" x="1864"/>
        <item m="1" x="1880"/>
        <item m="1" x="987"/>
        <item m="1" x="1215"/>
        <item m="1" x="1325"/>
        <item m="1" x="1604"/>
        <item m="1" x="761"/>
        <item m="1" x="885"/>
        <item m="1" x="1125"/>
        <item m="1" x="1939"/>
        <item m="1" x="2055"/>
        <item m="1" x="2164"/>
        <item m="1" x="681"/>
        <item m="1" x="1185"/>
        <item m="1" x="1658"/>
        <item m="1" x="838"/>
        <item x="83"/>
        <item m="1" x="1902"/>
        <item m="1" x="1946"/>
        <item m="1" x="1126"/>
        <item m="1" x="1954"/>
        <item m="1" x="896"/>
        <item m="1" x="2062"/>
        <item m="1" x="1214"/>
        <item m="1" x="2076"/>
        <item x="165"/>
        <item m="1" x="2114"/>
        <item m="1" x="1866"/>
        <item m="1" x="2008"/>
        <item m="1" x="1138"/>
        <item m="1" x="2115"/>
        <item x="225"/>
        <item m="1" x="2059"/>
        <item m="1" x="2081"/>
        <item m="1" x="2331"/>
        <item m="1" x="797"/>
        <item m="1" x="1346"/>
        <item m="1" x="2067"/>
        <item m="1" x="2293"/>
        <item m="1" x="2210"/>
        <item m="1" x="1047"/>
        <item m="1" x="2227"/>
        <item m="1" x="714"/>
        <item m="1" x="1179"/>
        <item m="1" x="1210"/>
        <item m="1" x="2241"/>
        <item m="1" x="2334"/>
        <item m="1" x="1515"/>
        <item m="1" x="1166"/>
        <item m="1" x="1342"/>
        <item m="1" x="613"/>
        <item m="1" x="1550"/>
        <item m="1" x="1153"/>
        <item m="1" x="2171"/>
        <item m="1" x="2353"/>
        <item m="1" x="517"/>
        <item m="1" x="596"/>
        <item m="1" x="1552"/>
        <item m="1" x="682"/>
        <item m="1" x="980"/>
        <item m="1" x="1256"/>
        <item m="1" x="2077"/>
        <item m="1" x="2192"/>
        <item m="1" x="1781"/>
        <item m="1" x="801"/>
        <item m="1" x="2079"/>
        <item m="1" x="1082"/>
        <item m="1" x="523"/>
        <item m="1" x="2181"/>
        <item m="1" x="1970"/>
        <item m="1" x="1635"/>
        <item m="1" x="1699"/>
        <item m="1" x="1007"/>
        <item m="1" x="1828"/>
        <item m="1" x="745"/>
        <item m="1" x="1833"/>
        <item m="1" x="581"/>
        <item m="1" x="2200"/>
        <item m="1" x="1640"/>
        <item m="1" x="983"/>
        <item m="1" x="630"/>
        <item m="1" x="939"/>
        <item m="1" x="569"/>
        <item m="1" x="826"/>
        <item m="1" x="1023"/>
        <item m="1" x="2297"/>
        <item m="1" x="1297"/>
        <item m="1" x="1431"/>
        <item m="1" x="857"/>
        <item m="1" x="1106"/>
        <item m="1" x="1447"/>
        <item m="1" x="1875"/>
        <item m="1" x="2108"/>
        <item m="1" x="2235"/>
        <item m="1" x="540"/>
        <item m="1" x="677"/>
        <item m="1" x="2012"/>
        <item m="1" x="2119"/>
        <item m="1" x="1132"/>
        <item m="1" x="1353"/>
        <item m="1" x="751"/>
        <item m="1" x="1704"/>
        <item m="1" x="1982"/>
        <item m="1" x="773"/>
        <item m="1" x="1452"/>
        <item m="1" x="1920"/>
        <item m="1" x="2139"/>
        <item m="1" x="673"/>
        <item m="1" x="2354"/>
        <item m="1" x="914"/>
        <item m="1" x="2393"/>
        <item m="1" x="2165"/>
        <item m="1" x="2280"/>
        <item m="1" x="1611"/>
        <item m="1" x="1596"/>
        <item m="1" x="2150"/>
        <item m="1" x="812"/>
        <item m="1" x="1161"/>
        <item m="1" x="1142"/>
        <item m="1" x="2133"/>
        <item m="1" x="2237"/>
        <item m="1" x="919"/>
        <item m="1" x="1533"/>
        <item m="1" x="2386"/>
        <item m="1" x="1089"/>
        <item m="1" x="2245"/>
        <item m="1" x="2242"/>
        <item m="1" x="468"/>
        <item m="1" x="1275"/>
        <item m="1" x="867"/>
        <item m="1" x="547"/>
        <item m="1" x="1709"/>
        <item m="1" x="942"/>
        <item m="1" x="614"/>
        <item m="1" x="2187"/>
        <item m="1" x="1580"/>
        <item m="1" x="1279"/>
        <item m="1" x="2360"/>
        <item m="1" x="2211"/>
        <item m="1" x="615"/>
        <item m="1" x="1642"/>
        <item m="1" x="1829"/>
        <item m="1" x="1298"/>
        <item m="1" x="1524"/>
        <item m="1" x="2218"/>
        <item m="1" x="1886"/>
        <item m="1" x="704"/>
        <item m="1" x="709"/>
        <item m="1" x="1104"/>
        <item m="1" x="1816"/>
        <item m="1" x="1988"/>
        <item m="1" x="821"/>
        <item m="1" x="1493"/>
        <item m="1" x="1022"/>
        <item m="1" x="1921"/>
        <item m="1" x="1059"/>
        <item m="1" x="1667"/>
        <item m="1" x="746"/>
        <item m="1" x="2082"/>
        <item m="1" x="2329"/>
        <item m="1" x="650"/>
        <item m="1" x="2355"/>
        <item m="1" x="2282"/>
        <item m="1" x="1217"/>
        <item m="1" x="2121"/>
        <item m="1" x="1176"/>
        <item m="1" x="1329"/>
        <item m="1" x="686"/>
        <item m="1" x="806"/>
        <item x="167"/>
        <item m="1" x="2057"/>
        <item m="1" x="683"/>
        <item m="1" x="2232"/>
        <item m="1" x="674"/>
        <item m="1" x="618"/>
        <item m="1" x="1218"/>
        <item m="1" x="1464"/>
        <item m="1" x="882"/>
        <item m="1" x="1123"/>
        <item m="1" x="1230"/>
        <item m="1" x="1622"/>
        <item m="1" x="1741"/>
        <item m="1" x="2041"/>
        <item m="1" x="520"/>
        <item m="1" x="1999"/>
        <item m="1" x="1892"/>
        <item m="1" x="966"/>
        <item m="1" x="2298"/>
        <item m="1" x="2274"/>
        <item m="1" x="2058"/>
        <item m="1" x="925"/>
        <item m="1" x="1978"/>
        <item m="1" x="1016"/>
        <item m="1" x="1167"/>
        <item m="1" x="1396"/>
        <item m="1" x="2203"/>
        <item x="134"/>
        <item m="1" x="2191"/>
        <item m="1" x="1813"/>
        <item m="1" x="1941"/>
        <item m="1" x="1417"/>
        <item m="1" x="1896"/>
        <item m="1" x="871"/>
        <item m="1" x="617"/>
        <item m="1" x="2070"/>
        <item m="1" x="2304"/>
        <item m="1" x="621"/>
        <item m="1" x="2074"/>
        <item x="124"/>
        <item x="208"/>
        <item m="1" x="1967"/>
        <item m="1" x="2194"/>
        <item m="1" x="1844"/>
        <item m="1" x="1971"/>
        <item m="1" x="765"/>
        <item m="1" x="888"/>
        <item m="1" x="1099"/>
        <item m="1" x="1714"/>
        <item m="1" x="1841"/>
        <item m="1" x="1980"/>
        <item m="1" x="1736"/>
        <item m="1" x="997"/>
        <item m="1" x="1877"/>
        <item x="84"/>
        <item m="1" x="2183"/>
        <item m="1" x="2083"/>
        <item m="1" x="768"/>
        <item m="1" x="1984"/>
        <item m="1" x="651"/>
        <item m="1" x="1682"/>
        <item m="1" x="1095"/>
        <item m="1" x="1494"/>
        <item m="1" x="1641"/>
        <item m="1" x="1154"/>
        <item x="135"/>
        <item m="1" x="1751"/>
        <item m="1" x="921"/>
        <item m="1" x="1722"/>
        <item m="1" x="738"/>
        <item m="1" x="2285"/>
        <item m="1" x="2337"/>
        <item m="1" x="657"/>
        <item m="1" x="946"/>
        <item m="1" x="541"/>
        <item m="1" x="1319"/>
        <item m="1" x="872"/>
        <item m="1" x="865"/>
        <item m="1" x="1134"/>
        <item m="1" x="1890"/>
        <item m="1" x="2046"/>
        <item m="1" x="1011"/>
        <item m="1" x="969"/>
        <item m="1" x="1838"/>
        <item m="1" x="981"/>
        <item m="1" x="2157"/>
        <item m="1" x="1754"/>
        <item m="1" x="2357"/>
        <item m="1" x="538"/>
        <item m="1" x="1027"/>
        <item m="1" x="1090"/>
        <item m="1" x="1850"/>
        <item m="1" x="452"/>
        <item m="1" x="1235"/>
        <item m="1" x="864"/>
        <item m="1" x="1012"/>
        <item m="1" x="976"/>
        <item m="1" x="1853"/>
        <item m="1" x="1755"/>
        <item m="1" x="1429"/>
        <item m="1" x="482"/>
        <item m="1" x="720"/>
        <item m="1" x="1042"/>
        <item m="1" x="2166"/>
        <item m="1" x="776"/>
        <item m="1" x="911"/>
        <item x="196"/>
        <item m="1" x="1272"/>
        <item m="1" x="1671"/>
        <item m="1" x="1797"/>
        <item m="1" x="1053"/>
        <item m="1" x="1772"/>
        <item m="1" x="2023"/>
        <item m="1" x="2249"/>
        <item m="1" x="555"/>
        <item m="1" x="695"/>
        <item m="1" x="1776"/>
        <item m="1" x="1913"/>
        <item m="1" x="2027"/>
        <item m="1" x="2129"/>
        <item m="1" x="2378"/>
        <item m="1" x="560"/>
        <item m="1" x="816"/>
        <item m="1" x="937"/>
        <item m="1" x="1916"/>
        <item m="1" x="2033"/>
        <item m="1" x="2264"/>
        <item m="1" x="2385"/>
        <item m="1" x="566"/>
        <item m="1" x="705"/>
        <item m="1" x="824"/>
        <item m="1" x="944"/>
        <item m="1" x="2038"/>
        <item m="1" x="2267"/>
        <item m="1" x="2388"/>
        <item m="1" x="570"/>
        <item m="1" x="711"/>
        <item m="1" x="833"/>
        <item m="1" x="950"/>
        <item m="1" x="2044"/>
        <item m="1" x="2149"/>
        <item m="1" x="2272"/>
        <item m="1" x="2395"/>
        <item m="1" x="576"/>
        <item m="1" x="717"/>
        <item m="1" x="839"/>
        <item m="1" x="955"/>
        <item m="1" x="1931"/>
        <item m="1" x="2152"/>
        <item m="1" x="1638"/>
        <item m="1" x="1760"/>
        <item m="1" x="1897"/>
        <item m="1" x="779"/>
        <item m="1" x="901"/>
        <item m="1" x="777"/>
        <item m="1" x="1854"/>
        <item m="1" x="1301"/>
        <item m="1" x="1074"/>
        <item m="1" x="490"/>
        <item m="1" x="643"/>
        <item m="1" x="1994"/>
        <item m="1" x="1168"/>
        <item m="1" x="1062"/>
        <item m="1" x="1050"/>
        <item x="8"/>
        <item m="1" x="1102"/>
        <item m="1" x="1045"/>
        <item m="1" x="877"/>
        <item m="1" x="1119"/>
        <item m="1" x="1334"/>
        <item m="1" x="1470"/>
        <item m="1" x="1614"/>
        <item m="1" x="1735"/>
        <item m="1" x="994"/>
        <item m="1" x="1337"/>
        <item m="1" x="1737"/>
        <item m="1" x="1874"/>
        <item m="1" x="883"/>
        <item m="1" x="1748"/>
        <item m="1" x="1240"/>
        <item m="1" x="1243"/>
        <item m="1" x="625"/>
        <item m="1" x="1973"/>
        <item m="1" x="1808"/>
        <item m="1" x="2094"/>
        <item m="1" x="989"/>
        <item m="1" x="891"/>
        <item m="1" x="687"/>
        <item m="1" x="2233"/>
        <item m="1" x="1226"/>
        <item m="1" x="484"/>
        <item m="1" x="2043"/>
        <item m="1" x="575"/>
        <item m="1" x="2151"/>
        <item m="1" x="449"/>
        <item m="1" x="844"/>
        <item m="1" x="960"/>
        <item m="1" x="1801"/>
        <item m="1" x="2158"/>
        <item m="1" x="2275"/>
        <item m="1" x="2278"/>
        <item m="1" x="1415"/>
        <item m="1" x="1237"/>
        <item m="1" x="897"/>
        <item m="1" x="1146"/>
        <item m="1" x="654"/>
        <item m="1" x="1425"/>
        <item m="1" x="1453"/>
        <item m="1" x="2141"/>
        <item m="1" x="1060"/>
        <item m="1" x="1172"/>
        <item m="1" x="1554"/>
        <item m="1" x="1965"/>
        <item m="1" x="1990"/>
        <item m="1" x="2330"/>
        <item m="1" x="1434"/>
        <item m="1" x="938"/>
        <item m="1" x="1068"/>
        <item m="1" x="2262"/>
        <item m="1" x="2020"/>
        <item m="1" x="1616"/>
        <item m="1" x="2075"/>
        <item m="1" x="947"/>
        <item m="1" x="2051"/>
        <item m="1" x="544"/>
        <item m="1" x="2111"/>
        <item m="1" x="2169"/>
        <item m="1" x="1249"/>
        <item m="1" x="2349"/>
        <item m="1" x="2258"/>
        <item m="1" x="1809"/>
        <item m="1" x="2231"/>
        <item m="1" x="802"/>
        <item m="1" x="556"/>
        <item m="1" x="1368"/>
        <item m="1" x="2021"/>
        <item m="1" x="2130"/>
        <item m="1" x="1656"/>
        <item x="197"/>
        <item m="1" x="2261"/>
        <item m="1" x="1526"/>
        <item m="1" x="666"/>
        <item m="1" x="1251"/>
        <item m="1" x="910"/>
        <item m="1" x="1037"/>
        <item m="1" x="1039"/>
        <item m="1" x="1259"/>
        <item m="1" x="1712"/>
        <item m="1" x="2197"/>
        <item m="1" x="2316"/>
        <item m="1" x="1209"/>
        <item m="1" x="1448"/>
        <item m="1" x="1322"/>
        <item m="1" x="1461"/>
        <item m="1" x="1602"/>
        <item m="1" x="1724"/>
        <item m="1" x="2095"/>
        <item m="1" x="2208"/>
        <item m="1" x="1326"/>
        <item m="1" x="1605"/>
        <item m="1" x="1726"/>
        <item m="1" x="1861"/>
        <item m="1" x="1991"/>
        <item m="1" x="2215"/>
        <item m="1" x="2332"/>
        <item m="1" x="1120"/>
        <item m="1" x="1338"/>
        <item m="1" x="1192"/>
        <item m="1" x="1305"/>
        <item m="1" x="2071"/>
        <item m="1" x="1846"/>
        <item m="1" x="1122"/>
        <item m="1" x="2300"/>
        <item m="1" x="1183"/>
        <item m="1" x="1314"/>
        <item m="1" x="457"/>
        <item m="1" x="2243"/>
        <item m="1" x="1362"/>
        <item m="1" x="1506"/>
        <item m="1" x="2263"/>
        <item m="1" x="998"/>
        <item m="1" x="2339"/>
        <item m="1" x="1983"/>
        <item m="1" x="1985"/>
        <item m="1" x="1540"/>
        <item m="1" x="2373"/>
        <item m="1" x="553"/>
        <item m="1" x="1282"/>
        <item m="1" x="1408"/>
        <item m="1" x="1882"/>
        <item m="1" x="1888"/>
        <item m="1" x="2370"/>
        <item m="1" x="1769"/>
        <item m="1" x="2022"/>
        <item m="1" x="2376"/>
        <item m="1" x="1914"/>
        <item m="1" x="2029"/>
        <item m="1" x="1514"/>
        <item m="1" x="1879"/>
        <item m="1" x="1689"/>
        <item m="1" x="1822"/>
        <item m="1" x="2065"/>
        <item m="1" x="2176"/>
        <item m="1" x="2287"/>
        <item m="1" x="1563"/>
        <item m="1" x="1694"/>
        <item m="1" x="1956"/>
        <item m="1" x="2068"/>
        <item m="1" x="2296"/>
        <item m="1" x="480"/>
        <item m="1" x="1054"/>
        <item m="1" x="930"/>
        <item m="1" x="1522"/>
        <item m="1" x="2291"/>
        <item m="1" x="1092"/>
        <item m="1" x="2177"/>
        <item m="1" x="1943"/>
        <item m="1" x="1386"/>
        <item m="1" x="922"/>
        <item m="1" x="1273"/>
        <item m="1" x="1061"/>
        <item m="1" x="2371"/>
        <item m="1" x="1228"/>
        <item x="179"/>
        <item m="1" x="1471"/>
        <item m="1" x="2320"/>
        <item m="1" x="1207"/>
        <item m="1" x="1458"/>
        <item m="1" x="2290"/>
        <item m="1" x="884"/>
        <item m="1" x="999"/>
        <item m="1" x="1344"/>
        <item m="1" x="1286"/>
        <item m="1" x="524"/>
        <item m="1" x="1372"/>
        <item m="1" x="1647"/>
        <item m="1" x="668"/>
        <item m="1" x="2006"/>
        <item m="1" x="626"/>
        <item m="1" x="2286"/>
        <item m="1" x="967"/>
        <item m="1" x="562"/>
        <item m="1" x="1244"/>
        <item m="1" x="781"/>
        <item m="1" x="2333"/>
        <item m="1" x="515"/>
        <item m="1" x="655"/>
        <item m="1" x="1419"/>
        <item m="1" x="2170"/>
        <item m="1" x="474"/>
        <item m="1" x="1952"/>
        <item m="1" x="1393"/>
        <item m="1" x="1477"/>
        <item m="1" x="699"/>
        <item m="1" x="2259"/>
        <item m="1" x="2050"/>
        <item m="1" x="1513"/>
        <item m="1" x="1618"/>
        <item m="1" x="1024"/>
        <item m="1" x="1855"/>
        <item m="1" x="730"/>
        <item m="1" x="1427"/>
        <item m="1" x="1567"/>
        <item m="1" x="458"/>
        <item m="1" x="2174"/>
        <item m="1" x="2313"/>
        <item m="1" x="1130"/>
        <item m="1" x="512"/>
        <item m="1" x="780"/>
        <item m="1" x="2338"/>
        <item m="1" x="905"/>
        <item m="1" x="2344"/>
        <item m="1" x="536"/>
        <item m="1" x="1260"/>
        <item m="1" x="679"/>
        <item m="1" x="1449"/>
        <item m="1" x="2204"/>
        <item m="1" x="1462"/>
        <item m="1" x="1725"/>
        <item m="1" x="1992"/>
        <item m="1" x="1873"/>
        <item m="1" x="1738"/>
        <item m="1" x="1474"/>
        <item m="1" x="2003"/>
        <item m="1" x="1112"/>
        <item m="1" x="748"/>
        <item m="1" x="1224"/>
        <item m="1" x="2312"/>
        <item m="1" x="496"/>
        <item m="1" x="631"/>
        <item m="1" x="893"/>
        <item m="1" x="1685"/>
        <item m="1" x="1690"/>
        <item m="1" x="479"/>
        <item m="1" x="1957"/>
        <item m="1" x="861"/>
        <item m="1" x="1290"/>
        <item m="1" x="2056"/>
        <item m="1" x="467"/>
        <item m="1" x="1684"/>
        <item m="1" x="1947"/>
        <item m="1" x="1350"/>
        <item m="1" x="2024"/>
        <item m="1" x="2377"/>
        <item m="1" x="1375"/>
        <item m="1" x="1651"/>
        <item m="1" x="1790"/>
        <item m="1" x="1013"/>
        <item m="1" x="1030"/>
        <item m="1" x="1627"/>
        <item m="1" x="931"/>
        <item m="1" x="1898"/>
        <item m="1" x="2120"/>
        <item m="1" x="1780"/>
        <item m="1" x="860"/>
        <item m="1" x="1222"/>
        <item m="1" x="754"/>
        <item m="1" x="2091"/>
        <item m="1" x="2128"/>
        <item m="1" x="2103"/>
        <item m="1" x="1480"/>
        <item m="1" x="1376"/>
        <item m="1" x="1223"/>
        <item m="1" x="1188"/>
        <item m="1" x="726"/>
        <item m="1" x="1917"/>
        <item m="1" x="2260"/>
        <item m="1" x="2002"/>
        <item m="1" x="565"/>
        <item m="1" x="1374"/>
        <item m="1" x="749"/>
        <item m="1" x="1824"/>
        <item m="1" x="2178"/>
        <item m="1" x="2288"/>
        <item m="1" x="611"/>
        <item m="1" x="1581"/>
        <item m="1" x="2379"/>
        <item m="1" x="1504"/>
        <item m="1" x="693"/>
        <item m="1" x="1911"/>
        <item m="1" x="1655"/>
        <item m="1" x="2160"/>
        <item m="1" x="1097"/>
        <item m="1" x="1587"/>
        <item m="1" x="1653"/>
        <item m="1" x="2254"/>
        <item m="1" x="723"/>
        <item m="1" x="1805"/>
        <item m="1" x="462"/>
        <item m="1" x="2250"/>
        <item m="1" x="1757"/>
        <item m="1" x="1491"/>
        <item m="1" x="1639"/>
        <item m="1" x="635"/>
        <item m="1" x="912"/>
        <item m="1" x="2383"/>
        <item m="1" x="656"/>
        <item m="1" x="2147"/>
        <item m="1" x="1479"/>
        <item m="1" x="653"/>
        <item m="1" x="2343"/>
        <item m="1" x="1922"/>
        <item m="1" x="2140"/>
        <item m="1" x="909"/>
        <item m="1" x="854"/>
        <item m="1" x="1907"/>
        <item m="1" x="1080"/>
        <item m="1" x="1774"/>
        <item m="1" x="1430"/>
        <item m="1" x="819"/>
        <item m="1" x="1509"/>
        <item m="1" x="1691"/>
        <item m="1" x="1387"/>
        <item m="1" x="1177"/>
        <item m="1" x="1019"/>
        <item m="1" x="1534"/>
        <item m="1" x="1796"/>
        <item m="1" x="1918"/>
        <item m="1" x="1551"/>
        <item m="1" x="1410"/>
        <item m="1" x="1197"/>
        <item m="1" x="1162"/>
        <item m="1" x="1283"/>
        <item m="1" x="1802"/>
        <item m="1" x="2102"/>
        <item m="1" x="2335"/>
        <item m="1" x="1036"/>
        <item m="1" x="1885"/>
        <item m="1" x="1859"/>
        <item m="1" x="990"/>
        <item m="1" x="1117"/>
        <item m="1" x="1555"/>
        <item m="1" x="2325"/>
        <item m="1" x="1133"/>
        <item m="1" x="2246"/>
        <item m="1" x="834"/>
        <item m="1" x="2276"/>
        <item m="1" x="803"/>
        <item m="1" x="1497"/>
        <item m="1" x="992"/>
        <item m="1" x="814"/>
        <item m="1" x="2142"/>
        <item m="1" x="1233"/>
        <item m="1" x="1793"/>
        <item m="1" x="1507"/>
        <item m="1" x="558"/>
        <item m="1" x="501"/>
        <item m="1" x="1764"/>
        <item m="1" x="1989"/>
        <item m="1" x="1171"/>
        <item m="1" x="798"/>
        <item m="1" x="2359"/>
        <item m="1" x="2113"/>
        <item m="1" x="644"/>
        <item m="1" x="696"/>
        <item m="1" x="1086"/>
        <item m="1" x="1254"/>
        <item m="1" x="2220"/>
        <item m="1" x="648"/>
        <item m="1" x="750"/>
        <item m="1" x="1836"/>
        <item m="1" x="551"/>
        <item m="1" x="1789"/>
        <item m="1" x="2328"/>
        <item m="1" x="733"/>
        <item m="1" x="2048"/>
        <item m="1" x="928"/>
        <item m="1" x="1742"/>
        <item m="1" x="954"/>
        <item m="1" x="2047"/>
        <item m="1" x="606"/>
        <item m="1" x="1108"/>
        <item m="1" x="1063"/>
        <item m="1" x="1893"/>
        <item m="1" x="972"/>
        <item m="1" x="1407"/>
        <item m="1" x="605"/>
        <item m="1" x="1212"/>
        <item m="1" x="1657"/>
        <item m="1" x="2236"/>
        <item m="1" x="1679"/>
        <item m="1" x="1818"/>
        <item m="1" x="721"/>
        <item m="1" x="1564"/>
        <item m="1" x="1432"/>
        <item m="1" x="2025"/>
        <item m="1" x="2037"/>
        <item m="1" x="793"/>
        <item m="1" x="1276"/>
        <item m="1" x="1746"/>
        <item m="1" x="784"/>
        <item m="1" x="1149"/>
        <item m="1" x="1703"/>
        <item m="1" x="1964"/>
        <item m="1" x="753"/>
        <item m="1" x="831"/>
        <item m="1" x="1443"/>
        <item m="1" x="886"/>
        <item m="1" x="2396"/>
        <item m="1" x="1333"/>
        <item m="1" x="1264"/>
        <item m="1" x="1378"/>
        <item m="1" x="2122"/>
        <item m="1" x="1143"/>
        <item m="1" x="1121"/>
        <item m="1" x="827"/>
        <item m="1" x="759"/>
        <item m="1" x="495"/>
        <item m="1" x="1761"/>
        <item m="1" x="973"/>
        <item m="1" x="1675"/>
        <item m="1" x="1803"/>
        <item m="1" x="700"/>
        <item m="1" x="707"/>
        <item m="1" x="945"/>
        <item m="1" x="1186"/>
        <item m="1" x="1416"/>
        <item m="1" x="1193"/>
        <item m="1" x="1420"/>
        <item m="1" x="1560"/>
        <item m="1" x="1686"/>
        <item m="1" x="718"/>
        <item m="1" x="1085"/>
        <item m="1" x="1306"/>
        <item m="1" x="1572"/>
        <item m="1" x="1645"/>
        <item m="1" x="2126"/>
        <item m="1" x="2375"/>
        <item m="1" x="1775"/>
        <item m="1" x="1912"/>
        <item m="1" x="1930"/>
        <item m="1" x="2049"/>
        <item m="1" x="907"/>
        <item m="1" x="908"/>
        <item m="1" x="1156"/>
        <item m="1" x="1511"/>
        <item m="1" x="1654"/>
        <item m="1" x="1777"/>
        <item m="1" x="675"/>
        <item m="1" x="1794"/>
        <item m="1" x="685"/>
        <item m="1" x="808"/>
        <item m="1" x="926"/>
        <item m="1" x="1056"/>
        <item m="1" x="1169"/>
        <item m="1" x="810"/>
        <item m="1" x="1352"/>
        <item m="1" x="1758"/>
        <item m="1" x="903"/>
        <item m="1" x="1499"/>
        <item m="1" x="1644"/>
        <item m="1" x="1832"/>
        <item m="1" x="2184"/>
        <item m="1" x="2301"/>
        <item m="1" x="2309"/>
        <item m="1" x="494"/>
        <item m="1" x="627"/>
        <item m="1" x="1966"/>
        <item m="1" x="1843"/>
        <item m="1" x="2310"/>
        <item m="1" x="852"/>
        <item m="1" x="1137"/>
        <item m="1" x="1910"/>
        <item m="1" x="2137"/>
        <item m="1" x="1621"/>
        <item m="1" x="583"/>
        <item m="1" x="2101"/>
        <item m="1" x="2361"/>
        <item m="1" x="1839"/>
        <item m="1" x="2196"/>
        <item m="1" x="1043"/>
        <item m="1" x="535"/>
        <item m="1" x="1200"/>
        <item m="1" x="837"/>
        <item m="1" x="1398"/>
        <item m="1" x="478"/>
        <item m="1" x="965"/>
        <item m="1" x="2097"/>
        <item m="1" x="1348"/>
        <item m="1" x="2112"/>
        <item m="1" x="549"/>
        <item m="1" x="1175"/>
        <item m="1" x="1485"/>
        <item m="1" x="448"/>
        <item m="1" x="1076"/>
        <item m="1" x="1018"/>
        <item m="1" x="1113"/>
        <item m="1" x="1284"/>
        <item m="1" x="732"/>
        <item m="1" x="1929"/>
        <item m="1" x="539"/>
        <item m="1" x="2069"/>
        <item m="1" x="1574"/>
        <item m="1" x="1919"/>
        <item m="1" x="1020"/>
        <item m="1" x="1495"/>
        <item m="1" x="2239"/>
        <item m="1" x="2193"/>
        <item m="1" x="769"/>
        <item m="1" x="2011"/>
        <item m="1" x="1636"/>
        <item m="1" x="542"/>
        <item m="1" x="1064"/>
        <item m="1" x="1559"/>
        <item m="1" x="1825"/>
        <item m="1" x="2255"/>
        <item m="1" x="2159"/>
        <item m="1" x="1035"/>
        <item m="1" x="1381"/>
        <item m="1" x="1669"/>
        <item m="1" x="1539"/>
        <item m="1" x="2358"/>
        <item m="1" x="1766"/>
        <item m="1" x="1770"/>
        <item m="1" x="1958"/>
        <item m="1" x="1437"/>
        <item m="1" x="694"/>
        <item m="1" x="869"/>
        <item m="1" x="692"/>
        <item m="1" x="949"/>
        <item m="1" x="498"/>
        <item m="1" x="1040"/>
        <item m="1" x="2004"/>
        <item m="1" x="899"/>
        <item m="1" x="1536"/>
        <item m="1" x="1889"/>
        <item m="1" x="822"/>
        <item m="1" x="1234"/>
        <item m="1" x="1615"/>
        <item m="1" x="2064"/>
        <item m="1" x="1827"/>
        <item m="1" x="1014"/>
        <item m="1" x="923"/>
        <item m="1" x="471"/>
        <item m="1" x="1783"/>
        <item m="1" x="1469"/>
        <item m="1" x="1084"/>
        <item m="1" x="1409"/>
        <item m="1" x="1148"/>
        <item m="1" x="1292"/>
        <item m="1" x="2374"/>
        <item m="1" x="702"/>
        <item m="1" x="940"/>
        <item m="1" x="829"/>
        <item m="1" x="1643"/>
        <item m="1" x="1660"/>
        <item m="1" x="1672"/>
        <item m="1" x="1637"/>
        <item m="1" x="1767"/>
        <item m="1" x="975"/>
        <item m="1" x="1884"/>
        <item m="1" x="634"/>
        <item m="1" x="2154"/>
        <item m="1" x="1422"/>
        <item m="1" x="1823"/>
        <item m="1" x="1285"/>
        <item m="1" x="2186"/>
        <item m="1" x="2175"/>
        <item m="1" x="1354"/>
        <item m="1" x="2270"/>
        <item m="1" x="2342"/>
        <item m="1" x="577"/>
        <item m="1" x="1508"/>
        <item m="1" x="488"/>
        <item m="1" x="1768"/>
        <item m="1" x="2283"/>
        <item m="1" x="1739"/>
        <item m="1" x="2042"/>
        <item m="1" x="2148"/>
        <item m="1" x="1962"/>
        <item m="1" x="2281"/>
        <item m="1" x="1247"/>
        <item m="1" x="526"/>
        <item m="1" x="1366"/>
        <item m="1" x="951"/>
        <item m="1" x="1152"/>
        <item m="1" x="1545"/>
        <item m="1" x="1488"/>
        <item m="1" x="1698"/>
        <item m="1" x="1483"/>
        <item m="1" x="1565"/>
        <item m="1" x="1650"/>
        <item m="1" x="491"/>
        <item m="1" x="610"/>
        <item m="1" x="591"/>
        <item m="1" x="1000"/>
        <item m="1" x="1716"/>
        <item m="1" x="1972"/>
        <item m="1" x="1517"/>
        <item m="1" x="1299"/>
        <item m="1" x="587"/>
        <item m="1" x="813"/>
        <item m="1" x="932"/>
        <item m="1" x="1174"/>
        <item m="1" x="1280"/>
        <item m="1" x="1673"/>
        <item m="1" x="815"/>
        <item m="1" x="1404"/>
        <item m="1" x="817"/>
        <item m="1" x="1066"/>
        <item m="1" x="1181"/>
        <item m="1" x="1549"/>
        <item m="1" x="1677"/>
        <item m="1" x="1807"/>
        <item m="1" x="1182"/>
        <item m="1" x="1683"/>
        <item m="1" x="1815"/>
        <item m="1" x="712"/>
        <item m="1" x="956"/>
        <item m="1" x="962"/>
        <item m="1" x="1695"/>
        <item m="1" x="1575"/>
        <item m="1" x="2019"/>
        <item m="1" x="690"/>
        <item m="1" x="1771"/>
        <item m="1" x="559"/>
        <item m="1" x="1245"/>
        <item m="1" x="1250"/>
        <item m="1" x="669"/>
        <item m="1" x="1377"/>
        <item m="1" x="799"/>
        <item m="1" x="913"/>
        <item m="1" x="1038"/>
        <item m="1" x="1160"/>
        <item m="1" x="1257"/>
        <item m="1" x="1520"/>
        <item m="1" x="1786"/>
        <item m="1" x="678"/>
        <item m="1" x="1265"/>
        <item m="1" x="1666"/>
        <item m="1" x="1402"/>
        <item m="1" x="518"/>
        <item m="1" x="1131"/>
        <item m="1" x="1569"/>
        <item m="1" x="2190"/>
        <item m="1" x="1779"/>
        <item m="1" x="1915"/>
        <item m="1" x="2131"/>
        <item x="17"/>
        <item m="1" x="661"/>
        <item m="1" x="856"/>
        <item m="1" x="1440"/>
        <item m="1" x="918"/>
        <item m="1" x="604"/>
        <item m="1" x="1826"/>
        <item m="1" x="1955"/>
        <item m="1" x="2180"/>
        <item m="1" x="741"/>
        <item m="1" x="2013"/>
        <item m="1" x="1444"/>
        <item m="1" x="1842"/>
        <item m="1" x="1969"/>
        <item m="1" x="1358"/>
        <item m="1" x="1791"/>
        <item m="1" x="1924"/>
        <item x="25"/>
        <item x="101"/>
        <item m="1" x="1324"/>
        <item m="1" x="1463"/>
        <item m="1" x="2299"/>
        <item m="1" x="2321"/>
        <item m="1" x="2356"/>
        <item m="1" x="1357"/>
        <item m="1" x="672"/>
        <item m="1" x="775"/>
        <item m="1" x="894"/>
        <item m="1" x="1135"/>
        <item m="1" x="941"/>
        <item m="1" x="2265"/>
        <item m="1" x="958"/>
        <item m="1" x="1544"/>
        <item m="1" x="2146"/>
        <item m="1" x="982"/>
        <item m="1" x="1457"/>
        <item m="1" x="1144"/>
        <item m="1" x="1363"/>
        <item m="1" x="1380"/>
        <item m="1" x="602"/>
        <item m="1" x="620"/>
        <item m="1" x="1747"/>
        <item m="1" x="2144"/>
        <item m="1" x="1399"/>
        <item m="1" x="662"/>
        <item m="1" x="594"/>
        <item m="1" x="521"/>
        <item m="1" x="782"/>
        <item m="1" x="904"/>
        <item m="1" x="637"/>
        <item m="1" x="2362"/>
        <item m="1" x="906"/>
        <item m="1" x="728"/>
        <item m="1" x="1899"/>
        <item m="1" x="875"/>
        <item m="1" x="2028"/>
        <item m="1" x="1303"/>
        <item m="1" x="832"/>
        <item m="1" x="2228"/>
        <item m="1" x="2199"/>
        <item m="1" x="762"/>
        <item m="1" x="2155"/>
        <item m="1" x="1720"/>
        <item m="1" x="652"/>
        <item m="1" x="1238"/>
        <item m="1" x="2336"/>
        <item m="1" x="1151"/>
        <item m="1" x="1248"/>
        <item m="1" x="1369"/>
        <item m="1" x="792"/>
        <item m="1" x="800"/>
        <item m="1" x="2007"/>
        <item m="1" x="508"/>
        <item m="1" x="529"/>
        <item m="1" x="791"/>
        <item x="153"/>
        <item m="1" x="1001"/>
        <item m="1" x="710"/>
        <item m="1" x="1601"/>
        <item m="1" x="1887"/>
        <item m="1" x="1762"/>
        <item m="1" x="1900"/>
        <item m="1" x="755"/>
        <item m="1" x="920"/>
        <item m="1" x="1048"/>
        <item m="1" x="1164"/>
        <item m="1" x="790"/>
        <item m="1" x="612"/>
        <item m="1" x="1834"/>
        <item m="1" x="2185"/>
        <item m="1" x="629"/>
        <item m="1" x="2005"/>
        <item m="1" x="1590"/>
        <item m="1" x="1718"/>
        <item m="1" x="1847"/>
        <item m="1" x="1979"/>
        <item x="268"/>
        <item m="1" x="2104"/>
        <item m="1" x="2090"/>
        <item m="1" x="1942"/>
        <item m="1" x="1351"/>
        <item m="1" x="1187"/>
        <item m="1" x="1124"/>
        <item m="1" x="1852"/>
        <item m="1" x="996"/>
        <item m="1" x="2311"/>
        <item m="1" x="2224"/>
        <item m="1" x="527"/>
        <item m="1" x="935"/>
        <item m="1" x="1706"/>
        <item m="1" x="1589"/>
        <item m="1" x="778"/>
        <item m="1" x="1269"/>
        <item m="1" x="794"/>
        <item m="1" x="1625"/>
        <item m="1" x="1700"/>
        <item m="1" x="2212"/>
        <item m="1" x="1466"/>
        <item m="1" x="1610"/>
        <item m="1" x="1731"/>
        <item m="1" x="1867"/>
        <item m="1" x="757"/>
        <item m="1" x="1537"/>
        <item m="1" x="1465"/>
        <item m="1" x="1903"/>
        <item m="1" x="1557"/>
        <item m="1" x="823"/>
        <item m="1" x="698"/>
        <item m="1" x="1258"/>
        <item m="1" x="878"/>
        <item m="1" x="2107"/>
        <item m="1" x="2340"/>
        <item m="1" x="1340"/>
        <item m="1" x="1619"/>
        <item m="1" x="1858"/>
        <item m="1" x="1883"/>
        <item m="1" x="2014"/>
        <item m="1" x="1571"/>
        <item m="1" x="1518"/>
        <item x="68"/>
        <item m="1" x="1821"/>
        <item m="1" x="818"/>
        <item m="1" x="1460"/>
        <item m="1" x="2156"/>
        <item m="1" x="1633"/>
        <item x="219"/>
        <item m="1" x="1799"/>
        <item m="1" x="1008"/>
        <item m="1" x="1384"/>
        <item m="1" x="1525"/>
        <item m="1" x="2363"/>
        <item m="1" x="2268"/>
        <item m="1" x="2257"/>
        <item m="1" x="1236"/>
        <item m="1" x="1349"/>
        <item m="1" x="1481"/>
        <item m="1" x="1687"/>
        <item m="1" x="1476"/>
        <item m="1" x="2269"/>
        <item m="1" x="1026"/>
        <item m="1" x="2143"/>
        <item m="1" x="500"/>
        <item m="1" x="2031"/>
        <item m="1" x="786"/>
        <item m="1" x="2202"/>
        <item m="1" x="2209"/>
        <item m="1" x="719"/>
        <item m="1" x="929"/>
        <item m="1" x="1505"/>
        <item m="1" x="785"/>
        <item m="1" x="1310"/>
        <item m="1" x="659"/>
        <item m="1" x="1652"/>
        <item m="1" x="1585"/>
        <item m="1" x="1745"/>
        <item m="1" x="1707"/>
        <item m="1" x="1996"/>
        <item m="1" x="1115"/>
        <item m="1" x="1692"/>
        <item m="1" x="1723"/>
        <item m="1" x="963"/>
        <item m="1" x="881"/>
        <item m="1" x="1267"/>
        <item m="1" x="1320"/>
        <item m="1" x="1441"/>
        <item m="1" x="1158"/>
        <item m="1" x="1626"/>
        <item m="1" x="1609"/>
        <item m="1" x="2040"/>
        <item m="1" x="2271"/>
        <item m="1" x="1498"/>
        <item m="1" x="1025"/>
        <item m="1" x="1046"/>
        <item m="1" x="2364"/>
        <item m="1" x="2294"/>
        <item m="1" x="1002"/>
        <item m="1" x="2198"/>
        <item m="1" x="1532"/>
        <item m="1" x="2015"/>
        <item m="1" x="481"/>
        <item m="1" x="1058"/>
        <item m="1" x="1728"/>
        <item m="1" x="584"/>
        <item m="1" x="742"/>
        <item m="1" x="489"/>
        <item m="1" x="974"/>
        <item m="1" x="1078"/>
        <item m="1" x="1296"/>
        <item m="1" x="1501"/>
        <item m="1" x="1708"/>
        <item m="1" x="1752"/>
        <item m="1" x="1445"/>
        <item m="1" x="1593"/>
        <item m="1" x="1295"/>
        <item m="1" x="1963"/>
        <item m="1" x="1103"/>
        <item m="1" x="1810"/>
        <item m="1" x="1600"/>
        <item m="1" x="859"/>
        <item m="1" x="2078"/>
        <item m="1" x="1849"/>
        <item m="1" x="716"/>
        <item m="1" x="622"/>
        <item m="1" x="1110"/>
        <item m="1" x="1765"/>
        <item m="1" x="1538"/>
        <item m="1" x="1598"/>
        <item m="1" x="1385"/>
        <item m="1" x="1406"/>
        <item m="1" x="1800"/>
        <item m="1" x="1721"/>
        <item m="1" x="1547"/>
        <item m="1" x="2387"/>
        <item m="1" x="1412"/>
        <item m="1" x="1681"/>
        <item m="1" x="1529"/>
        <item m="1" x="1397"/>
        <item m="1" x="1659"/>
        <item m="1" x="2219"/>
        <item m="1" x="1617"/>
        <item m="1" x="1541"/>
        <item m="1" x="1116"/>
        <item m="1" x="1242"/>
        <item m="1" x="1663"/>
        <item m="1" x="2394"/>
        <item m="1" x="2000"/>
        <item m="1" x="1785"/>
        <item m="1" x="1044"/>
        <item m="1" x="902"/>
        <item m="1" x="1454"/>
        <item m="1" x="2295"/>
        <item m="1" x="459"/>
        <item m="1" x="1270"/>
        <item m="1" x="1221"/>
        <item m="1" x="1379"/>
        <item m="1" x="2172"/>
        <item m="1" x="1208"/>
        <item m="1" x="1662"/>
        <item m="1" x="1697"/>
        <item m="1" x="470"/>
        <item m="1" x="1335"/>
        <item m="1" x="1976"/>
        <item m="1" x="1871"/>
        <item m="1" x="1065"/>
        <item m="1" x="1178"/>
        <item m="1" x="1740"/>
        <item m="1" x="1577"/>
        <item m="1" x="1439"/>
        <item m="1" x="450"/>
        <item m="1" x="2214"/>
        <item m="1" x="1668"/>
        <item m="1" x="546"/>
        <item m="1" x="1987"/>
        <item m="1" x="476"/>
        <item m="1" x="715"/>
        <item m="1" x="927"/>
        <item m="1" x="1632"/>
        <item m="1" x="2351"/>
        <item m="1" x="632"/>
        <item m="1" x="756"/>
        <item m="1" x="1519"/>
        <item m="1" x="2390"/>
        <item m="1" x="574"/>
        <item m="1" x="1865"/>
        <item m="1" x="1531"/>
        <item m="1" x="736"/>
        <item m="1" x="1665"/>
        <item m="1" x="2134"/>
        <item m="1" x="1528"/>
        <item x="87"/>
        <item x="88"/>
        <item m="1" x="1620"/>
        <item x="95"/>
        <item x="96"/>
        <item m="1" x="1341"/>
        <item x="106"/>
        <item m="1" x="2365"/>
        <item m="1" x="1977"/>
        <item x="111"/>
        <item x="112"/>
        <item m="1" x="680"/>
        <item m="1" x="1904"/>
        <item m="1" x="804"/>
        <item x="123"/>
        <item m="1" x="2217"/>
        <item x="125"/>
        <item m="1" x="1527"/>
        <item x="127"/>
        <item x="129"/>
        <item m="1" x="1051"/>
        <item x="138"/>
        <item m="1" x="771"/>
        <item m="1" x="991"/>
        <item m="1" x="1923"/>
        <item m="1" x="706"/>
        <item m="1" x="2010"/>
        <item m="1" x="1128"/>
        <item m="1" x="1388"/>
        <item x="147"/>
        <item x="148"/>
        <item m="1" x="1530"/>
        <item m="1" x="848"/>
        <item x="155"/>
        <item x="156"/>
        <item x="161"/>
        <item m="1" x="2087"/>
        <item m="1" x="2229"/>
        <item x="172"/>
        <item x="173"/>
        <item m="1" x="1345"/>
        <item m="1" x="689"/>
        <item m="1" x="708"/>
        <item m="1" x="2188"/>
        <item m="1" x="873"/>
        <item m="1" x="1950"/>
        <item m="1" x="1032"/>
        <item m="1" x="1205"/>
        <item m="1" x="525"/>
        <item m="1" x="807"/>
        <item m="1" x="1049"/>
        <item m="1" x="1403"/>
        <item x="200"/>
        <item m="1" x="2305"/>
        <item x="213"/>
        <item x="214"/>
        <item x="215"/>
        <item x="216"/>
        <item m="1" x="645"/>
        <item m="1" x="486"/>
        <item m="1" x="1905"/>
        <item x="222"/>
        <item m="1" x="2322"/>
        <item m="1" x="503"/>
        <item x="230"/>
        <item m="1" x="1371"/>
        <item x="236"/>
        <item x="254"/>
        <item x="0"/>
        <item x="237"/>
        <item x="238"/>
        <item x="239"/>
        <item x="256"/>
        <item x="297"/>
        <item x="240"/>
        <item x="241"/>
        <item x="261"/>
        <item m="1" x="957"/>
        <item x="2"/>
        <item m="1" x="455"/>
        <item x="3"/>
        <item m="1" x="658"/>
        <item x="136"/>
        <item x="264"/>
        <item x="265"/>
        <item x="266"/>
        <item x="313"/>
        <item x="315"/>
        <item m="1" x="1418"/>
        <item x="242"/>
        <item x="322"/>
        <item x="323"/>
        <item x="324"/>
        <item x="325"/>
        <item x="326"/>
        <item x="327"/>
        <item x="328"/>
        <item x="338"/>
        <item x="339"/>
        <item x="341"/>
        <item x="244"/>
        <item x="345"/>
        <item x="346"/>
        <item m="1" x="2251"/>
        <item x="269"/>
        <item x="270"/>
        <item x="354"/>
        <item m="1" x="1451"/>
        <item x="271"/>
        <item x="369"/>
        <item x="371"/>
        <item x="372"/>
        <item x="4"/>
        <item x="5"/>
        <item x="193"/>
        <item m="1" x="1837"/>
        <item x="272"/>
        <item x="373"/>
        <item x="374"/>
        <item x="375"/>
        <item x="376"/>
        <item x="377"/>
        <item x="378"/>
        <item x="6"/>
        <item m="1" x="533"/>
        <item x="247"/>
        <item x="248"/>
        <item x="276"/>
        <item x="277"/>
        <item x="278"/>
        <item x="399"/>
        <item x="400"/>
        <item x="402"/>
        <item x="284"/>
        <item x="286"/>
        <item x="9"/>
        <item m="1" x="1367"/>
        <item m="1" x="734"/>
        <item x="288"/>
        <item x="249"/>
        <item x="250"/>
        <item x="251"/>
        <item x="252"/>
        <item x="253"/>
        <item x="440"/>
        <item x="441"/>
        <item x="442"/>
        <item x="443"/>
        <item x="444"/>
        <item x="445"/>
        <item x="446"/>
        <item x="18"/>
        <item x="19"/>
        <item m="1" x="1478"/>
        <item x="90"/>
        <item m="1" x="2315"/>
        <item x="20"/>
        <item x="21"/>
        <item x="97"/>
        <item x="98"/>
        <item m="1" x="1743"/>
        <item m="1" x="1986"/>
        <item m="1" x="1630"/>
        <item x="24"/>
        <item x="27"/>
        <item x="28"/>
        <item x="107"/>
        <item m="1" x="1009"/>
        <item m="1" x="509"/>
        <item m="1" x="497"/>
        <item m="1" x="2035"/>
        <item m="1" x="1489"/>
        <item m="1" x="1468"/>
        <item m="1" x="1087"/>
        <item x="33"/>
        <item x="34"/>
        <item x="117"/>
        <item x="118"/>
        <item x="119"/>
        <item m="1" x="763"/>
        <item m="1" x="1566"/>
        <item m="1" x="1711"/>
        <item m="1" x="2195"/>
        <item m="1" x="2372"/>
        <item m="1" x="633"/>
        <item m="1" x="1155"/>
        <item x="36"/>
        <item x="38"/>
        <item x="130"/>
        <item x="131"/>
        <item m="1" x="532"/>
        <item m="1" x="1147"/>
        <item m="1" x="1860"/>
        <item m="1" x="554"/>
        <item m="1" x="1588"/>
        <item m="1" x="1582"/>
        <item x="40"/>
        <item m="1" x="1717"/>
        <item m="1" x="1870"/>
        <item x="42"/>
        <item x="43"/>
        <item m="1" x="2205"/>
        <item x="149"/>
        <item m="1" x="2222"/>
        <item m="1" x="1792"/>
        <item m="1" x="1753"/>
        <item m="1" x="1974"/>
        <item x="45"/>
        <item x="46"/>
        <item m="1" x="936"/>
        <item x="157"/>
        <item m="1" x="2292"/>
        <item m="1" x="1475"/>
        <item m="1" x="2238"/>
        <item m="1" x="2088"/>
        <item x="47"/>
        <item x="48"/>
        <item m="1" x="1960"/>
        <item x="162"/>
        <item m="1" x="1389"/>
        <item m="1" x="1487"/>
        <item m="1" x="2323"/>
        <item x="52"/>
        <item x="53"/>
        <item x="166"/>
        <item x="169"/>
        <item x="170"/>
        <item x="171"/>
        <item m="1" x="2345"/>
        <item m="1" x="1473"/>
        <item x="174"/>
        <item m="1" x="898"/>
        <item m="1" x="1553"/>
        <item m="1" x="1211"/>
        <item m="1" x="1015"/>
        <item m="1" x="986"/>
        <item m="1" x="639"/>
        <item m="1" x="1129"/>
        <item x="55"/>
        <item x="187"/>
        <item x="188"/>
        <item m="1" x="1624"/>
        <item x="189"/>
        <item m="1" x="1744"/>
        <item m="1" x="1729"/>
        <item m="1" x="1359"/>
        <item x="62"/>
        <item x="63"/>
        <item x="64"/>
        <item x="195"/>
        <item x="201"/>
        <item x="202"/>
        <item m="1" x="1347"/>
        <item m="1" x="770"/>
        <item m="1" x="1201"/>
        <item m="1" x="586"/>
        <item m="1" x="866"/>
        <item m="1" x="1835"/>
        <item m="1" x="2201"/>
        <item x="67"/>
        <item x="217"/>
        <item m="1" x="2226"/>
        <item m="1" x="1881"/>
        <item m="1" x="1028"/>
        <item m="1" x="1180"/>
        <item m="1" x="788"/>
        <item m="1" x="1165"/>
        <item m="1" x="2084"/>
        <item m="1" x="504"/>
        <item x="72"/>
        <item m="1" x="641"/>
        <item m="1" x="767"/>
        <item m="1" x="1894"/>
        <item m="1" x="460"/>
        <item m="1" x="1845"/>
        <item x="74"/>
        <item x="75"/>
        <item x="76"/>
        <item x="77"/>
        <item x="231"/>
        <item m="1" x="1005"/>
        <item m="1" x="979"/>
        <item m="1" x="1107"/>
        <item m="1" x="1446"/>
        <item x="78"/>
        <item m="1" x="464"/>
        <item x="234"/>
        <item m="1" x="664"/>
        <item m="1" x="1623"/>
        <item m="1" x="545"/>
        <item x="438"/>
        <item m="1" x="1414"/>
        <item m="1" x="665"/>
        <item x="86"/>
        <item x="91"/>
        <item x="85"/>
        <item m="1" x="876"/>
        <item m="1" x="548"/>
        <item x="94"/>
        <item m="1" x="537"/>
        <item m="1" x="887"/>
        <item x="104"/>
        <item x="108"/>
        <item m="1" x="534"/>
        <item x="110"/>
        <item x="116"/>
        <item m="1" x="1370"/>
        <item m="1" x="485"/>
        <item x="126"/>
        <item m="1" x="646"/>
        <item x="137"/>
        <item m="1" x="895"/>
        <item m="1" x="1629"/>
        <item m="1" x="1927"/>
        <item m="1" x="691"/>
        <item m="1" x="1997"/>
        <item m="1" x="2085"/>
        <item x="145"/>
        <item m="1" x="2367"/>
        <item x="154"/>
        <item m="1" x="1840"/>
        <item m="1" x="1263"/>
        <item x="159"/>
        <item m="1" x="1806"/>
        <item m="1" x="463"/>
        <item x="168"/>
        <item m="1" x="1034"/>
        <item m="1" x="1150"/>
        <item m="1" x="880"/>
        <item m="1" x="2127"/>
        <item m="1" x="772"/>
        <item m="1" x="550"/>
        <item x="183"/>
        <item m="1" x="513"/>
        <item m="1" x="1041"/>
        <item m="1" x="1261"/>
        <item x="190"/>
        <item x="180"/>
        <item m="1" x="1100"/>
        <item m="1" x="2247"/>
        <item x="186"/>
        <item x="198"/>
        <item x="203"/>
        <item x="211"/>
        <item x="221"/>
        <item x="228"/>
        <item m="1" x="1239"/>
        <item m="1" x="1510"/>
        <item x="290"/>
        <item x="235"/>
        <item x="439"/>
        <item x="447"/>
        <item m="1" x="2073"/>
        <item m="1" x="1592"/>
        <item m="1" x="1719"/>
        <item m="1" x="1784"/>
        <item m="1" x="740"/>
        <item m="1" x="502"/>
        <item m="1" x="609"/>
        <item m="1" x="1170"/>
        <item m="1" x="1304"/>
        <item m="1" x="1516"/>
        <item m="1" x="483"/>
        <item m="1" x="623"/>
        <item m="1" x="1558"/>
        <item m="1" x="1004"/>
        <item m="1" x="1503"/>
        <item m="1" x="2110"/>
        <item m="1" x="2266"/>
        <item m="1" x="1391"/>
        <item m="1" x="2350"/>
        <item m="1" x="1749"/>
        <item m="1" x="1981"/>
        <item m="1" x="1851"/>
        <item m="1" x="2092"/>
        <item m="1" x="1194"/>
        <item m="1" x="2168"/>
        <item m="1" x="1356"/>
        <item m="1" x="917"/>
        <item m="1" x="1759"/>
        <item m="1" x="2080"/>
        <item m="1" x="2001"/>
        <item m="1" x="1109"/>
        <item m="1" x="701"/>
        <item m="1" x="1773"/>
        <item m="1" x="1321"/>
        <item m="1" x="1878"/>
        <item m="1" x="1869"/>
        <item m="1" x="1323"/>
        <item m="1" x="1364"/>
        <item m="1" x="1940"/>
        <item m="1" x="2099"/>
        <item m="1" x="1302"/>
        <item m="1" x="1231"/>
        <item m="1" x="663"/>
        <item m="1" x="787"/>
        <item m="1" x="1031"/>
        <item m="1" x="516"/>
        <item m="1" x="519"/>
        <item m="1" x="1343"/>
        <item m="1" x="2061"/>
        <item m="1" x="1459"/>
        <item m="1" x="493"/>
        <item m="1" x="1937"/>
        <item m="1" x="2230"/>
        <item m="1" x="2053"/>
        <item m="1" x="1438"/>
        <item m="1" x="789"/>
        <item m="1" x="1831"/>
        <item m="1" x="1067"/>
        <item m="1" x="842"/>
        <item m="1" x="585"/>
        <item m="1" x="598"/>
        <item m="1" x="1316"/>
        <item m="1" x="1057"/>
        <item m="1" x="522"/>
        <item x="140"/>
        <item m="1" x="514"/>
        <item m="1" x="1411"/>
        <item m="1" x="1680"/>
        <item m="1" x="1678"/>
        <item m="1" x="2054"/>
        <item m="1" x="1033"/>
        <item m="1" x="1591"/>
        <item m="1" x="2018"/>
        <item m="1" x="2352"/>
        <item m="1" x="1400"/>
        <item m="1" x="2189"/>
        <item m="1" x="1583"/>
        <item m="1" x="868"/>
        <item m="1" x="1309"/>
        <item m="1" x="1339"/>
        <item m="1" x="638"/>
        <item m="1" x="1502"/>
        <item m="1" x="1959"/>
        <item m="1" x="2319"/>
        <item m="1" x="1136"/>
        <item m="1" x="1814"/>
        <item m="1" x="1936"/>
        <item m="1" x="988"/>
        <item m="1" x="1597"/>
        <item m="1" x="2089"/>
        <item m="1" x="1756"/>
        <item m="1" x="1288"/>
        <item m="1" x="469"/>
        <item m="1" x="1713"/>
        <item m="1" x="2063"/>
        <item m="1" x="847"/>
        <item m="1" x="1105"/>
        <item m="1" x="1521"/>
        <item m="1" x="933"/>
        <item m="1" x="1472"/>
        <item m="1" x="889"/>
        <item m="1" x="2380"/>
        <item m="1" x="1006"/>
        <item m="1" x="619"/>
        <item m="1" x="1702"/>
        <item m="1" x="1246"/>
        <item m="1" x="1315"/>
        <item m="1" x="2252"/>
        <item m="1" x="1098"/>
        <item m="1" x="1830"/>
        <item m="1" x="855"/>
        <item m="1" x="1268"/>
        <item m="1" x="2124"/>
        <item m="1" x="2213"/>
        <item m="1" x="1710"/>
        <item m="1" x="660"/>
        <item m="1" x="2060"/>
        <item m="1" x="1674"/>
        <item m="1" x="2273"/>
        <item m="1" x="836"/>
        <item m="1" x="1198"/>
        <item m="1" x="1300"/>
        <item m="1" x="1428"/>
        <item m="1" x="1568"/>
        <item m="1" x="1696"/>
        <item m="1" x="1096"/>
        <item m="1" x="1203"/>
        <item m="1" x="1312"/>
        <item m="1" x="1435"/>
        <item m="1" x="1576"/>
        <item m="1" x="1705"/>
        <item m="1" x="1961"/>
        <item m="1" x="968"/>
        <item m="1" x="1093"/>
        <item m="1" x="1202"/>
        <item m="1" x="528"/>
        <item m="1" x="766"/>
        <item m="1" x="589"/>
        <item m="1" x="725"/>
        <item m="1" x="850"/>
        <item m="1" x="1308"/>
        <item m="1" x="1433"/>
        <item m="1" x="1573"/>
        <item m="1" x="1701"/>
        <item m="1" x="590"/>
        <item m="1" x="727"/>
        <item m="1" x="851"/>
        <item m="1" x="971"/>
        <item x="7"/>
        <item x="10"/>
        <item x="11"/>
        <item x="13"/>
        <item x="14"/>
        <item x="15"/>
        <item m="1" x="774"/>
        <item m="1" x="2307"/>
        <item x="23"/>
        <item x="29"/>
        <item x="31"/>
        <item m="1" x="1908"/>
        <item x="35"/>
        <item x="37"/>
        <item m="1" x="1933"/>
        <item x="41"/>
        <item x="49"/>
        <item x="51"/>
        <item x="54"/>
        <item x="56"/>
        <item x="65"/>
        <item x="66"/>
        <item x="69"/>
        <item x="70"/>
        <item x="71"/>
        <item x="73"/>
        <item x="80"/>
        <item x="100"/>
        <item x="102"/>
        <item x="105"/>
        <item x="114"/>
        <item x="142"/>
        <item x="143"/>
        <item x="144"/>
        <item x="146"/>
        <item x="151"/>
        <item x="178"/>
        <item x="181"/>
        <item x="182"/>
        <item x="185"/>
        <item x="199"/>
        <item x="205"/>
        <item x="207"/>
        <item x="209"/>
        <item x="212"/>
        <item x="226"/>
        <item x="227"/>
        <item x="229"/>
        <item x="294"/>
        <item x="295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4"/>
        <item x="317"/>
        <item x="329"/>
        <item x="330"/>
        <item x="331"/>
        <item x="332"/>
        <item m="1" x="2125"/>
        <item x="333"/>
        <item x="334"/>
        <item x="335"/>
        <item x="336"/>
        <item x="337"/>
        <item x="343"/>
        <item x="344"/>
        <item x="347"/>
        <item x="348"/>
        <item x="349"/>
        <item x="350"/>
        <item x="351"/>
        <item x="352"/>
        <item x="353"/>
        <item x="355"/>
        <item x="356"/>
        <item x="357"/>
        <item x="358"/>
        <item x="359"/>
        <item x="360"/>
        <item x="361"/>
        <item x="362"/>
        <item x="363"/>
        <item x="364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401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5"/>
        <item m="1" x="1750"/>
        <item x="426"/>
        <item x="427"/>
        <item x="428"/>
        <item x="429"/>
        <item x="430"/>
        <item m="1" x="845"/>
        <item m="1" x="1088"/>
        <item x="437"/>
        <item m="1" x="722"/>
        <item m="1" x="964"/>
        <item x="12"/>
        <item m="1" x="2382"/>
        <item m="1" x="1556"/>
        <item x="32"/>
        <item x="44"/>
        <item m="1" x="567"/>
        <item m="1" x="571"/>
        <item x="57"/>
        <item x="58"/>
        <item x="59"/>
        <item m="1" x="1421"/>
        <item m="1" x="1307"/>
        <item x="79"/>
        <item m="1" x="995"/>
        <item m="1" x="688"/>
        <item m="1" x="1219"/>
        <item x="89"/>
        <item x="93"/>
        <item m="1" x="1114"/>
        <item m="1" x="1817"/>
        <item m="1" x="1327"/>
        <item m="1" x="1606"/>
        <item m="1" x="1727"/>
        <item m="1" x="568"/>
        <item m="1" x="1993"/>
        <item x="128"/>
        <item m="1" x="1949"/>
        <item m="1" x="2030"/>
        <item m="1" x="456"/>
        <item m="1" x="1862"/>
        <item m="1" x="2123"/>
        <item m="1" x="2098"/>
        <item m="1" x="624"/>
        <item m="1" x="1868"/>
        <item m="1" x="1330"/>
        <item m="1" x="2162"/>
        <item x="163"/>
        <item m="1" x="1995"/>
        <item x="175"/>
        <item x="176"/>
        <item m="1" x="2100"/>
        <item x="184"/>
        <item m="1" x="1118"/>
        <item m="1" x="1401"/>
        <item m="1" x="2216"/>
        <item x="218"/>
        <item m="1" x="592"/>
        <item x="220"/>
        <item m="1" x="1220"/>
        <item m="1" x="647"/>
        <item m="1" x="1216"/>
        <item x="233"/>
        <item x="22"/>
        <item x="26"/>
        <item m="1" x="492"/>
        <item x="60"/>
        <item m="1" x="1932"/>
        <item m="1" x="2163"/>
        <item x="115"/>
        <item m="1" x="1173"/>
        <item m="1" x="1804"/>
        <item m="1" x="1252"/>
        <item m="1" x="1091"/>
        <item m="1" x="499"/>
        <item m="1" x="1199"/>
        <item x="210"/>
        <item m="1" x="1313"/>
        <item x="255"/>
        <item x="258"/>
        <item x="267"/>
        <item x="292"/>
        <item x="296"/>
        <item x="316"/>
        <item x="436"/>
        <item m="1" x="737"/>
        <item x="160"/>
        <item x="50"/>
        <item x="120"/>
        <item x="285"/>
        <item x="257"/>
        <item x="262"/>
        <item x="273"/>
        <item x="274"/>
        <item x="275"/>
        <item x="280"/>
        <item x="281"/>
        <item x="282"/>
        <item x="283"/>
        <item x="287"/>
        <item x="289"/>
        <item x="291"/>
        <item x="435"/>
        <item m="1" x="924"/>
        <item m="1" x="1225"/>
        <item x="431"/>
        <item x="432"/>
        <item x="433"/>
        <item x="434"/>
        <item x="103"/>
        <item m="1" x="1546"/>
        <item x="243"/>
        <item x="246"/>
        <item x="340"/>
        <item x="342"/>
        <item x="365"/>
        <item x="366"/>
        <item m="1" x="1732"/>
        <item x="368"/>
        <item x="370"/>
        <item x="379"/>
        <item x="393"/>
        <item x="394"/>
        <item x="395"/>
        <item x="16"/>
        <item m="1" x="2066"/>
        <item x="39"/>
        <item x="245"/>
        <item x="259"/>
        <item x="260"/>
        <item x="263"/>
        <item x="279"/>
        <item x="293"/>
        <item x="423"/>
        <item x="30"/>
        <item x="61"/>
        <item x="318"/>
        <item x="319"/>
        <item x="320"/>
        <item x="321"/>
        <item x="367"/>
        <item x="398"/>
        <item x="424"/>
        <item m="1" x="472"/>
        <item m="1" x="1562"/>
        <item x="191"/>
        <item x="194"/>
        <item x="206"/>
        <item x="396"/>
        <item x="397"/>
        <item x="92"/>
        <item x="99"/>
        <item x="109"/>
        <item x="113"/>
        <item x="121"/>
        <item x="132"/>
        <item x="139"/>
        <item x="150"/>
        <item x="158"/>
        <item x="164"/>
        <item x="177"/>
        <item x="192"/>
        <item x="204"/>
        <item x="223"/>
        <item x="2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6">
        <item x="4"/>
        <item x="0"/>
        <item m="1" x="9"/>
        <item x="2"/>
        <item m="1" x="10"/>
        <item x="5"/>
        <item m="1" x="11"/>
        <item x="1"/>
        <item m="1" x="14"/>
        <item x="6"/>
        <item m="1" x="12"/>
        <item x="3"/>
        <item m="1" x="8"/>
        <item m="1" x="7"/>
        <item m="1" x="13"/>
        <item t="default"/>
      </items>
    </pivotField>
    <pivotField axis="axisRow" outline="0" showAll="0" defaultSubtotal="0">
      <items count="2795">
        <item m="1" x="1619"/>
        <item m="1" x="595"/>
        <item m="1" x="2523"/>
        <item m="1" x="1191"/>
        <item m="1" x="1195"/>
        <item m="1" x="2415"/>
        <item m="1" x="2243"/>
        <item m="1" x="2710"/>
        <item m="1" x="954"/>
        <item m="1" x="2193"/>
        <item m="1" x="2297"/>
        <item m="1" x="1262"/>
        <item m="1" x="2711"/>
        <item m="1" x="1260"/>
        <item m="1" x="1106"/>
        <item m="1" x="2685"/>
        <item m="1" x="2078"/>
        <item m="1" x="2564"/>
        <item m="1" x="1524"/>
        <item m="1" x="1699"/>
        <item m="1" x="1594"/>
        <item m="1" x="678"/>
        <item x="84"/>
        <item m="1" x="2347"/>
        <item m="1" x="2091"/>
        <item m="1" x="1498"/>
        <item m="1" x="2662"/>
        <item m="1" x="2496"/>
        <item m="1" x="2461"/>
        <item m="1" x="2213"/>
        <item m="1" x="1561"/>
        <item m="1" x="2570"/>
        <item m="1" x="2215"/>
        <item m="1" x="963"/>
        <item m="1" x="2300"/>
        <item m="1" x="2371"/>
        <item m="1" x="1406"/>
        <item m="1" x="2547"/>
        <item m="1" x="475"/>
        <item m="1" x="1224"/>
        <item m="1" x="1343"/>
        <item m="1" x="2356"/>
        <item m="1" x="2267"/>
        <item m="1" x="2174"/>
        <item m="1" x="2555"/>
        <item m="1" x="455"/>
        <item m="1" x="1593"/>
        <item m="1" x="1725"/>
        <item m="1" x="484"/>
        <item m="1" x="1835"/>
        <item m="1" x="616"/>
        <item m="1" x="2422"/>
        <item m="1" x="1480"/>
        <item m="1" x="1946"/>
        <item m="1" x="584"/>
        <item m="1" x="2778"/>
        <item m="1" x="1780"/>
        <item m="1" x="2264"/>
        <item m="1" x="2232"/>
        <item m="1" x="2447"/>
        <item m="1" x="1334"/>
        <item m="1" x="2419"/>
        <item m="1" x="2703"/>
        <item m="1" x="1175"/>
        <item m="1" x="1294"/>
        <item m="1" x="1823"/>
        <item m="1" x="1974"/>
        <item m="1" x="1255"/>
        <item m="1" x="1508"/>
        <item m="1" x="1435"/>
        <item m="1" x="1730"/>
        <item m="1" x="1187"/>
        <item m="1" x="1189"/>
        <item m="1" x="1644"/>
        <item m="1" x="557"/>
        <item m="1" x="474"/>
        <item m="1" x="493"/>
        <item m="1" x="1509"/>
        <item m="1" x="1436"/>
        <item m="1" x="2610"/>
        <item m="1" x="914"/>
        <item m="1" x="634"/>
        <item m="1" x="558"/>
        <item m="1" x="1510"/>
        <item m="1" x="494"/>
        <item m="1" x="2002"/>
        <item m="1" x="1511"/>
        <item m="1" x="1437"/>
        <item m="1" x="2609"/>
        <item m="1" x="915"/>
        <item m="1" x="1963"/>
        <item m="1" x="1512"/>
        <item m="1" x="1438"/>
        <item m="1" x="1545"/>
        <item m="1" x="1828"/>
        <item m="1" x="2499"/>
        <item m="1" x="1917"/>
        <item m="1" x="809"/>
        <item m="1" x="2219"/>
        <item m="1" x="2220"/>
        <item m="1" x="1108"/>
        <item m="1" x="1848"/>
        <item m="1" x="1553"/>
        <item m="1" x="2546"/>
        <item m="1" x="555"/>
        <item m="1" x="1010"/>
        <item m="1" x="1874"/>
        <item m="1" x="2619"/>
        <item m="1" x="1603"/>
        <item m="1" x="1878"/>
        <item m="1" x="2648"/>
        <item m="1" x="1094"/>
        <item m="1" x="1287"/>
        <item m="1" x="719"/>
        <item m="1" x="2639"/>
        <item m="1" x="1158"/>
        <item m="1" x="2752"/>
        <item m="1" x="2761"/>
        <item m="1" x="2573"/>
        <item m="1" x="1199"/>
        <item m="1" x="2072"/>
        <item m="1" x="2365"/>
        <item m="1" x="837"/>
        <item m="1" x="1037"/>
        <item m="1" x="1571"/>
        <item m="1" x="1900"/>
        <item m="1" x="1038"/>
        <item m="1" x="1882"/>
        <item m="1" x="824"/>
        <item m="1" x="1804"/>
        <item m="1" x="724"/>
        <item m="1" x="739"/>
        <item m="1" x="1980"/>
        <item m="1" x="1107"/>
        <item m="1" x="1817"/>
        <item m="1" x="2068"/>
        <item m="1" x="1253"/>
        <item m="1" x="514"/>
        <item m="1" x="2705"/>
        <item m="1" x="1664"/>
        <item m="1" x="515"/>
        <item m="1" x="2706"/>
        <item m="1" x="2753"/>
        <item m="1" x="698"/>
        <item m="1" x="2456"/>
        <item m="1" x="609"/>
        <item m="1" x="2789"/>
        <item m="1" x="1617"/>
        <item m="1" x="2444"/>
        <item m="1" x="1182"/>
        <item m="1" x="1665"/>
        <item m="1" x="516"/>
        <item m="1" x="2707"/>
        <item m="1" x="1119"/>
        <item m="1" x="2128"/>
        <item m="1" x="2125"/>
        <item m="1" x="1598"/>
        <item m="1" x="973"/>
        <item m="1" x="1522"/>
        <item m="1" x="1579"/>
        <item m="1" x="1802"/>
        <item m="1" x="1183"/>
        <item m="1" x="1254"/>
        <item m="1" x="2754"/>
        <item m="1" x="2629"/>
        <item m="1" x="2129"/>
        <item m="1" x="2126"/>
        <item m="1" x="2755"/>
        <item m="1" x="517"/>
        <item m="1" x="2642"/>
        <item m="1" x="1362"/>
        <item m="1" x="522"/>
        <item m="1" x="547"/>
        <item m="1" x="701"/>
        <item m="1" x="1089"/>
        <item m="1" x="605"/>
        <item m="1" x="1550"/>
        <item m="1" x="1196"/>
        <item m="1" x="1680"/>
        <item m="1" x="1184"/>
        <item m="1" x="2130"/>
        <item m="1" x="2566"/>
        <item m="1" x="1517"/>
        <item m="1" x="1113"/>
        <item m="1" x="1225"/>
        <item m="1" x="2536"/>
        <item m="1" x="510"/>
        <item m="1" x="2011"/>
        <item m="1" x="562"/>
        <item m="1" x="773"/>
        <item m="1" x="1473"/>
        <item m="1" x="1003"/>
        <item m="1" x="2360"/>
        <item m="1" x="1374"/>
        <item m="1" x="2652"/>
        <item m="1" x="998"/>
        <item m="1" x="1396"/>
        <item m="1" x="2731"/>
        <item m="1" x="1397"/>
        <item m="1" x="1814"/>
        <item m="1" x="525"/>
        <item m="1" x="2492"/>
        <item m="1" x="1590"/>
        <item m="1" x="1167"/>
        <item m="1" x="2510"/>
        <item m="1" x="2687"/>
        <item m="1" x="2537"/>
        <item m="1" x="1453"/>
        <item m="1" x="2199"/>
        <item m="1" x="784"/>
        <item m="1" x="751"/>
        <item m="1" x="1655"/>
        <item m="1" x="1047"/>
        <item m="1" x="1988"/>
        <item m="1" x="583"/>
        <item m="1" x="1312"/>
        <item m="1" x="1274"/>
        <item m="1" x="772"/>
        <item m="1" x="1652"/>
        <item m="1" x="2153"/>
        <item m="1" x="2186"/>
        <item m="1" x="2428"/>
        <item m="1" x="735"/>
        <item m="1" x="689"/>
        <item m="1" x="1845"/>
        <item m="1" x="924"/>
        <item m="1" x="2746"/>
        <item m="1" x="1934"/>
        <item m="1" x="1711"/>
        <item m="1" x="1472"/>
        <item m="1" x="1641"/>
        <item m="1" x="1463"/>
        <item m="1" x="1423"/>
        <item m="1" x="1715"/>
        <item m="1" x="661"/>
        <item m="1" x="1242"/>
        <item m="1" x="1270"/>
        <item m="1" x="1950"/>
        <item m="1" x="1280"/>
        <item m="1" x="1733"/>
        <item m="1" x="674"/>
        <item m="1" x="2760"/>
        <item m="1" x="1588"/>
        <item m="1" x="1372"/>
        <item m="1" x="866"/>
        <item m="1" x="707"/>
        <item m="1" x="2640"/>
        <item m="1" x="1222"/>
        <item m="1" x="1130"/>
        <item m="1" x="2697"/>
        <item m="1" x="543"/>
        <item m="1" x="2430"/>
        <item m="1" x="2735"/>
        <item m="1" x="1760"/>
        <item m="1" x="2309"/>
        <item m="1" x="2449"/>
        <item m="1" x="2578"/>
        <item m="1" x="2238"/>
        <item m="1" x="702"/>
        <item m="1" x="2614"/>
        <item m="1" x="1142"/>
        <item m="1" x="507"/>
        <item m="1" x="1275"/>
        <item m="1" x="2634"/>
        <item m="1" x="1040"/>
        <item m="1" x="1658"/>
        <item m="1" x="2729"/>
        <item m="1" x="2716"/>
        <item m="1" x="1095"/>
        <item m="1" x="2218"/>
        <item m="1" x="496"/>
        <item m="1" x="2772"/>
        <item m="1" x="2786"/>
        <item m="1" x="1595"/>
        <item m="1" x="2166"/>
        <item m="1" x="1213"/>
        <item m="1" x="1746"/>
        <item m="1" x="2483"/>
        <item m="1" x="2247"/>
        <item m="1" x="1737"/>
        <item m="1" x="561"/>
        <item m="1" x="1148"/>
        <item m="1" x="1149"/>
        <item m="1" x="1625"/>
        <item m="1" x="2292"/>
        <item m="1" x="1738"/>
        <item m="1" x="2390"/>
        <item m="1" x="2455"/>
        <item m="1" x="1895"/>
        <item m="1" x="531"/>
        <item m="1" x="1604"/>
        <item m="1" x="1889"/>
        <item m="1" x="1912"/>
        <item m="1" x="1815"/>
        <item m="1" x="894"/>
        <item m="1" x="2463"/>
        <item m="1" x="593"/>
        <item m="1" x="1816"/>
        <item m="1" x="754"/>
        <item m="1" x="1667"/>
        <item m="1" x="2722"/>
        <item m="1" x="2489"/>
        <item m="1" x="2205"/>
        <item m="1" x="755"/>
        <item m="1" x="1666"/>
        <item m="1" x="2723"/>
        <item m="1" x="2206"/>
        <item m="1" x="1575"/>
        <item m="1" x="1742"/>
        <item m="1" x="642"/>
        <item m="1" x="537"/>
        <item m="1" x="1668"/>
        <item m="1" x="2391"/>
        <item m="1" x="1006"/>
        <item m="1" x="1135"/>
        <item m="1" x="1879"/>
        <item m="1" x="1764"/>
        <item m="1" x="1896"/>
        <item m="1" x="1421"/>
        <item m="1" x="1679"/>
        <item x="124"/>
        <item m="1" x="2748"/>
        <item m="1" x="2258"/>
        <item m="1" x="1244"/>
        <item m="1" x="2528"/>
        <item m="1" x="656"/>
        <item m="1" x="1017"/>
        <item m="1" x="1057"/>
        <item m="1" x="2362"/>
        <item m="1" x="1909"/>
        <item m="1" x="2427"/>
        <item m="1" x="1474"/>
        <item m="1" x="886"/>
        <item m="1" x="579"/>
        <item m="1" x="746"/>
        <item m="1" x="607"/>
        <item m="1" x="978"/>
        <item m="1" x="1695"/>
        <item m="1" x="1560"/>
        <item m="1" x="1704"/>
        <item m="1" x="631"/>
        <item m="1" x="1339"/>
        <item m="1" x="1371"/>
        <item m="1" x="958"/>
        <item m="1" x="1661"/>
        <item m="1" x="851"/>
        <item x="179"/>
        <item m="1" x="2098"/>
        <item m="1" x="2093"/>
        <item m="1" x="2306"/>
        <item m="1" x="1940"/>
        <item m="1" x="2505"/>
        <item m="1" x="1851"/>
        <item m="1" x="1418"/>
        <item m="1" x="1028"/>
        <item m="1" x="1631"/>
        <item m="1" x="523"/>
        <item m="1" x="729"/>
        <item m="1" x="681"/>
        <item m="1" x="1223"/>
        <item m="1" x="2138"/>
        <item m="1" x="1697"/>
        <item m="1" x="775"/>
        <item m="1" x="465"/>
        <item m="1" x="1951"/>
        <item m="1" x="1221"/>
        <item m="1" x="922"/>
        <item m="1" x="1121"/>
        <item m="1" x="2380"/>
        <item m="1" x="1573"/>
        <item m="1" x="1103"/>
        <item m="1" x="1536"/>
        <item m="1" x="2376"/>
        <item m="1" x="1132"/>
        <item m="1" x="1455"/>
        <item m="1" x="938"/>
        <item m="1" x="1400"/>
        <item m="1" x="1000"/>
        <item m="1" x="2319"/>
        <item m="1" x="1872"/>
        <item m="1" x="1857"/>
        <item m="1" x="2650"/>
        <item m="1" x="1489"/>
        <item m="1" x="1538"/>
        <item m="1" x="2103"/>
        <item m="1" x="1975"/>
        <item m="1" x="1984"/>
        <item m="1" x="2531"/>
        <item x="225"/>
        <item m="1" x="1696"/>
        <item m="1" x="2733"/>
        <item m="1" x="1930"/>
        <item m="1" x="2222"/>
        <item m="1" x="882"/>
        <item m="1" x="1972"/>
        <item m="1" x="1236"/>
        <item m="1" x="2314"/>
        <item m="1" x="779"/>
        <item m="1" x="1186"/>
        <item m="1" x="478"/>
        <item m="1" x="1020"/>
        <item m="1" x="710"/>
        <item m="1" x="2133"/>
        <item m="1" x="2479"/>
        <item m="1" x="1840"/>
        <item m="1" x="2533"/>
        <item m="1" x="1518"/>
        <item m="1" x="1416"/>
        <item m="1" x="2443"/>
        <item m="1" x="1317"/>
        <item m="1" x="2664"/>
        <item m="1" x="1935"/>
        <item m="1" x="2591"/>
        <item m="1" x="664"/>
        <item m="1" x="2598"/>
        <item m="1" x="545"/>
        <item m="1" x="2054"/>
        <item m="1" x="841"/>
        <item m="1" x="1981"/>
        <item m="1" x="611"/>
        <item m="1" x="2668"/>
        <item m="1" x="1734"/>
        <item m="1" x="2033"/>
        <item m="1" x="2280"/>
        <item m="1" x="874"/>
        <item m="1" x="2301"/>
        <item m="1" x="1967"/>
        <item m="1" x="1795"/>
        <item m="1" x="2316"/>
        <item m="1" x="1446"/>
        <item m="1" x="1639"/>
        <item m="1" x="526"/>
        <item m="1" x="1825"/>
        <item m="1" x="603"/>
        <item m="1" x="1745"/>
        <item m="1" x="1467"/>
        <item m="1" x="2000"/>
        <item m="1" x="888"/>
        <item m="1" x="803"/>
        <item m="1" x="970"/>
        <item m="1" x="497"/>
        <item m="1" x="2096"/>
        <item m="1" x="2147"/>
        <item m="1" x="1049"/>
        <item m="1" x="1300"/>
        <item m="1" x="768"/>
        <item m="1" x="730"/>
        <item m="1" x="1497"/>
        <item m="1" x="2554"/>
        <item m="1" x="1727"/>
        <item m="1" x="2268"/>
        <item m="1" x="854"/>
        <item m="1" x="2145"/>
        <item m="1" x="2423"/>
        <item m="1" x="1137"/>
        <item m="1" x="2655"/>
        <item m="1" x="980"/>
        <item m="1" x="467"/>
        <item m="1" x="1901"/>
        <item m="1" x="1424"/>
        <item m="1" x="968"/>
        <item m="1" x="2701"/>
        <item m="1" x="2403"/>
        <item m="1" x="2014"/>
        <item m="1" x="1326"/>
        <item m="1" x="1482"/>
        <item m="1" x="2504"/>
        <item m="1" x="2358"/>
        <item m="1" x="2512"/>
        <item m="1" x="1796"/>
        <item m="1" x="2658"/>
        <item m="1" x="2520"/>
        <item m="1" x="865"/>
        <item m="1" x="2266"/>
        <item m="1" x="1852"/>
        <item m="1" x="1902"/>
        <item m="1" x="2529"/>
        <item m="1" x="1232"/>
        <item m="1" x="2357"/>
        <item m="1" x="2191"/>
        <item m="1" x="1071"/>
        <item m="1" x="568"/>
        <item m="1" x="1169"/>
        <item m="1" x="1854"/>
        <item m="1" x="1837"/>
        <item m="1" x="520"/>
        <item m="1" x="2569"/>
        <item m="1" x="758"/>
        <item m="1" x="673"/>
        <item m="1" x="812"/>
        <item m="1" x="2538"/>
        <item m="1" x="1085"/>
        <item m="1" x="2750"/>
        <item m="1" x="839"/>
        <item m="1" x="2557"/>
        <item m="1" x="1102"/>
        <item m="1" x="1288"/>
        <item m="1" x="1239"/>
        <item m="1" x="1150"/>
        <item m="1" x="999"/>
        <item m="1" x="2601"/>
        <item m="1" x="533"/>
        <item m="1" x="1846"/>
        <item m="1" x="2013"/>
        <item m="1" x="1156"/>
        <item m="1" x="1295"/>
        <item m="1" x="989"/>
        <item m="1" x="897"/>
        <item m="1" x="1610"/>
        <item m="1" x="717"/>
        <item m="1" x="2599"/>
        <item m="1" x="1591"/>
        <item m="1" x="941"/>
        <item m="1" x="789"/>
        <item m="1" x="2439"/>
        <item m="1" x="1062"/>
        <item m="1" x="1147"/>
        <item m="1" x="883"/>
        <item m="1" x="725"/>
        <item m="1" x="597"/>
        <item m="1" x="1808"/>
        <item m="1" x="2681"/>
        <item m="1" x="929"/>
        <item m="1" x="670"/>
        <item m="1" x="2579"/>
        <item m="1" x="2005"/>
        <item m="1" x="657"/>
        <item m="1" x="1271"/>
        <item m="1" x="1523"/>
        <item m="1" x="1947"/>
        <item m="1" x="2062"/>
        <item m="1" x="2385"/>
        <item m="1" x="2410"/>
        <item m="1" x="2026"/>
        <item m="1" x="1599"/>
        <item m="1" x="1099"/>
        <item m="1" x="777"/>
        <item m="1" x="498"/>
        <item m="1" x="2482"/>
        <item m="1" x="521"/>
        <item m="1" x="1911"/>
        <item m="1" x="2689"/>
        <item m="1" x="570"/>
        <item m="1" x="847"/>
        <item m="1" x="1077"/>
        <item m="1" x="737"/>
        <item m="1" x="1753"/>
        <item m="1" x="1229"/>
        <item m="1" x="1884"/>
        <item m="1" x="1557"/>
        <item m="1" x="1971"/>
        <item m="1" x="1163"/>
        <item m="1" x="940"/>
        <item m="1" x="1528"/>
        <item m="1" x="2485"/>
        <item m="1" x="2470"/>
        <item m="1" x="1349"/>
        <item m="1" x="1601"/>
        <item m="1" x="741"/>
        <item m="1" x="468"/>
        <item m="1" x="1970"/>
        <item m="1" x="2392"/>
        <item m="1" x="2377"/>
        <item m="1" x="1675"/>
        <item m="1" x="2265"/>
        <item m="1" x="1931"/>
        <item m="1" x="988"/>
        <item m="1" x="2328"/>
        <item m="1" x="1650"/>
        <item m="1" x="1231"/>
        <item m="1" x="2518"/>
        <item m="1" x="2641"/>
        <item m="1" x="728"/>
        <item m="1" x="1296"/>
        <item m="1" x="718"/>
        <item m="1" x="456"/>
        <item m="1" x="612"/>
        <item m="1" x="2730"/>
        <item m="1" x="2715"/>
        <item m="1" x="2211"/>
        <item m="1" x="685"/>
        <item m="1" x="2229"/>
        <item m="1" x="2330"/>
        <item m="1" x="831"/>
        <item m="1" x="1352"/>
        <item m="1" x="2440"/>
        <item m="1" x="878"/>
        <item m="1" x="1080"/>
        <item m="1" x="877"/>
        <item m="1" x="473"/>
        <item m="1" x="1966"/>
        <item m="1" x="2260"/>
        <item m="1" x="2745"/>
        <item m="1" x="615"/>
        <item m="1" x="2450"/>
        <item m="1" x="1100"/>
        <item m="1" x="1170"/>
        <item m="1" x="2252"/>
        <item m="1" x="1870"/>
        <item m="1" x="2645"/>
        <item m="1" x="2112"/>
        <item m="1" x="1676"/>
        <item m="1" x="2513"/>
        <item m="1" x="1029"/>
        <item m="1" x="2491"/>
        <item m="1" x="2494"/>
        <item m="1" x="1829"/>
        <item m="1" x="2349"/>
        <item m="1" x="2278"/>
        <item m="1" x="2458"/>
        <item m="1" x="1965"/>
        <item m="1" x="1514"/>
        <item m="1" x="945"/>
        <item m="1" x="2781"/>
        <item m="1" x="734"/>
        <item m="1" x="1004"/>
        <item m="1" x="1096"/>
        <item m="1" x="1717"/>
        <item m="1" x="849"/>
        <item m="1" x="1015"/>
        <item m="1" x="1998"/>
        <item m="1" x="1492"/>
        <item m="1" x="1153"/>
        <item m="1" x="1388"/>
        <item m="1" x="1069"/>
        <item m="1" x="765"/>
        <item m="1" x="2394"/>
        <item m="1" x="2679"/>
        <item m="1" x="2756"/>
        <item m="1" x="822"/>
        <item m="1" x="2366"/>
        <item m="1" x="892"/>
        <item m="1" x="519"/>
        <item m="1" x="1025"/>
        <item m="1" x="2669"/>
        <item m="1" x="845"/>
        <item m="1" x="1005"/>
        <item m="1" x="2762"/>
        <item m="1" x="1356"/>
        <item m="1" x="1385"/>
        <item m="1" x="2248"/>
        <item m="1" x="2269"/>
        <item m="1" x="697"/>
        <item m="1" x="836"/>
        <item m="1" x="1853"/>
        <item m="1" x="2076"/>
        <item m="1" x="1321"/>
        <item m="1" x="2146"/>
        <item m="1" x="588"/>
        <item m="1" x="890"/>
        <item m="1" x="997"/>
        <item m="1" x="1540"/>
        <item m="1" x="2083"/>
        <item m="1" x="1755"/>
        <item m="1" x="1240"/>
        <item m="1" x="2039"/>
        <item m="1" x="2082"/>
        <item m="1" x="466"/>
        <item m="1" x="2740"/>
        <item m="1" x="1504"/>
        <item m="1" x="885"/>
        <item m="1" x="617"/>
        <item m="1" x="864"/>
        <item m="1" x="2575"/>
        <item m="1" x="942"/>
        <item m="1" x="457"/>
        <item m="1" x="2152"/>
        <item m="1" x="1227"/>
        <item m="1" x="2281"/>
        <item m="1" x="814"/>
        <item m="1" x="1052"/>
        <item m="1" x="1044"/>
        <item m="1" x="2140"/>
        <item m="1" x="2468"/>
        <item m="1" x="1849"/>
        <item m="1" x="508"/>
        <item m="1" x="2073"/>
        <item m="1" x="800"/>
        <item m="1" x="1957"/>
        <item m="1" x="818"/>
        <item m="1" x="624"/>
        <item m="1" x="660"/>
        <item m="1" x="2589"/>
        <item m="1" x="1533"/>
        <item m="1" x="1806"/>
        <item m="1" x="1451"/>
        <item m="1" x="1728"/>
        <item m="1" x="2221"/>
        <item m="1" x="458"/>
        <item m="1" x="2294"/>
        <item m="1" x="1378"/>
        <item m="1" x="939"/>
        <item m="1" x="2709"/>
        <item m="1" x="2342"/>
        <item m="1" x="1172"/>
        <item m="1" x="2343"/>
        <item m="1" x="1663"/>
        <item m="1" x="2770"/>
        <item m="1" x="654"/>
        <item m="1" x="1785"/>
        <item m="1" x="2714"/>
        <item m="1" x="2006"/>
        <item m="1" x="1685"/>
        <item m="1" x="699"/>
        <item m="1" x="1609"/>
        <item m="1" x="1192"/>
        <item m="1" x="1958"/>
        <item m="1" x="453"/>
        <item m="1" x="2250"/>
        <item m="1" x="2712"/>
        <item m="1" x="2175"/>
        <item m="1" x="2321"/>
        <item m="1" x="2544"/>
        <item m="1" x="556"/>
        <item m="1" x="2457"/>
        <item m="1" x="1485"/>
        <item m="1" x="727"/>
        <item m="1" x="643"/>
        <item m="1" x="959"/>
        <item m="1" x="1202"/>
        <item m="1" x="2724"/>
        <item m="1" x="2676"/>
        <item m="1" x="1769"/>
        <item m="1" x="2559"/>
        <item m="1" x="1007"/>
        <item m="1" x="1626"/>
        <item m="1" x="1134"/>
        <item m="1" x="1941"/>
        <item x="122"/>
        <item m="1" x="694"/>
        <item m="1" x="990"/>
        <item m="1" x="2135"/>
        <item m="1" x="567"/>
        <item m="1" x="899"/>
        <item m="1" x="1056"/>
        <item m="1" x="1919"/>
        <item m="1" x="1819"/>
        <item m="1" x="2173"/>
        <item m="1" x="2282"/>
        <item m="1" x="647"/>
        <item m="1" x="2242"/>
        <item m="1" x="2680"/>
        <item m="1" x="1660"/>
        <item m="1" x="815"/>
        <item m="1" x="1347"/>
        <item x="141"/>
        <item m="1" x="2047"/>
        <item m="1" x="1534"/>
        <item m="1" x="2540"/>
        <item m="1" x="792"/>
        <item m="1" x="1277"/>
        <item m="1" x="1868"/>
        <item m="1" x="1151"/>
        <item m="1" x="2404"/>
        <item m="1" x="1630"/>
        <item m="1" x="2521"/>
        <item m="1" x="1716"/>
        <item m="1" x="2157"/>
        <item m="1" x="2325"/>
        <item m="1" x="1237"/>
        <item m="1" x="1928"/>
        <item m="1" x="962"/>
        <item m="1" x="2719"/>
        <item m="1" x="992"/>
        <item m="1" x="2275"/>
        <item m="1" x="1441"/>
        <item x="165"/>
        <item m="1" x="828"/>
        <item m="1" x="900"/>
        <item m="1" x="1460"/>
        <item m="1" x="2553"/>
        <item m="1" x="2397"/>
        <item m="1" x="1645"/>
        <item m="1" x="667"/>
        <item m="1" x="2435"/>
        <item m="1" x="2728"/>
        <item m="1" x="2441"/>
        <item m="1" x="1018"/>
        <item m="1" x="687"/>
        <item m="1" x="1454"/>
        <item m="1" x="1703"/>
        <item m="1" x="1054"/>
        <item m="1" x="2127"/>
        <item m="1" x="502"/>
        <item m="1" x="2018"/>
        <item m="1" x="2414"/>
        <item m="1" x="1486"/>
        <item m="1" x="1369"/>
        <item m="1" x="704"/>
        <item m="1" x="1614"/>
        <item m="1" x="1671"/>
        <item m="1" x="1566"/>
        <item m="1" x="1722"/>
        <item m="1" x="1465"/>
        <item m="1" x="2389"/>
        <item m="1" x="1953"/>
        <item m="1" x="2759"/>
        <item m="1" x="1012"/>
        <item m="1" x="1643"/>
        <item m="1" x="2113"/>
        <item m="1" x="2046"/>
        <item m="1" x="1051"/>
        <item m="1" x="1803"/>
        <item m="1" x="1484"/>
        <item m="1" x="2617"/>
        <item m="1" x="1084"/>
        <item m="1" x="2346"/>
        <item m="1" x="1693"/>
        <item m="1" x="2621"/>
        <item x="196"/>
        <item m="1" x="797"/>
        <item m="1" x="2776"/>
        <item m="1" x="566"/>
        <item m="1" x="756"/>
        <item m="1" x="1098"/>
        <item m="1" x="1241"/>
        <item m="1" x="1521"/>
        <item m="1" x="1188"/>
        <item m="1" x="683"/>
        <item m="1" x="1977"/>
        <item m="1" x="2704"/>
        <item m="1" x="1402"/>
        <item m="1" x="1885"/>
        <item m="1" x="1841"/>
        <item m="1" x="2766"/>
        <item m="1" x="471"/>
        <item m="1" x="2636"/>
        <item m="1" x="2359"/>
        <item x="8"/>
        <item m="1" x="476"/>
        <item m="1" x="2335"/>
        <item m="1" x="1876"/>
        <item m="1" x="1123"/>
        <item m="1" x="1577"/>
        <item m="1" x="1314"/>
        <item m="1" x="1723"/>
        <item x="224"/>
        <item m="1" x="2285"/>
        <item m="1" x="581"/>
        <item m="1" x="487"/>
        <item m="1" x="2560"/>
        <item m="1" x="2442"/>
        <item m="1" x="2406"/>
        <item m="1" x="1101"/>
        <item m="1" x="2739"/>
        <item m="1" x="2596"/>
        <item m="1" x="2657"/>
        <item m="1" x="1320"/>
        <item m="1" x="663"/>
        <item m="1" x="1923"/>
        <item m="1" x="2794"/>
        <item m="1" x="757"/>
        <item m="1" x="2020"/>
        <item m="1" x="1479"/>
        <item m="1" x="2363"/>
        <item m="1" x="801"/>
        <item m="1" x="1215"/>
        <item m="1" x="731"/>
        <item m="1" x="1529"/>
        <item m="1" x="1394"/>
        <item x="208"/>
        <item m="1" x="2230"/>
        <item m="1" x="2378"/>
        <item m="1" x="1112"/>
        <item m="1" x="2464"/>
        <item m="1" x="1986"/>
        <item m="1" x="2454"/>
        <item m="1" x="1256"/>
        <item m="1" x="2742"/>
        <item m="1" x="703"/>
        <item m="1" x="979"/>
        <item m="1" x="503"/>
        <item m="1" x="1157"/>
        <item m="1" x="2673"/>
        <item m="1" x="2408"/>
        <item m="1" x="1705"/>
        <item m="1" x="2069"/>
        <item m="1" x="1812"/>
        <item m="1" x="2210"/>
        <item m="1" x="2588"/>
        <item m="1" x="1757"/>
        <item m="1" x="2586"/>
        <item m="1" x="589"/>
        <item m="1" x="1732"/>
        <item m="1" x="715"/>
        <item m="1" x="2643"/>
        <item m="1" x="2471"/>
        <item m="1" x="1185"/>
        <item m="1" x="2774"/>
        <item m="1" x="2038"/>
        <item m="1" x="2231"/>
        <item m="1" x="2270"/>
        <item m="1" x="1322"/>
        <item m="1" x="691"/>
        <item m="1" x="1932"/>
        <item m="1" x="1503"/>
        <item m="1" x="2274"/>
        <item m="1" x="2060"/>
        <item m="1" x="821"/>
        <item m="1" x="733"/>
        <item m="1" x="2465"/>
        <item m="1" x="889"/>
        <item m="1" x="2542"/>
        <item m="1" x="1629"/>
        <item m="1" x="662"/>
        <item m="1" x="1266"/>
        <item m="1" x="1908"/>
        <item m="1" x="1476"/>
        <item x="134"/>
        <item m="1" x="529"/>
        <item m="1" x="2466"/>
        <item x="83"/>
        <item m="1" x="798"/>
        <item m="1" x="1203"/>
        <item m="1" x="2500"/>
        <item x="81"/>
        <item m="1" x="771"/>
        <item m="1" x="2793"/>
        <item m="1" x="1773"/>
        <item m="1" x="1118"/>
        <item m="1" x="799"/>
        <item m="1" x="2382"/>
        <item m="1" x="1211"/>
        <item m="1" x="2426"/>
        <item m="1" x="614"/>
        <item m="1" x="1286"/>
        <item m="1" x="884"/>
        <item m="1" x="976"/>
        <item m="1" x="1458"/>
        <item m="1" x="2124"/>
        <item m="1" x="2149"/>
        <item m="1" x="991"/>
        <item m="1" x="2209"/>
        <item m="1" x="1331"/>
        <item m="1" x="2686"/>
        <item m="1" x="2253"/>
        <item x="82"/>
        <item m="1" x="2150"/>
        <item m="1" x="653"/>
        <item m="1" x="1318"/>
        <item m="1" x="2182"/>
        <item m="1" x="760"/>
        <item m="1" x="2751"/>
        <item m="1" x="2618"/>
        <item m="1" x="2576"/>
        <item m="1" x="630"/>
        <item m="1" x="1867"/>
        <item m="1" x="2527"/>
        <item m="1" x="1611"/>
        <item m="1" x="1556"/>
        <item m="1" x="875"/>
        <item m="1" x="1245"/>
        <item m="1" x="881"/>
        <item m="1" x="971"/>
        <item m="1" x="955"/>
        <item m="1" x="2383"/>
        <item m="1" x="1032"/>
        <item m="1" x="2348"/>
        <item m="1" x="1914"/>
        <item m="1" x="761"/>
        <item m="1" x="961"/>
        <item m="1" x="984"/>
        <item m="1" x="1939"/>
        <item m="1" x="1022"/>
        <item m="1" x="1495"/>
        <item m="1" x="2090"/>
        <item m="1" x="996"/>
        <item m="1" x="2355"/>
        <item m="1" x="528"/>
        <item m="1" x="2757"/>
        <item m="1" x="1031"/>
        <item m="1" x="499"/>
        <item m="1" x="2683"/>
        <item m="1" x="2105"/>
        <item m="1" x="2234"/>
        <item m="1" x="1027"/>
        <item m="1" x="2467"/>
        <item m="1" x="1684"/>
        <item m="1" x="1279"/>
        <item m="1" x="1748"/>
        <item m="1" x="2291"/>
        <item m="1" x="2201"/>
        <item m="1" x="893"/>
        <item m="1" x="723"/>
        <item m="1" x="1207"/>
        <item m="1" x="832"/>
        <item m="1" x="2717"/>
        <item m="1" x="2284"/>
        <item m="1" x="2001"/>
        <item m="1" x="2192"/>
        <item m="1" x="2025"/>
        <item m="1" x="633"/>
        <item m="1" x="1226"/>
        <item m="1" x="2654"/>
        <item m="1" x="1955"/>
        <item m="1" x="1166"/>
        <item m="1" x="2517"/>
        <item m="1" x="2053"/>
        <item m="1" x="983"/>
        <item m="1" x="1787"/>
        <item m="1" x="2416"/>
        <item m="1" x="2647"/>
        <item m="1" x="1298"/>
        <item x="1"/>
        <item m="1" x="582"/>
        <item m="1" x="2635"/>
        <item m="1" x="1013"/>
        <item m="1" x="1152"/>
        <item m="1" x="1248"/>
        <item m="1" x="1403"/>
        <item m="1" x="1692"/>
        <item m="1" x="943"/>
        <item m="1" x="1933"/>
        <item m="1" x="677"/>
        <item m="1" x="1783"/>
        <item m="1" x="1869"/>
        <item m="1" x="2228"/>
        <item m="1" x="1729"/>
        <item m="1" x="1491"/>
        <item m="1" x="2646"/>
        <item m="1" x="1747"/>
        <item m="1" x="2040"/>
        <item m="1" x="1443"/>
        <item m="1" x="2718"/>
        <item m="1" x="1409"/>
        <item m="1" x="1284"/>
        <item m="1" x="629"/>
        <item m="1" x="1637"/>
        <item m="1" x="804"/>
        <item m="1" x="1871"/>
        <item m="1" x="482"/>
        <item m="1" x="2495"/>
        <item m="1" x="1278"/>
        <item m="1" x="2293"/>
        <item m="1" x="1364"/>
        <item m="1" x="788"/>
        <item m="1" x="637"/>
        <item m="1" x="2226"/>
        <item m="1" x="934"/>
        <item m="1" x="944"/>
        <item m="1" x="1426"/>
        <item m="1" x="2332"/>
        <item m="1" x="2368"/>
        <item m="1" x="1216"/>
        <item m="1" x="2379"/>
        <item m="1" x="1381"/>
        <item m="1" x="2708"/>
        <item m="1" x="1194"/>
        <item m="1" x="1493"/>
        <item m="1" x="1344"/>
        <item m="1" x="1345"/>
        <item m="1" x="833"/>
        <item m="1" x="1481"/>
        <item m="1" x="1034"/>
        <item m="1" x="1212"/>
        <item m="1" x="1306"/>
        <item m="1" x="1635"/>
        <item m="1" x="604"/>
        <item m="1" x="480"/>
        <item m="1" x="1959"/>
        <item m="1" x="2255"/>
        <item m="1" x="492"/>
        <item m="1" x="919"/>
        <item m="1" x="2695"/>
        <item m="1" x="686"/>
        <item m="1" x="1008"/>
        <item m="1" x="1030"/>
        <item m="1" x="1414"/>
        <item m="1" x="986"/>
        <item m="1" x="2663"/>
        <item m="1" x="1744"/>
        <item m="1" x="452"/>
        <item m="1" x="1407"/>
        <item m="1" x="1995"/>
        <item m="1" x="1552"/>
        <item m="1" x="2758"/>
        <item m="1" x="650"/>
        <item m="1" x="1433"/>
        <item m="1" x="2784"/>
        <item m="1" x="1743"/>
        <item m="1" x="1432"/>
        <item m="1" x="862"/>
        <item m="1" x="744"/>
        <item m="1" x="1991"/>
        <item m="1" x="2015"/>
        <item m="1" x="2736"/>
        <item m="1" x="2254"/>
        <item m="1" x="931"/>
        <item m="1" x="1427"/>
        <item m="1" x="1376"/>
        <item m="1" x="1165"/>
        <item m="1" x="1548"/>
        <item m="1" x="1624"/>
        <item m="1" x="1535"/>
        <item m="1" x="1422"/>
        <item m="1" x="1342"/>
        <item m="1" x="2339"/>
        <item m="1" x="1302"/>
        <item m="1" x="1942"/>
        <item m="1" x="2061"/>
        <item m="1" x="925"/>
        <item m="1" x="532"/>
        <item m="1" x="1905"/>
        <item m="1" x="913"/>
        <item m="1" x="1713"/>
        <item m="1" x="1918"/>
        <item m="1" x="1924"/>
        <item m="1" x="1989"/>
        <item m="1" x="2721"/>
        <item m="1" x="2572"/>
        <item m="1" x="2051"/>
        <item m="1" x="2782"/>
        <item m="1" x="1272"/>
        <item m="1" x="1392"/>
        <item m="1" x="1866"/>
        <item m="1" x="1155"/>
        <item m="1" x="1859"/>
        <item m="1" x="2102"/>
        <item m="1" x="1778"/>
        <item m="1" x="2407"/>
        <item m="1" x="1605"/>
        <item m="1" x="2236"/>
        <item m="1" x="1530"/>
        <item m="1" x="2387"/>
        <item m="1" x="1059"/>
        <item m="1" x="853"/>
        <item m="1" x="2593"/>
        <item m="1" x="2331"/>
        <item m="1" x="2543"/>
        <item m="1" x="2574"/>
        <item m="1" x="1749"/>
        <item m="1" x="1646"/>
        <item m="1" x="927"/>
        <item m="1" x="1338"/>
        <item m="1" x="1960"/>
        <item m="1" x="1754"/>
        <item m="1" x="960"/>
        <item m="1" x="2787"/>
        <item m="1" x="1792"/>
        <item m="1" x="1297"/>
        <item m="1" x="783"/>
        <item m="1" x="2381"/>
        <item m="1" x="518"/>
        <item m="1" x="1420"/>
        <item m="1" x="1161"/>
        <item m="1" x="1193"/>
        <item m="1" x="1927"/>
        <item m="1" x="2615"/>
        <item m="1" x="829"/>
        <item m="1" x="848"/>
        <item m="1" x="1268"/>
        <item m="1" x="2522"/>
        <item m="1" x="714"/>
        <item m="1" x="1945"/>
        <item m="1" x="586"/>
        <item m="1" x="951"/>
        <item m="1" x="1251"/>
        <item m="1" x="2004"/>
        <item m="1" x="1252"/>
        <item m="1" x="738"/>
        <item m="1" x="610"/>
        <item m="1" x="2017"/>
        <item m="1" x="1309"/>
        <item m="1" x="1348"/>
        <item m="1" x="2480"/>
        <item m="1" x="782"/>
        <item m="1" x="1623"/>
        <item m="1" x="1428"/>
        <item m="1" x="1430"/>
        <item m="1" x="2562"/>
        <item m="1" x="599"/>
        <item m="1" x="1066"/>
        <item m="1" x="2279"/>
        <item m="1" x="1549"/>
        <item m="1" x="1336"/>
        <item m="1" x="2320"/>
        <item m="1" x="985"/>
        <item m="1" x="2208"/>
        <item m="1" x="820"/>
        <item m="1" x="920"/>
        <item m="1" x="1736"/>
        <item m="1" x="1616"/>
        <item m="1" x="1105"/>
        <item m="1" x="732"/>
        <item m="1" x="2303"/>
        <item m="1" x="2511"/>
        <item m="1" x="2336"/>
        <item m="1" x="2373"/>
        <item m="1" x="1074"/>
        <item m="1" x="2487"/>
        <item m="1" x="1439"/>
        <item m="1" x="2123"/>
        <item m="1" x="2783"/>
        <item m="1" x="1046"/>
        <item m="1" x="2474"/>
        <item m="1" x="1865"/>
        <item m="1" x="2092"/>
        <item m="1" x="2235"/>
        <item m="1" x="967"/>
        <item m="1" x="1124"/>
        <item m="1" x="2448"/>
        <item m="1" x="1996"/>
        <item m="1" x="1539"/>
        <item m="1" x="835"/>
        <item m="1" x="917"/>
        <item m="1" x="2043"/>
        <item m="1" x="1916"/>
        <item m="1" x="930"/>
        <item m="1" x="887"/>
        <item m="1" x="1786"/>
        <item m="1" x="1471"/>
        <item m="1" x="1083"/>
        <item m="1" x="2323"/>
        <item m="1" x="2120"/>
        <item m="1" x="1915"/>
        <item m="1" x="590"/>
        <item m="1" x="1464"/>
        <item m="1" x="2698"/>
        <item m="1" x="705"/>
        <item m="1" x="2074"/>
        <item m="1" x="2587"/>
        <item m="1" x="2670"/>
        <item m="1" x="1201"/>
        <item m="1" x="2526"/>
        <item m="1" x="2514"/>
        <item m="1" x="762"/>
        <item m="1" x="512"/>
        <item m="1" x="2340"/>
        <item m="1" x="1670"/>
        <item m="1" x="2737"/>
        <item m="1" x="1440"/>
        <item m="1" x="966"/>
        <item m="1" x="806"/>
        <item m="1" x="2045"/>
        <item m="1" x="901"/>
        <item m="1" x="905"/>
        <item m="1" x="541"/>
        <item m="1" x="1990"/>
        <item m="1" x="2765"/>
        <item m="1" x="1567"/>
        <item m="1" x="2524"/>
        <item m="1" x="2095"/>
        <item m="1" x="1608"/>
        <item m="1" x="564"/>
        <item m="1" x="1078"/>
        <item m="1" x="1532"/>
        <item m="1" x="2249"/>
        <item m="1" x="1447"/>
        <item m="1" x="2594"/>
        <item m="1" x="2012"/>
        <item m="1" x="709"/>
        <item m="1" x="524"/>
        <item m="1" x="1956"/>
        <item m="1" x="1026"/>
        <item m="1" x="2021"/>
        <item m="1" x="2324"/>
        <item m="1" x="1766"/>
        <item m="1" x="1740"/>
        <item m="1" x="1177"/>
        <item m="1" x="501"/>
        <item m="1" x="2638"/>
        <item m="1" x="469"/>
        <item m="1" x="861"/>
        <item m="1" x="2420"/>
        <item m="1" x="1299"/>
        <item m="1" x="2345"/>
        <item m="1" x="638"/>
        <item m="1" x="869"/>
        <item m="1" x="488"/>
        <item m="1" x="1775"/>
        <item m="1" x="1246"/>
        <item m="1" x="1228"/>
        <item m="1" x="1638"/>
        <item m="1" x="1043"/>
        <item m="1" x="921"/>
        <item m="1" x="706"/>
        <item m="1" x="811"/>
        <item m="1" x="542"/>
        <item m="1" x="535"/>
        <item m="1" x="2696"/>
        <item m="1" x="1632"/>
        <item m="1" x="786"/>
        <item m="1" x="1380"/>
        <item m="1" x="571"/>
        <item m="1" x="774"/>
        <item m="1" x="1114"/>
        <item m="1" x="1620"/>
        <item m="1" x="1053"/>
        <item m="1" x="2064"/>
        <item m="1" x="2087"/>
        <item m="1" x="1921"/>
        <item m="1" x="1475"/>
        <item m="1" x="2507"/>
        <item m="1" x="1790"/>
        <item m="1" x="1365"/>
        <item m="1" x="981"/>
        <item m="1" x="2310"/>
        <item m="1" x="1319"/>
        <item m="1" x="1117"/>
        <item m="1" x="1116"/>
        <item m="1" x="1770"/>
        <item m="1" x="1384"/>
        <item m="1" x="2305"/>
        <item m="1" x="2183"/>
        <item m="1" x="2393"/>
        <item m="1" x="2024"/>
        <item m="1" x="2627"/>
        <item m="1" x="2429"/>
        <item m="1" x="2581"/>
        <item m="1" x="565"/>
        <item m="1" x="826"/>
        <item m="1" x="1368"/>
        <item m="1" x="2476"/>
        <item m="1" x="2597"/>
        <item m="1" x="1507"/>
        <item m="1" x="1628"/>
        <item m="1" x="675"/>
        <item m="1" x="933"/>
        <item m="1" x="2475"/>
        <item m="1" x="2227"/>
        <item m="1" x="540"/>
        <item m="1" x="2108"/>
        <item m="1" x="1233"/>
        <item m="1" x="1674"/>
        <item m="1" x="2237"/>
        <item m="1" x="1568"/>
        <item m="1" x="947"/>
        <item m="1" x="1929"/>
        <item m="1" x="1358"/>
        <item m="1" x="1709"/>
        <item m="1" x="2354"/>
        <item m="1" x="2142"/>
        <item m="1" x="1600"/>
        <item m="1" x="1419"/>
        <item m="1" x="1582"/>
        <item m="1" x="794"/>
        <item m="1" x="879"/>
        <item m="1" x="1235"/>
        <item m="1" x="1060"/>
        <item m="1" x="1890"/>
        <item m="1" x="2044"/>
        <item m="1" x="449"/>
        <item m="1" x="2660"/>
        <item m="1" x="2313"/>
        <item m="1" x="1836"/>
        <item m="1" x="2508"/>
        <item m="1" x="1315"/>
        <item m="1" x="720"/>
        <item m="1" x="2225"/>
        <item x="101"/>
        <item m="1" x="1337"/>
        <item m="1" x="1586"/>
        <item m="1" x="1086"/>
        <item m="1" x="1168"/>
        <item m="1" x="2694"/>
        <item m="1" x="2506"/>
        <item m="1" x="2577"/>
        <item m="1" x="1506"/>
        <item m="1" x="1613"/>
        <item m="1" x="1283"/>
        <item m="1" x="713"/>
        <item m="1" x="2434"/>
        <item m="1" x="2628"/>
        <item m="1" x="1390"/>
        <item m="1" x="1779"/>
        <item m="1" x="2431"/>
        <item m="1" x="1190"/>
        <item m="1" x="1706"/>
        <item m="1" x="621"/>
        <item m="1" x="1830"/>
        <item m="1" x="2089"/>
        <item m="1" x="880"/>
        <item m="1" x="2675"/>
        <item m="1" x="1305"/>
        <item m="1" x="2626"/>
        <item m="1" x="1205"/>
        <item m="1" x="972"/>
        <item m="1" x="712"/>
        <item m="1" x="1179"/>
        <item m="1" x="1055"/>
        <item m="1" x="852"/>
        <item m="1" x="2773"/>
        <item m="1" x="776"/>
        <item m="1" x="764"/>
        <item m="1" x="1982"/>
        <item m="1" x="2049"/>
        <item m="1" x="1612"/>
        <item m="1" x="461"/>
        <item m="1" x="2287"/>
        <item m="1" x="1564"/>
        <item m="1" x="1470"/>
        <item m="1" x="977"/>
        <item m="1" x="2058"/>
        <item m="1" x="785"/>
        <item m="1" x="1831"/>
        <item m="1" x="2602"/>
        <item m="1" x="1115"/>
        <item m="1" x="2353"/>
        <item m="1" x="2317"/>
        <item m="1" x="2374"/>
        <item m="1" x="1607"/>
        <item m="1" x="1694"/>
        <item m="1" x="1332"/>
        <item m="1" x="780"/>
        <item m="1" x="2364"/>
        <item m="1" x="1537"/>
        <item x="153"/>
        <item m="1" x="2777"/>
        <item m="1" x="778"/>
        <item m="1" x="904"/>
        <item m="1" x="1417"/>
        <item m="1" x="2437"/>
        <item m="1" x="2738"/>
        <item m="1" x="2472"/>
        <item m="1" x="1798"/>
        <item m="1" x="2315"/>
        <item m="1" x="1805"/>
        <item m="1" x="2100"/>
        <item m="1" x="560"/>
        <item m="1" x="2329"/>
        <item m="1" x="659"/>
        <item m="1" x="1844"/>
        <item m="1" x="2298"/>
        <item m="1" x="902"/>
        <item m="1" x="569"/>
        <item m="1" x="2445"/>
        <item m="1" x="1794"/>
        <item m="1" x="1761"/>
        <item m="1" x="1597"/>
        <item m="1" x="982"/>
        <item m="1" x="1525"/>
        <item m="1" x="2214"/>
        <item m="1" x="1542"/>
        <item m="1" x="1395"/>
        <item m="1" x="580"/>
        <item m="1" x="2272"/>
        <item m="1" x="1520"/>
        <item x="190"/>
        <item m="1" x="995"/>
        <item m="1" x="2168"/>
        <item m="1" x="1128"/>
        <item m="1" x="1739"/>
        <item m="1" x="553"/>
        <item m="1" x="1382"/>
        <item m="1" x="1992"/>
        <item m="1" x="742"/>
        <item m="1" x="1961"/>
        <item m="1" x="2792"/>
        <item m="1" x="2154"/>
        <item m="1" x="2565"/>
        <item m="1" x="1855"/>
        <item m="1" x="2276"/>
        <item m="1" x="2286"/>
        <item m="1" x="1993"/>
        <item m="1" x="2075"/>
        <item m="1" x="2633"/>
        <item m="1" x="2007"/>
        <item m="1" x="1373"/>
        <item m="1" x="1768"/>
        <item m="1" x="2296"/>
        <item m="1" x="1487"/>
        <item m="1" x="1353"/>
        <item m="1" x="2081"/>
        <item m="1" x="2688"/>
        <item m="1" x="2515"/>
        <item m="1" x="907"/>
        <item m="1" x="1173"/>
        <item m="1" x="1303"/>
        <item m="1" x="1688"/>
        <item m="1" x="1833"/>
        <item x="68"/>
        <item m="1" x="1159"/>
        <item m="1" x="2400"/>
        <item m="1" x="2195"/>
        <item m="1" x="1765"/>
        <item m="1" x="918"/>
        <item x="219"/>
        <item m="1" x="619"/>
        <item m="1" x="2525"/>
        <item m="1" x="1698"/>
        <item m="1" x="2159"/>
        <item m="1" x="627"/>
        <item m="1" x="844"/>
        <item m="1" x="2612"/>
        <item m="1" x="1361"/>
        <item m="1" x="2079"/>
        <item m="1" x="1801"/>
        <item m="1" x="2732"/>
        <item m="1" x="2462"/>
        <item m="1" x="1657"/>
        <item m="1" x="2749"/>
        <item m="1" x="573"/>
        <item m="1" x="1434"/>
        <item m="1" x="1144"/>
        <item m="1" x="1033"/>
        <item m="1" x="448"/>
        <item m="1" x="1962"/>
        <item m="1" x="550"/>
        <item m="1" x="1097"/>
        <item m="1" x="2399"/>
        <item m="1" x="1164"/>
        <item m="1" x="740"/>
        <item m="1" x="1570"/>
        <item m="1" x="2008"/>
        <item m="1" x="2398"/>
        <item m="1" x="2031"/>
        <item m="1" x="2204"/>
        <item m="1" x="1016"/>
        <item m="1" x="1064"/>
        <item m="1" x="743"/>
        <item m="1" x="1592"/>
        <item m="1" x="2405"/>
        <item m="1" x="1636"/>
        <item m="1" x="2541"/>
        <item m="1" x="1065"/>
        <item m="1" x="769"/>
        <item m="1" x="1070"/>
        <item m="1" x="2180"/>
        <item m="1" x="2299"/>
        <item m="1" x="1265"/>
        <item m="1" x="935"/>
        <item m="1" x="2052"/>
        <item m="1" x="1263"/>
        <item m="1" x="1499"/>
        <item m="1" x="2022"/>
        <item m="1" x="2198"/>
        <item m="1" x="1313"/>
        <item m="1" x="2556"/>
        <item m="1" x="2119"/>
        <item m="1" x="2165"/>
        <item m="1" x="2498"/>
        <item m="1" x="2545"/>
        <item m="1" x="2567"/>
        <item m="1" x="1689"/>
        <item m="1" x="1741"/>
        <item m="1" x="1863"/>
        <item m="1" x="1335"/>
        <item m="1" x="1330"/>
        <item m="1" x="1081"/>
        <item m="1" x="2580"/>
        <item m="1" x="926"/>
        <item m="1" x="1075"/>
        <item m="1" x="830"/>
        <item m="1" x="2019"/>
        <item m="1" x="2023"/>
        <item m="1" x="2118"/>
        <item m="1" x="2734"/>
        <item m="1" x="1633"/>
        <item m="1" x="2084"/>
        <item m="1" x="2160"/>
        <item m="1" x="2338"/>
        <item m="1" x="2189"/>
        <item m="1" x="2162"/>
        <item m="1" x="1468"/>
        <item m="1" x="682"/>
        <item m="1" x="1938"/>
        <item m="1" x="2425"/>
        <item m="1" x="1445"/>
        <item m="1" x="2438"/>
        <item m="1" x="1425"/>
        <item m="1" x="1079"/>
        <item m="1" x="472"/>
        <item m="1" x="2424"/>
        <item m="1" x="470"/>
        <item m="1" x="2478"/>
        <item m="1" x="1544"/>
        <item m="1" x="1922"/>
        <item m="1" x="1767"/>
        <item m="1" x="2691"/>
        <item m="1" x="2350"/>
        <item m="1" x="2667"/>
        <item m="1" x="2692"/>
        <item m="1" x="2202"/>
        <item m="1" x="2115"/>
        <item m="1" x="1125"/>
        <item m="1" x="1782"/>
        <item m="1" x="598"/>
        <item m="1" x="1810"/>
        <item m="1" x="1683"/>
        <item m="1" x="1230"/>
        <item m="1" x="2493"/>
        <item m="1" x="767"/>
        <item m="1" x="671"/>
        <item m="1" x="2048"/>
        <item m="1" x="1067"/>
        <item m="1" x="2369"/>
        <item m="1" x="808"/>
        <item m="1" x="1563"/>
        <item m="1" x="1145"/>
        <item m="1" x="1404"/>
        <item m="1" x="1261"/>
        <item m="1" x="1104"/>
        <item m="1" x="819"/>
        <item m="1" x="1290"/>
        <item m="1" x="2571"/>
        <item m="1" x="2088"/>
        <item m="1" x="2446"/>
        <item m="1" x="601"/>
        <item m="1" x="536"/>
        <item m="1" x="2066"/>
        <item m="1" x="1264"/>
        <item m="1" x="1398"/>
        <item m="1" x="994"/>
        <item m="1" x="2176"/>
        <item m="1" x="1393"/>
        <item m="1" x="1160"/>
        <item m="1" x="2071"/>
        <item m="1" x="1983"/>
        <item m="1" x="923"/>
        <item m="1" x="763"/>
        <item m="1" x="1519"/>
        <item m="1" x="817"/>
        <item m="1" x="1377"/>
        <item m="1" x="2283"/>
        <item m="1" x="1039"/>
        <item m="1" x="796"/>
        <item m="1" x="2114"/>
        <item m="1" x="708"/>
        <item m="1" x="1687"/>
        <item m="1" x="1269"/>
        <item m="1" x="711"/>
        <item m="1" x="2179"/>
        <item m="1" x="2307"/>
        <item m="1" x="1964"/>
        <item m="1" x="860"/>
        <item m="1" x="868"/>
        <item m="1" x="1856"/>
        <item m="1" x="658"/>
        <item m="1" x="1826"/>
        <item x="111"/>
        <item x="112"/>
        <item m="1" x="2665"/>
        <item m="1" x="2308"/>
        <item m="1" x="1129"/>
        <item m="1" x="1861"/>
        <item m="1" x="1462"/>
        <item x="125"/>
        <item m="1" x="1350"/>
        <item x="127"/>
        <item m="1" x="1139"/>
        <item m="1" x="1140"/>
        <item m="1" x="1138"/>
        <item m="1" x="1558"/>
        <item m="1" x="823"/>
        <item m="1" x="2148"/>
        <item m="1" x="2136"/>
        <item m="1" x="770"/>
        <item m="1" x="842"/>
        <item m="1" x="1285"/>
        <item m="1" x="574"/>
        <item m="1" x="2551"/>
        <item m="1" x="1587"/>
        <item m="1" x="2632"/>
        <item x="155"/>
        <item m="1" x="1234"/>
        <item m="1" x="693"/>
        <item m="1" x="2549"/>
        <item m="1" x="2262"/>
        <item x="172"/>
        <item m="1" x="2519"/>
        <item m="1" x="648"/>
        <item m="1" x="2451"/>
        <item m="1" x="688"/>
        <item m="1" x="2337"/>
        <item m="1" x="1176"/>
        <item m="1" x="651"/>
        <item m="1" x="655"/>
        <item m="1" x="576"/>
        <item m="1" x="1249"/>
        <item m="1" x="722"/>
        <item m="1" x="2361"/>
        <item m="1" x="2702"/>
        <item x="200"/>
        <item m="1" x="2085"/>
        <item m="1" x="2607"/>
        <item x="214"/>
        <item m="1" x="2550"/>
        <item x="216"/>
        <item m="1" x="1690"/>
        <item m="1" x="1452"/>
        <item m="1" x="2261"/>
        <item m="1" x="1720"/>
        <item m="1" x="2548"/>
        <item m="1" x="692"/>
        <item x="230"/>
        <item m="1" x="1090"/>
        <item m="1" x="1721"/>
        <item x="254"/>
        <item m="1" x="964"/>
        <item m="1" x="802"/>
        <item m="1" x="1120"/>
        <item x="238"/>
        <item m="1" x="1672"/>
        <item m="1" x="620"/>
        <item m="1" x="2246"/>
        <item m="1" x="1997"/>
        <item m="1" x="1174"/>
        <item m="1" x="2666"/>
        <item x="241"/>
        <item m="1" x="2477"/>
        <item m="1" x="680"/>
        <item m="1" x="1862"/>
        <item m="1" x="639"/>
        <item m="1" x="645"/>
        <item m="1" x="1413"/>
        <item x="136"/>
        <item m="1" x="2744"/>
        <item m="1" x="1647"/>
        <item m="1" x="975"/>
        <item m="1" x="2016"/>
        <item m="1" x="1954"/>
        <item m="1" x="2469"/>
        <item m="1" x="1035"/>
        <item m="1" x="2625"/>
        <item m="1" x="1881"/>
        <item m="1" x="2481"/>
        <item m="1" x="577"/>
        <item m="1" x="1799"/>
        <item m="1" x="766"/>
        <item m="1" x="2034"/>
        <item m="1" x="2604"/>
        <item m="1" x="1483"/>
        <item m="1" x="1370"/>
        <item m="1" x="2671"/>
        <item m="1" x="575"/>
        <item m="1" x="1580"/>
        <item m="1" x="2768"/>
        <item m="1" x="1659"/>
        <item m="1" x="2395"/>
        <item m="1" x="1200"/>
        <item m="1" x="1718"/>
        <item m="1" x="1842"/>
        <item m="1" x="1412"/>
        <item m="1" x="641"/>
        <item m="1" x="2111"/>
        <item x="4"/>
        <item x="5"/>
        <item x="193"/>
        <item m="1" x="2684"/>
        <item m="1" x="1776"/>
        <item m="1" x="1843"/>
        <item m="1" x="635"/>
        <item m="1" x="2606"/>
        <item m="1" x="2608"/>
        <item m="1" x="2327"/>
        <item m="1" x="1399"/>
        <item m="1" x="613"/>
        <item m="1" x="1131"/>
        <item x="247"/>
        <item m="1" x="1839"/>
        <item m="1" x="1171"/>
        <item x="277"/>
        <item x="278"/>
        <item m="1" x="2169"/>
        <item m="1" x="1258"/>
        <item m="1" x="1259"/>
        <item m="1" x="1111"/>
        <item x="286"/>
        <item x="9"/>
        <item m="1" x="1024"/>
        <item m="1" x="898"/>
        <item x="288"/>
        <item x="249"/>
        <item x="250"/>
        <item x="251"/>
        <item x="252"/>
        <item m="1" x="1759"/>
        <item m="1" x="464"/>
        <item m="1" x="749"/>
        <item m="1" x="1907"/>
        <item m="1" x="1289"/>
        <item m="1" x="1531"/>
        <item m="1" x="748"/>
        <item m="1" x="596"/>
        <item m="1" x="1677"/>
        <item m="1" x="2207"/>
        <item m="1" x="1023"/>
        <item m="1" x="726"/>
        <item m="1" x="649"/>
        <item m="1" x="1583"/>
        <item m="1" x="544"/>
        <item m="1" x="2288"/>
        <item m="1" x="1891"/>
        <item m="1" x="527"/>
        <item m="1" x="952"/>
        <item m="1" x="2164"/>
        <item m="1" x="1559"/>
        <item m="1" x="1477"/>
        <item m="1" x="1777"/>
        <item m="1" x="863"/>
        <item x="0"/>
        <item m="1" x="1888"/>
        <item m="1" x="1925"/>
        <item m="1" x="2473"/>
        <item m="1" x="2661"/>
        <item x="97"/>
        <item x="98"/>
        <item m="1" x="679"/>
        <item m="1" x="1198"/>
        <item m="1" x="2516"/>
        <item m="1" x="2251"/>
        <item m="1" x="1408"/>
        <item x="25"/>
        <item m="1" x="1724"/>
        <item m="1" x="2530"/>
        <item m="1" x="2030"/>
        <item m="1" x="1328"/>
        <item m="1" x="2417"/>
        <item m="1" x="2532"/>
        <item m="1" x="1327"/>
        <item x="107"/>
        <item m="1" x="1210"/>
        <item m="1" x="1527"/>
        <item m="1" x="1197"/>
        <item m="1" x="1968"/>
        <item m="1" x="1061"/>
        <item m="1" x="987"/>
        <item m="1" x="1602"/>
        <item m="1" x="1581"/>
        <item m="1" x="1282"/>
        <item m="1" x="2501"/>
        <item m="1" x="1574"/>
        <item m="1" x="2132"/>
        <item m="1" x="1906"/>
        <item m="1" x="1886"/>
        <item m="1" x="2059"/>
        <item m="1" x="2121"/>
        <item m="1" x="618"/>
        <item m="1" x="1389"/>
        <item m="1" x="1707"/>
        <item m="1" x="622"/>
        <item m="1" x="2099"/>
        <item m="1" x="1411"/>
        <item m="1" x="1387"/>
        <item m="1" x="1838"/>
        <item m="1" x="2351"/>
        <item m="1" x="2077"/>
        <item x="118"/>
        <item x="119"/>
        <item m="1" x="1122"/>
        <item m="1" x="2295"/>
        <item m="1" x="1682"/>
        <item m="1" x="1892"/>
        <item m="1" x="559"/>
        <item m="1" x="1311"/>
        <item m="1" x="1800"/>
        <item m="1" x="1367"/>
        <item m="1" x="1045"/>
        <item m="1" x="2370"/>
        <item m="1" x="1291"/>
        <item m="1" x="2273"/>
        <item m="1" x="1019"/>
        <item m="1" x="1494"/>
        <item m="1" x="716"/>
        <item m="1" x="1456"/>
        <item m="1" x="1751"/>
        <item m="1" x="1576"/>
        <item x="123"/>
        <item m="1" x="1920"/>
        <item m="1" x="736"/>
        <item m="1" x="2137"/>
        <item m="1" x="1391"/>
        <item m="1" x="1351"/>
        <item m="1" x="1502"/>
        <item x="131"/>
        <item m="1" x="928"/>
        <item m="1" x="906"/>
        <item m="1" x="910"/>
        <item m="1" x="2725"/>
        <item m="1" x="1310"/>
        <item m="1" x="1898"/>
        <item m="1" x="2290"/>
        <item m="1" x="690"/>
        <item m="1" x="2101"/>
        <item m="1" x="873"/>
        <item m="1" x="2418"/>
        <item m="1" x="2452"/>
        <item m="1" x="1811"/>
        <item m="1" x="2334"/>
        <item m="1" x="753"/>
        <item m="1" x="805"/>
        <item m="1" x="511"/>
        <item m="1" x="1490"/>
        <item x="133"/>
        <item m="1" x="1281"/>
        <item m="1" x="1596"/>
        <item m="1" x="850"/>
        <item m="1" x="2453"/>
        <item m="1" x="816"/>
        <item x="265"/>
        <item x="266"/>
        <item m="1" x="993"/>
        <item m="1" x="2245"/>
        <item m="1" x="795"/>
        <item m="1" x="1501"/>
        <item m="1" x="1238"/>
        <item m="1" x="896"/>
        <item m="1" x="2311"/>
        <item m="1" x="552"/>
        <item m="1" x="2131"/>
        <item m="1" x="1678"/>
        <item m="1" x="1791"/>
        <item m="1" x="1001"/>
        <item m="1" x="1578"/>
        <item m="1" x="2188"/>
        <item m="1" x="2700"/>
        <item m="1" x="2326"/>
        <item m="1" x="1488"/>
        <item m="1" x="636"/>
        <item m="1" x="843"/>
        <item m="1" x="2341"/>
        <item m="1" x="1686"/>
        <item m="1" x="2057"/>
        <item m="1" x="2600"/>
        <item m="1" x="1793"/>
        <item m="1" x="546"/>
        <item m="1" x="911"/>
        <item x="149"/>
        <item m="1" x="2631"/>
        <item m="1" x="903"/>
        <item m="1" x="840"/>
        <item m="1" x="1450"/>
        <item m="1" x="745"/>
        <item m="1" x="626"/>
        <item m="1" x="1208"/>
        <item m="1" x="2653"/>
        <item m="1" x="1293"/>
        <item m="1" x="2616"/>
        <item m="1" x="2780"/>
        <item x="46"/>
        <item m="1" x="2384"/>
        <item m="1" x="2764"/>
        <item x="152"/>
        <item m="1" x="2239"/>
        <item m="1" x="1329"/>
        <item x="157"/>
        <item m="1" x="1883"/>
        <item m="1" x="1653"/>
        <item m="1" x="2779"/>
        <item m="1" x="1496"/>
        <item m="1" x="1648"/>
        <item m="1" x="2041"/>
        <item m="1" x="1797"/>
        <item m="1" x="1589"/>
        <item m="1" x="1726"/>
        <item m="1" x="505"/>
        <item m="1" x="2277"/>
        <item m="1" x="1546"/>
        <item m="1" x="2659"/>
        <item x="160"/>
        <item m="1" x="2585"/>
        <item m="1" x="1307"/>
        <item m="1" x="2216"/>
        <item m="1" x="2402"/>
        <item m="1" x="2613"/>
        <item m="1" x="2459"/>
        <item m="1" x="1627"/>
        <item m="1" x="1735"/>
        <item m="1" x="1073"/>
        <item x="162"/>
        <item m="1" x="2196"/>
        <item m="1" x="752"/>
        <item m="1" x="957"/>
        <item m="1" x="2620"/>
        <item m="1" x="1405"/>
        <item m="1" x="530"/>
        <item m="1" x="506"/>
        <item m="1" x="791"/>
        <item m="1" x="623"/>
        <item m="1" x="1910"/>
        <item m="1" x="1341"/>
        <item m="1" x="1088"/>
        <item m="1" x="946"/>
        <item x="166"/>
        <item m="1" x="2674"/>
        <item m="1" x="695"/>
        <item m="1" x="2401"/>
        <item m="1" x="2086"/>
        <item m="1" x="489"/>
        <item m="1" x="2503"/>
        <item m="1" x="1656"/>
        <item m="1" x="1584"/>
        <item x="175"/>
        <item x="174"/>
        <item m="1" x="1273"/>
        <item m="1" x="646"/>
        <item m="1" x="485"/>
        <item m="1" x="1442"/>
        <item x="270"/>
        <item m="1" x="563"/>
        <item m="1" x="2726"/>
        <item m="1" x="858"/>
        <item m="1" x="2144"/>
        <item m="1" x="859"/>
        <item m="1" x="696"/>
        <item m="1" x="1146"/>
        <item m="1" x="1615"/>
        <item m="1" x="1526"/>
        <item m="1" x="810"/>
        <item m="1" x="509"/>
        <item m="1" x="2155"/>
        <item m="1" x="2056"/>
        <item m="1" x="1681"/>
        <item m="1" x="1952"/>
        <item m="1" x="572"/>
        <item m="1" x="1834"/>
        <item m="1" x="825"/>
        <item m="1" x="1340"/>
        <item x="187"/>
        <item x="188"/>
        <item m="1" x="969"/>
        <item m="1" x="1219"/>
        <item m="1" x="2637"/>
        <item m="1" x="1324"/>
        <item m="1" x="759"/>
        <item m="1" x="1673"/>
        <item m="1" x="668"/>
        <item m="1" x="2240"/>
        <item m="1" x="1204"/>
        <item m="1" x="459"/>
        <item m="1" x="2212"/>
        <item m="1" x="1649"/>
        <item m="1" x="2185"/>
        <item m="1" x="2257"/>
        <item m="1" x="2791"/>
        <item x="63"/>
        <item m="1" x="1887"/>
        <item m="1" x="1354"/>
        <item x="195"/>
        <item m="1" x="1050"/>
        <item x="197"/>
        <item m="1" x="1858"/>
        <item m="1" x="2333"/>
        <item m="1" x="591"/>
        <item m="1" x="2656"/>
        <item x="202"/>
        <item m="1" x="949"/>
        <item m="1" x="2411"/>
        <item m="1" x="1979"/>
        <item m="1" x="912"/>
        <item m="1" x="1386"/>
        <item m="1" x="2644"/>
        <item m="1" x="891"/>
        <item m="1" x="2161"/>
        <item m="1" x="2200"/>
        <item m="1" x="1141"/>
        <item m="1" x="936"/>
        <item m="1" x="1949"/>
        <item m="1" x="2568"/>
        <item m="1" x="2117"/>
        <item x="6"/>
        <item m="1" x="2611"/>
        <item m="1" x="2187"/>
        <item m="1" x="1936"/>
        <item m="1" x="1873"/>
        <item m="1" x="867"/>
        <item m="1" x="838"/>
        <item m="1" x="1515"/>
        <item m="1" x="1267"/>
        <item m="1" x="1360"/>
        <item m="1" x="1461"/>
        <item m="1" x="2065"/>
        <item m="1" x="1214"/>
        <item m="1" x="2535"/>
        <item m="1" x="1691"/>
        <item m="1" x="2094"/>
        <item m="1" x="1999"/>
        <item m="1" x="1478"/>
        <item m="1" x="956"/>
        <item m="1" x="857"/>
        <item m="1" x="1500"/>
        <item m="1" x="2603"/>
        <item m="1" x="1752"/>
        <item m="1" x="1827"/>
        <item m="1" x="1710"/>
        <item m="1" x="834"/>
        <item m="1" x="1178"/>
        <item m="1" x="451"/>
        <item m="1" x="2558"/>
        <item m="1" x="1555"/>
        <item x="72"/>
        <item m="1" x="2552"/>
        <item m="1" x="700"/>
        <item m="1" x="628"/>
        <item m="1" x="2624"/>
        <item m="1" x="1784"/>
        <item m="1" x="1072"/>
        <item m="1" x="876"/>
        <item m="1" x="554"/>
        <item m="1" x="1948"/>
        <item m="1" x="1292"/>
        <item m="1" x="2110"/>
        <item m="1" x="1247"/>
        <item m="1" x="1541"/>
        <item m="1" x="600"/>
        <item m="1" x="539"/>
        <item m="1" x="856"/>
        <item m="1" x="871"/>
        <item m="1" x="1756"/>
        <item m="1" x="2375"/>
        <item m="1" x="2649"/>
        <item m="1" x="2080"/>
        <item x="231"/>
        <item m="1" x="909"/>
        <item m="1" x="454"/>
        <item m="1" x="1847"/>
        <item m="1" x="787"/>
        <item m="1" x="551"/>
        <item m="1" x="916"/>
        <item m="1" x="1820"/>
        <item m="1" x="2063"/>
        <item m="1" x="2027"/>
        <item m="1" x="1822"/>
        <item m="1" x="870"/>
        <item m="1" x="2151"/>
        <item x="234"/>
        <item m="1" x="602"/>
        <item m="1" x="2743"/>
        <item m="1" x="585"/>
        <item m="1" x="1357"/>
        <item m="1" x="1708"/>
        <item m="1" x="1143"/>
        <item m="1" x="2134"/>
        <item x="438"/>
        <item m="1" x="548"/>
        <item m="1" x="669"/>
        <item x="86"/>
        <item x="91"/>
        <item x="85"/>
        <item x="88"/>
        <item x="236"/>
        <item m="1" x="2190"/>
        <item m="1" x="1257"/>
        <item m="1" x="2172"/>
        <item m="1" x="2302"/>
        <item x="95"/>
        <item x="96"/>
        <item x="237"/>
        <item m="1" x="2184"/>
        <item m="1" x="578"/>
        <item x="104"/>
        <item x="108"/>
        <item m="1" x="1543"/>
        <item x="28"/>
        <item m="1" x="1014"/>
        <item x="110"/>
        <item m="1" x="1897"/>
        <item x="116"/>
        <item m="1" x="1209"/>
        <item m="1" x="1363"/>
        <item x="34"/>
        <item x="261"/>
        <item m="1" x="937"/>
        <item x="126"/>
        <item x="2"/>
        <item x="38"/>
        <item x="129"/>
        <item m="1" x="1877"/>
        <item x="137"/>
        <item m="1" x="1429"/>
        <item m="1" x="1469"/>
        <item x="3"/>
        <item m="1" x="932"/>
        <item m="1" x="2682"/>
        <item m="1" x="1379"/>
        <item m="1" x="2217"/>
        <item m="1" x="1243"/>
        <item m="1" x="1554"/>
        <item m="1" x="895"/>
        <item m="1" x="1969"/>
        <item x="145"/>
        <item m="1" x="2534"/>
        <item m="1" x="1762"/>
        <item x="322"/>
        <item m="1" x="2106"/>
        <item x="324"/>
        <item x="325"/>
        <item x="326"/>
        <item x="154"/>
        <item m="1" x="479"/>
        <item m="1" x="1880"/>
        <item x="156"/>
        <item x="338"/>
        <item m="1" x="2241"/>
        <item x="341"/>
        <item x="159"/>
        <item x="161"/>
        <item m="1" x="1994"/>
        <item m="1" x="1009"/>
        <item m="1" x="2590"/>
        <item x="168"/>
        <item m="1" x="1513"/>
        <item m="1" x="2070"/>
        <item m="1" x="2490"/>
        <item x="169"/>
        <item x="170"/>
        <item m="1" x="2372"/>
        <item m="1" x="1316"/>
        <item m="1" x="1076"/>
        <item x="269"/>
        <item m="1" x="2561"/>
        <item m="1" x="2396"/>
        <item m="1" x="2223"/>
        <item m="1" x="2003"/>
        <item m="1" x="2010"/>
        <item m="1" x="974"/>
        <item m="1" x="2592"/>
        <item x="180"/>
        <item x="181"/>
        <item x="182"/>
        <item x="186"/>
        <item m="1" x="491"/>
        <item x="271"/>
        <item m="1" x="2763"/>
        <item m="1" x="747"/>
        <item m="1" x="2035"/>
        <item x="198"/>
        <item x="203"/>
        <item x="201"/>
        <item x="272"/>
        <item x="373"/>
        <item x="377"/>
        <item x="211"/>
        <item m="1" x="1448"/>
        <item x="215"/>
        <item m="1" x="1618"/>
        <item x="221"/>
        <item x="222"/>
        <item x="284"/>
        <item x="228"/>
        <item m="1" x="477"/>
        <item m="1" x="463"/>
        <item x="290"/>
        <item x="235"/>
        <item x="253"/>
        <item m="1" x="2509"/>
        <item x="439"/>
        <item x="447"/>
        <item m="1" x="1621"/>
        <item m="1" x="2163"/>
        <item m="1" x="1562"/>
        <item m="1" x="2690"/>
        <item m="1" x="2289"/>
        <item m="1" x="1937"/>
        <item m="1" x="1669"/>
        <item m="1" x="1809"/>
        <item m="1" x="2460"/>
        <item m="1" x="2623"/>
        <item m="1" x="2775"/>
        <item m="1" x="1325"/>
        <item m="1" x="1622"/>
        <item m="1" x="1702"/>
        <item m="1" x="2233"/>
        <item m="1" x="2055"/>
        <item m="1" x="1431"/>
        <item m="1" x="1091"/>
        <item m="1" x="1136"/>
        <item m="1" x="1449"/>
        <item m="1" x="2502"/>
        <item m="1" x="1788"/>
        <item m="1" x="1565"/>
        <item m="1" x="813"/>
        <item m="1" x="1818"/>
        <item m="1" x="1606"/>
        <item m="1" x="1731"/>
        <item m="1" x="2322"/>
        <item m="1" x="2181"/>
        <item m="1" x="750"/>
        <item m="1" x="1789"/>
        <item m="1" x="2678"/>
        <item m="1" x="1662"/>
        <item m="1" x="538"/>
        <item m="1" x="1002"/>
        <item m="1" x="2304"/>
        <item m="1" x="1774"/>
        <item m="1" x="1824"/>
        <item m="1" x="1021"/>
        <item m="1" x="1276"/>
        <item m="1" x="2769"/>
        <item m="1" x="1109"/>
        <item m="1" x="1162"/>
        <item m="1" x="950"/>
        <item m="1" x="587"/>
        <item m="1" x="1154"/>
        <item m="1" x="2583"/>
        <item m="1" x="1355"/>
        <item m="1" x="1973"/>
        <item m="1" x="2312"/>
        <item m="1" x="2177"/>
        <item m="1" x="2178"/>
        <item m="1" x="2677"/>
        <item m="1" x="500"/>
        <item m="1" x="2143"/>
        <item m="1" x="2170"/>
        <item m="1" x="2713"/>
        <item m="1" x="1250"/>
        <item m="1" x="1218"/>
        <item m="1" x="606"/>
        <item m="1" x="908"/>
        <item m="1" x="2497"/>
        <item m="1" x="1899"/>
        <item m="1" x="1410"/>
        <item m="1" x="1217"/>
        <item m="1" x="2050"/>
        <item m="1" x="513"/>
        <item m="1" x="1401"/>
        <item m="1" x="481"/>
        <item m="1" x="2790"/>
        <item m="1" x="2747"/>
        <item m="1" x="1850"/>
        <item m="1" x="2788"/>
        <item m="1" x="1640"/>
        <item m="1" x="1308"/>
        <item m="1" x="953"/>
        <item m="1" x="652"/>
        <item m="1" x="1415"/>
        <item m="1" x="1714"/>
        <item m="1" x="1913"/>
        <item m="1" x="1068"/>
        <item m="1" x="1180"/>
        <item x="140"/>
        <item m="1" x="1585"/>
        <item m="1" x="781"/>
        <item m="1" x="1375"/>
        <item m="1" x="1712"/>
        <item m="1" x="1750"/>
        <item m="1" x="1864"/>
        <item m="1" x="855"/>
        <item m="1" x="2693"/>
        <item m="1" x="1903"/>
        <item m="1" x="2171"/>
        <item m="1" x="1572"/>
        <item m="1" x="632"/>
        <item m="1" x="2344"/>
        <item m="1" x="965"/>
        <item m="1" x="1976"/>
        <item m="1" x="1860"/>
        <item m="1" x="2630"/>
        <item m="1" x="1821"/>
        <item m="1" x="1048"/>
        <item m="1" x="504"/>
        <item m="1" x="1516"/>
        <item m="1" x="948"/>
        <item m="1" x="2436"/>
        <item m="1" x="790"/>
        <item m="1" x="793"/>
        <item m="1" x="2699"/>
        <item m="1" x="1092"/>
        <item m="1" x="2412"/>
        <item m="1" x="1832"/>
        <item m="1" x="1444"/>
        <item m="1" x="1359"/>
        <item m="1" x="1944"/>
        <item m="1" x="2539"/>
        <item m="1" x="1719"/>
        <item m="1" x="2036"/>
        <item m="1" x="2194"/>
        <item m="1" x="1763"/>
        <item m="1" x="2104"/>
        <item m="1" x="2167"/>
        <item m="1" x="672"/>
        <item m="1" x="846"/>
        <item m="1" x="1346"/>
        <item m="1" x="1700"/>
        <item m="1" x="1181"/>
        <item m="1" x="2484"/>
        <item m="1" x="1978"/>
        <item m="1" x="483"/>
        <item m="1" x="1772"/>
        <item m="1" x="2651"/>
        <item m="1" x="1547"/>
        <item m="1" x="721"/>
        <item m="1" x="2042"/>
        <item m="1" x="1926"/>
        <item m="1" x="1304"/>
        <item m="1" x="1569"/>
        <item m="1" x="1366"/>
        <item m="1" x="1087"/>
        <item m="1" x="1323"/>
        <item m="1" x="2156"/>
        <item m="1" x="490"/>
        <item m="1" x="2672"/>
        <item m="1" x="1466"/>
        <item m="1" x="2595"/>
        <item m="1" x="2256"/>
        <item m="1" x="1701"/>
        <item m="1" x="2122"/>
        <item m="1" x="1813"/>
        <item m="1" x="1781"/>
        <item m="1" x="2582"/>
        <item m="1" x="1875"/>
        <item m="1" x="2584"/>
        <item m="1" x="1894"/>
        <item m="1" x="2563"/>
        <item m="1" x="1904"/>
        <item m="1" x="2037"/>
        <item m="1" x="534"/>
        <item m="1" x="2318"/>
        <item m="1" x="640"/>
        <item m="1" x="2028"/>
        <item m="1" x="1987"/>
        <item m="1" x="1634"/>
        <item m="1" x="1333"/>
        <item m="1" x="2097"/>
        <item m="1" x="1041"/>
        <item m="1" x="1042"/>
        <item m="1" x="2009"/>
        <item m="1" x="1642"/>
        <item m="1" x="2432"/>
        <item m="1" x="2158"/>
        <item m="1" x="665"/>
        <item m="1" x="666"/>
        <item m="1" x="2741"/>
        <item m="1" x="2433"/>
        <item m="1" x="625"/>
        <item x="7"/>
        <item x="10"/>
        <item x="11"/>
        <item x="13"/>
        <item x="14"/>
        <item x="15"/>
        <item m="1" x="1651"/>
        <item m="1" x="2727"/>
        <item x="18"/>
        <item m="1" x="2029"/>
        <item m="1" x="2367"/>
        <item x="20"/>
        <item x="21"/>
        <item x="23"/>
        <item x="24"/>
        <item x="27"/>
        <item x="29"/>
        <item x="31"/>
        <item x="33"/>
        <item m="1" x="1127"/>
        <item m="1" x="872"/>
        <item x="35"/>
        <item x="36"/>
        <item x="37"/>
        <item m="1" x="1011"/>
        <item x="40"/>
        <item x="41"/>
        <item x="42"/>
        <item x="43"/>
        <item x="45"/>
        <item x="47"/>
        <item x="48"/>
        <item x="49"/>
        <item m="1" x="495"/>
        <item x="51"/>
        <item x="52"/>
        <item x="53"/>
        <item m="1" x="2486"/>
        <item x="54"/>
        <item x="55"/>
        <item x="56"/>
        <item x="62"/>
        <item x="64"/>
        <item x="65"/>
        <item x="66"/>
        <item x="67"/>
        <item m="1" x="827"/>
        <item x="69"/>
        <item x="70"/>
        <item x="71"/>
        <item x="73"/>
        <item x="74"/>
        <item x="75"/>
        <item x="76"/>
        <item x="77"/>
        <item x="78"/>
        <item x="80"/>
        <item m="1" x="1093"/>
        <item x="87"/>
        <item x="94"/>
        <item x="100"/>
        <item m="1" x="462"/>
        <item x="102"/>
        <item m="1" x="1220"/>
        <item m="1" x="1206"/>
        <item x="105"/>
        <item x="106"/>
        <item x="114"/>
        <item x="117"/>
        <item m="1" x="2263"/>
        <item m="1" x="1126"/>
        <item x="130"/>
        <item m="1" x="1807"/>
        <item m="1" x="2032"/>
        <item x="142"/>
        <item x="143"/>
        <item x="144"/>
        <item x="146"/>
        <item x="147"/>
        <item x="148"/>
        <item x="151"/>
        <item x="178"/>
        <item x="183"/>
        <item x="185"/>
        <item m="1" x="592"/>
        <item x="205"/>
        <item x="207"/>
        <item m="1" x="807"/>
        <item x="212"/>
        <item x="213"/>
        <item x="217"/>
        <item m="1" x="2109"/>
        <item x="226"/>
        <item x="227"/>
        <item x="229"/>
        <item m="1" x="460"/>
        <item x="294"/>
        <item x="295"/>
        <item x="298"/>
        <item x="299"/>
        <item m="1" x="1082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m="1" x="2605"/>
        <item x="317"/>
        <item x="329"/>
        <item x="330"/>
        <item x="331"/>
        <item x="332"/>
        <item m="1" x="2409"/>
        <item x="333"/>
        <item x="334"/>
        <item x="335"/>
        <item x="336"/>
        <item x="337"/>
        <item x="343"/>
        <item x="344"/>
        <item x="347"/>
        <item x="348"/>
        <item x="349"/>
        <item x="350"/>
        <item x="351"/>
        <item x="352"/>
        <item x="353"/>
        <item x="355"/>
        <item x="356"/>
        <item x="357"/>
        <item x="358"/>
        <item x="359"/>
        <item x="360"/>
        <item x="361"/>
        <item m="1" x="1758"/>
        <item x="363"/>
        <item x="364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m="1" x="1893"/>
        <item m="1" x="684"/>
        <item m="1" x="1058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5"/>
        <item m="1" x="676"/>
        <item x="426"/>
        <item x="427"/>
        <item x="428"/>
        <item x="429"/>
        <item x="430"/>
        <item m="1" x="549"/>
        <item m="1" x="2785"/>
        <item x="437"/>
        <item m="1" x="2139"/>
        <item m="1" x="2141"/>
        <item m="1" x="644"/>
        <item m="1" x="2107"/>
        <item m="1" x="2771"/>
        <item x="12"/>
        <item x="19"/>
        <item x="32"/>
        <item x="44"/>
        <item m="1" x="2067"/>
        <item x="57"/>
        <item x="58"/>
        <item x="59"/>
        <item m="1" x="2386"/>
        <item x="79"/>
        <item x="89"/>
        <item x="93"/>
        <item x="128"/>
        <item m="1" x="2203"/>
        <item x="163"/>
        <item m="1" x="2197"/>
        <item x="176"/>
        <item x="184"/>
        <item m="1" x="1985"/>
        <item m="1" x="1943"/>
        <item x="218"/>
        <item m="1" x="2413"/>
        <item m="1" x="2488"/>
        <item m="1" x="2421"/>
        <item x="233"/>
        <item m="1" x="1459"/>
        <item m="1" x="2767"/>
        <item m="1" x="1771"/>
        <item x="22"/>
        <item x="26"/>
        <item m="1" x="2388"/>
        <item x="60"/>
        <item m="1" x="594"/>
        <item x="115"/>
        <item m="1" x="1551"/>
        <item m="1" x="2224"/>
        <item m="1" x="1457"/>
        <item m="1" x="2259"/>
        <item m="1" x="2720"/>
        <item x="210"/>
        <item m="1" x="2271"/>
        <item x="255"/>
        <item x="258"/>
        <item x="267"/>
        <item x="292"/>
        <item x="296"/>
        <item x="316"/>
        <item x="436"/>
        <item x="50"/>
        <item x="120"/>
        <item m="1" x="2244"/>
        <item x="257"/>
        <item x="262"/>
        <item x="273"/>
        <item x="274"/>
        <item x="275"/>
        <item x="280"/>
        <item x="281"/>
        <item x="282"/>
        <item x="283"/>
        <item x="285"/>
        <item x="287"/>
        <item x="289"/>
        <item x="291"/>
        <item x="435"/>
        <item m="1" x="486"/>
        <item m="1" x="1654"/>
        <item x="431"/>
        <item x="432"/>
        <item x="433"/>
        <item x="434"/>
        <item x="103"/>
        <item m="1" x="1063"/>
        <item x="135"/>
        <item x="243"/>
        <item x="246"/>
        <item x="256"/>
        <item x="264"/>
        <item x="276"/>
        <item x="297"/>
        <item x="300"/>
        <item x="313"/>
        <item x="314"/>
        <item x="315"/>
        <item x="323"/>
        <item x="327"/>
        <item x="328"/>
        <item x="339"/>
        <item x="340"/>
        <item x="342"/>
        <item x="345"/>
        <item x="346"/>
        <item x="354"/>
        <item x="362"/>
        <item x="365"/>
        <item x="366"/>
        <item m="1" x="608"/>
        <item x="368"/>
        <item x="369"/>
        <item x="370"/>
        <item x="371"/>
        <item x="372"/>
        <item x="374"/>
        <item x="375"/>
        <item x="376"/>
        <item x="378"/>
        <item x="379"/>
        <item x="393"/>
        <item x="394"/>
        <item x="395"/>
        <item x="399"/>
        <item x="400"/>
        <item x="401"/>
        <item x="402"/>
        <item x="403"/>
        <item x="404"/>
        <item x="16"/>
        <item m="1" x="2622"/>
        <item x="39"/>
        <item x="245"/>
        <item x="259"/>
        <item x="260"/>
        <item x="263"/>
        <item x="279"/>
        <item x="293"/>
        <item x="423"/>
        <item m="1" x="450"/>
        <item x="61"/>
        <item x="167"/>
        <item m="1" x="1133"/>
        <item m="1" x="1301"/>
        <item x="318"/>
        <item x="319"/>
        <item x="320"/>
        <item x="321"/>
        <item x="367"/>
        <item x="398"/>
        <item x="424"/>
        <item m="1" x="1036"/>
        <item m="1" x="2352"/>
        <item m="1" x="1505"/>
        <item m="1" x="1110"/>
        <item x="191"/>
        <item x="194"/>
        <item x="206"/>
        <item x="396"/>
        <item x="397"/>
        <item x="17"/>
        <item m="1" x="2116"/>
        <item x="30"/>
        <item x="90"/>
        <item x="92"/>
        <item x="99"/>
        <item x="109"/>
        <item x="113"/>
        <item x="121"/>
        <item x="132"/>
        <item x="138"/>
        <item x="139"/>
        <item x="150"/>
        <item x="158"/>
        <item x="164"/>
        <item x="171"/>
        <item x="173"/>
        <item m="1" x="1383"/>
        <item x="177"/>
        <item x="189"/>
        <item x="192"/>
        <item x="199"/>
        <item x="204"/>
        <item x="209"/>
        <item x="220"/>
        <item x="223"/>
        <item x="232"/>
        <item x="239"/>
        <item x="240"/>
        <item x="242"/>
        <item x="244"/>
        <item x="248"/>
        <item x="268"/>
        <item x="440"/>
        <item x="441"/>
        <item x="442"/>
        <item x="443"/>
        <item x="444"/>
        <item x="445"/>
        <item x="4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3" showAll="0" defaultSubtotal="0"/>
    <pivotField numFmtId="3" showAll="0"/>
    <pivotField numFmtId="3" showAll="0"/>
    <pivotField showAll="0"/>
    <pivotField showAll="0"/>
  </pivotFields>
  <rowFields count="5">
    <field x="0"/>
    <field x="1"/>
    <field x="2"/>
    <field x="3"/>
    <field x="5"/>
  </rowFields>
  <rowItems count="459">
    <i>
      <x v="16"/>
    </i>
    <i r="1">
      <x/>
      <x v="1"/>
      <x v="80"/>
      <x v="915"/>
    </i>
    <i r="3">
      <x v="84"/>
      <x v="936"/>
    </i>
    <i r="3">
      <x v="361"/>
      <x v="911"/>
    </i>
    <i r="3">
      <x v="568"/>
      <x v="22"/>
    </i>
    <i r="3">
      <x v="1601"/>
      <x v="2473"/>
    </i>
    <i r="3">
      <x v="1602"/>
      <x v="2129"/>
    </i>
    <i r="3">
      <x v="1755"/>
      <x v="2758"/>
    </i>
    <i r="3">
      <x v="1894"/>
      <x v="2126"/>
    </i>
    <i r="3">
      <x v="1895"/>
      <x v="2127"/>
    </i>
    <i r="3">
      <x v="1896"/>
      <x v="2128"/>
    </i>
    <i r="3">
      <x v="2259"/>
      <x v="2618"/>
    </i>
    <i r="3">
      <x v="2382"/>
      <x v="2759"/>
    </i>
    <i r="1">
      <x v="1"/>
      <x v="1"/>
      <x v="1604"/>
      <x v="2135"/>
    </i>
    <i r="3">
      <x v="1605"/>
      <x v="2136"/>
    </i>
    <i r="3">
      <x v="1759"/>
      <x v="1795"/>
    </i>
    <i r="3">
      <x v="1760"/>
      <x v="1796"/>
    </i>
    <i r="3">
      <x v="1899"/>
      <x v="2474"/>
    </i>
    <i r="3">
      <x v="2260"/>
      <x v="2619"/>
    </i>
    <i r="3">
      <x v="2383"/>
      <x v="2760"/>
    </i>
    <i r="1">
      <x v="2"/>
      <x v="1"/>
      <x v="1330"/>
      <x v="1349"/>
    </i>
    <i r="3">
      <x v="1607"/>
      <x v="2481"/>
    </i>
    <i r="3">
      <x v="1767"/>
      <x v="1810"/>
    </i>
    <i r="3">
      <x v="1902"/>
      <x v="2140"/>
    </i>
    <i r="3">
      <x v="1903"/>
      <x v="2141"/>
    </i>
    <i r="3">
      <x v="2128"/>
      <x v="2475"/>
    </i>
    <i r="3">
      <x v="2129"/>
      <x v="2477"/>
    </i>
    <i r="3">
      <x v="2130"/>
      <x v="2480"/>
    </i>
    <i r="3">
      <x v="2341"/>
      <x v="2679"/>
    </i>
    <i r="3">
      <x v="2384"/>
      <x v="2761"/>
    </i>
    <i r="1">
      <x v="3"/>
      <x v="1"/>
      <x v="1610"/>
      <x v="1629"/>
    </i>
    <i r="3">
      <x v="1611"/>
      <x v="1630"/>
    </i>
    <i r="3">
      <x v="1905"/>
      <x v="2145"/>
    </i>
    <i r="3">
      <x v="2385"/>
      <x v="2762"/>
    </i>
    <i r="1">
      <x v="4"/>
      <x v="1"/>
      <x v="1777"/>
      <x v="2483"/>
    </i>
    <i r="3">
      <x v="1778"/>
      <x v="1837"/>
    </i>
    <i r="3">
      <x v="1779"/>
      <x v="1838"/>
    </i>
    <i r="3">
      <x v="1906"/>
      <x v="2147"/>
    </i>
    <i r="3">
      <x v="2131"/>
      <x v="2482"/>
    </i>
    <i r="3">
      <x v="2301"/>
      <x v="2641"/>
    </i>
    <i r="3">
      <x v="2320"/>
      <x v="2657"/>
    </i>
    <i r="3">
      <x v="2386"/>
      <x v="2763"/>
    </i>
    <i r="1">
      <x v="6"/>
      <x v="1"/>
      <x v="90"/>
      <x v="728"/>
    </i>
    <i r="3">
      <x v="553"/>
      <x v="320"/>
    </i>
    <i r="3"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1909"/>
      <x v="2153"/>
    </i>
    <i r="3">
      <x v="2268"/>
      <x v="2620"/>
    </i>
    <i r="3">
      <x v="2387"/>
      <x v="2764"/>
    </i>
    <i r="1">
      <x v="7"/>
      <x v="1"/>
      <x v="291"/>
      <x v="1883"/>
    </i>
    <i r="3">
      <x v="541"/>
      <x v="908"/>
    </i>
    <i r="3">
      <x v="579"/>
      <x v="2681"/>
    </i>
    <i r="3">
      <x v="1622"/>
      <x v="2765"/>
    </i>
    <i r="3">
      <x v="1683"/>
      <x v="1705"/>
    </i>
    <i r="3">
      <x v="1911"/>
      <x v="2158"/>
    </i>
    <i r="3">
      <x v="2388"/>
      <x v="2766"/>
    </i>
    <i r="1">
      <x v="8"/>
      <x v="1"/>
      <x v="250"/>
      <x v="745"/>
    </i>
    <i r="3">
      <x v="1630"/>
      <x v="2493"/>
    </i>
    <i r="3">
      <x v="1631"/>
      <x v="2494"/>
    </i>
    <i r="3">
      <x v="1803"/>
      <x v="1917"/>
    </i>
    <i r="3">
      <x v="1918"/>
      <x v="2170"/>
    </i>
    <i r="3">
      <x v="2017"/>
      <x v="2320"/>
    </i>
    <i r="3">
      <x v="2132"/>
      <x v="2489"/>
    </i>
    <i r="3">
      <x v="2133"/>
      <x v="2490"/>
    </i>
    <i r="3">
      <x v="2134"/>
      <x v="2491"/>
    </i>
    <i r="3">
      <x v="2135"/>
      <x v="2492"/>
    </i>
    <i r="3">
      <x v="2389"/>
      <x v="2767"/>
    </i>
    <i r="1">
      <x v="9"/>
      <x v="1"/>
      <x v="244"/>
      <x v="1932"/>
    </i>
    <i r="3">
      <x v="1387"/>
      <x v="1406"/>
    </i>
    <i r="3">
      <x v="1634"/>
      <x v="1653"/>
    </i>
    <i r="3">
      <x v="1635"/>
      <x v="2181"/>
    </i>
    <i r="3">
      <x v="1811"/>
      <x v="1935"/>
    </i>
    <i r="3">
      <x v="1920"/>
      <x v="2178"/>
    </i>
    <i r="3">
      <x v="2136"/>
      <x v="2495"/>
    </i>
    <i r="3">
      <x v="2390"/>
      <x v="2768"/>
    </i>
    <i r="1">
      <x v="10"/>
      <x v="1"/>
      <x v="1636"/>
      <x v="2186"/>
    </i>
    <i r="3">
      <x v="1819"/>
      <x v="1959"/>
    </i>
    <i r="3">
      <x v="1923"/>
      <x v="2185"/>
    </i>
    <i r="3">
      <x v="2279"/>
      <x v="2622"/>
    </i>
    <i r="3">
      <x v="2318"/>
      <x v="1949"/>
    </i>
    <i r="3">
      <x v="2391"/>
      <x v="2769"/>
    </i>
    <i r="1">
      <x v="11"/>
      <x v="1"/>
      <x v="370"/>
      <x v="766"/>
    </i>
    <i r="3">
      <x v="514"/>
      <x v="2736"/>
    </i>
    <i r="3">
      <x v="1639"/>
      <x v="1658"/>
    </i>
    <i r="3">
      <x v="1640"/>
      <x v="2771"/>
    </i>
    <i r="3">
      <x v="1825"/>
      <x v="1973"/>
    </i>
    <i r="3">
      <x v="1826"/>
      <x v="2194"/>
    </i>
    <i r="3">
      <x v="1827"/>
      <x v="2195"/>
    </i>
    <i r="3">
      <x v="1828"/>
      <x v="2770"/>
    </i>
    <i r="3">
      <x v="1831"/>
      <x v="1983"/>
    </i>
    <i r="3">
      <x v="1926"/>
      <x v="2190"/>
    </i>
    <i r="3">
      <x v="2281"/>
      <x v="1982"/>
    </i>
    <i r="3">
      <x v="2282"/>
      <x v="2624"/>
    </i>
    <i r="3">
      <x v="2392"/>
      <x v="2773"/>
    </i>
    <i r="1">
      <x v="12"/>
      <x v="1"/>
      <x v="837"/>
      <x v="346"/>
    </i>
    <i r="3">
      <x v="1840"/>
      <x v="2008"/>
    </i>
    <i r="3">
      <x v="1841"/>
      <x v="2009"/>
    </i>
    <i r="3">
      <x v="1843"/>
      <x v="2774"/>
    </i>
    <i r="3">
      <x v="1933"/>
      <x v="2497"/>
    </i>
    <i r="3">
      <x v="1937"/>
      <x v="1437"/>
    </i>
    <i r="3">
      <x v="1938"/>
      <x v="2207"/>
    </i>
    <i r="3">
      <x v="1941"/>
      <x v="2210"/>
    </i>
    <i r="3">
      <x v="2137"/>
      <x v="2496"/>
    </i>
    <i r="3">
      <x v="2138"/>
      <x v="2208"/>
    </i>
    <i r="3">
      <x v="2139"/>
      <x v="2209"/>
    </i>
    <i r="3">
      <x v="2140"/>
      <x v="2498"/>
    </i>
    <i r="3">
      <x v="2284"/>
      <x v="2625"/>
    </i>
    <i r="3">
      <x v="2377"/>
      <x v="2750"/>
    </i>
    <i r="3">
      <x v="2393"/>
      <x v="2775"/>
    </i>
    <i r="1">
      <x v="13"/>
      <x/>
      <x v="2255"/>
      <x v="2617"/>
    </i>
    <i r="2">
      <x v="1"/>
      <x v="620"/>
      <x v="809"/>
    </i>
    <i r="3">
      <x v="752"/>
      <x v="2030"/>
    </i>
    <i r="3">
      <x v="1653"/>
      <x v="1672"/>
    </i>
    <i r="3">
      <x v="1715"/>
      <x v="1737"/>
    </i>
    <i r="3">
      <x v="1850"/>
      <x v="2028"/>
    </i>
    <i r="3">
      <x v="1851"/>
      <x v="2218"/>
    </i>
    <i r="3">
      <x v="1852"/>
      <x v="2035"/>
    </i>
    <i r="3">
      <x v="1942"/>
      <x v="2216"/>
    </i>
    <i r="3">
      <x v="1943"/>
      <x v="2217"/>
    </i>
    <i r="3">
      <x v="2141"/>
      <x v="2776"/>
    </i>
    <i r="3">
      <x v="2378"/>
      <x v="2751"/>
    </i>
    <i r="3">
      <x v="2394"/>
      <x v="2777"/>
    </i>
    <i r="1">
      <x v="14"/>
      <x/>
      <x v="2127"/>
      <x v="2471"/>
    </i>
    <i r="2">
      <x v="1"/>
      <x v="554"/>
      <x v="860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1944"/>
      <x v="2222"/>
    </i>
    <i r="3">
      <x v="2142"/>
      <x v="2500"/>
    </i>
    <i r="3">
      <x v="2143"/>
      <x v="2501"/>
    </i>
    <i r="3">
      <x v="2144"/>
      <x v="2778"/>
    </i>
    <i r="3">
      <x v="2145"/>
      <x v="2503"/>
    </i>
    <i r="3">
      <x v="2288"/>
      <x v="2628"/>
    </i>
    <i r="3">
      <x v="2308"/>
      <x v="2647"/>
    </i>
    <i r="3">
      <x v="2379"/>
      <x v="2752"/>
    </i>
    <i r="1">
      <x v="15"/>
      <x v="1"/>
      <x v="1457"/>
      <x v="1476"/>
    </i>
    <i r="3">
      <x v="1662"/>
      <x v="2227"/>
    </i>
    <i r="3">
      <x v="1945"/>
      <x v="2226"/>
    </i>
    <i r="3">
      <x v="2290"/>
      <x v="2779"/>
    </i>
    <i r="3">
      <x v="2395"/>
      <x v="2780"/>
    </i>
    <i r="1">
      <x v="16"/>
      <x v="1"/>
      <x v="260"/>
      <x v="836"/>
    </i>
    <i r="3">
      <x v="376"/>
      <x v="388"/>
    </i>
    <i r="3">
      <x v="1665"/>
      <x v="1684"/>
    </i>
    <i r="3">
      <x v="1880"/>
      <x v="2102"/>
    </i>
    <i r="3">
      <x v="1946"/>
      <x v="2229"/>
    </i>
    <i r="3">
      <x v="2146"/>
      <x v="2507"/>
    </i>
    <i r="3">
      <x v="2147"/>
      <x v="2508"/>
    </i>
    <i r="3">
      <x v="2148"/>
      <x v="2509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1">
      <x v="18"/>
      <x v="1"/>
      <x v="1312"/>
      <x v="2755"/>
    </i>
    <i>
      <x v="17"/>
    </i>
    <i r="1">
      <x/>
      <x v="1"/>
      <x v="1667"/>
      <x v="2130"/>
    </i>
    <i r="1">
      <x v="1"/>
      <x v="1"/>
      <x v="1670"/>
      <x v="2137"/>
    </i>
    <i r="3">
      <x v="1671"/>
      <x v="1691"/>
    </i>
    <i r="1">
      <x v="2"/>
      <x v="1"/>
      <x v="1672"/>
      <x v="2782"/>
    </i>
    <i r="1">
      <x v="4"/>
      <x v="1"/>
      <x v="1675"/>
      <x v="2783"/>
    </i>
    <i r="3">
      <x v="1676"/>
      <x v="1698"/>
    </i>
    <i r="1">
      <x v="8"/>
      <x v="1"/>
      <x v="1690"/>
      <x v="2784"/>
    </i>
    <i r="1">
      <x v="9"/>
      <x v="1"/>
      <x v="2343"/>
      <x v="2682"/>
    </i>
    <i r="1">
      <x v="10"/>
      <x v="1"/>
      <x v="1701"/>
      <x v="2785"/>
    </i>
    <i r="1">
      <x v="11"/>
      <x v="1"/>
      <x v="2344"/>
      <x v="2683"/>
    </i>
    <i r="3">
      <x v="2359"/>
      <x v="2727"/>
    </i>
    <i r="1">
      <x v="14"/>
      <x v="1"/>
      <x v="1726"/>
      <x v="1748"/>
    </i>
    <i r="3">
      <x v="1727"/>
      <x v="2786"/>
    </i>
    <i>
      <x v="18"/>
    </i>
    <i r="1">
      <x/>
      <x v="1"/>
      <x v="1668"/>
      <x v="1687"/>
    </i>
    <i r="1">
      <x v="1"/>
      <x v="1"/>
      <x v="2310"/>
      <x v="2649"/>
    </i>
    <i r="1">
      <x v="2"/>
      <x v="1"/>
      <x v="1673"/>
      <x v="2684"/>
    </i>
    <i r="3">
      <x v="2322"/>
      <x v="2659"/>
    </i>
    <i r="1">
      <x v="3"/>
      <x v="1"/>
      <x v="2311"/>
      <x v="2650"/>
    </i>
    <i r="3">
      <x v="2360"/>
      <x v="2728"/>
    </i>
    <i r="3">
      <x v="2361"/>
      <x v="2729"/>
    </i>
    <i r="1">
      <x v="4"/>
      <x v="1"/>
      <x v="1677"/>
      <x v="2151"/>
    </i>
    <i r="3">
      <x v="2323"/>
      <x v="2660"/>
    </i>
    <i r="3">
      <x v="2362"/>
      <x v="2730"/>
    </i>
    <i r="1">
      <x v="7"/>
      <x v="1"/>
      <x v="1684"/>
      <x v="2685"/>
    </i>
    <i r="3">
      <x v="1685"/>
      <x v="1889"/>
    </i>
    <i r="3">
      <x v="1686"/>
      <x v="1890"/>
    </i>
    <i r="3">
      <x v="2312"/>
      <x v="2651"/>
    </i>
    <i r="1">
      <x v="11"/>
      <x v="1"/>
      <x v="1408"/>
      <x v="2787"/>
    </i>
    <i r="3">
      <x v="1705"/>
      <x v="2199"/>
    </i>
    <i r="3">
      <x v="1706"/>
      <x v="1988"/>
    </i>
    <i r="1">
      <x v="12"/>
      <x v="1"/>
      <x v="1709"/>
      <x v="2212"/>
    </i>
    <i r="1">
      <x v="13"/>
      <x v="1"/>
      <x v="1717"/>
      <x v="2219"/>
    </i>
    <i r="3">
      <x v="2324"/>
      <x v="2661"/>
    </i>
    <i r="3">
      <x v="2325"/>
      <x v="2662"/>
    </i>
    <i r="3">
      <x v="2326"/>
      <x v="2663"/>
    </i>
    <i r="1">
      <x v="14"/>
      <x v="1"/>
      <x v="1728"/>
      <x v="2686"/>
    </i>
    <i r="3">
      <x v="1729"/>
      <x v="1751"/>
    </i>
    <i r="3">
      <x v="1730"/>
      <x v="1752"/>
    </i>
    <i r="3"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3">
      <x v="1735"/>
      <x v="1757"/>
    </i>
    <i r="3">
      <x v="2321"/>
      <x v="2668"/>
    </i>
    <i r="3">
      <x v="2331"/>
      <x v="2669"/>
    </i>
    <i r="1">
      <x v="16"/>
      <x v="1"/>
      <x v="1739"/>
      <x v="1761"/>
    </i>
    <i r="3">
      <x v="1949"/>
      <x v="2232"/>
    </i>
    <i r="3">
      <x v="2332"/>
      <x v="2670"/>
    </i>
    <i r="3">
      <x v="2333"/>
      <x v="2671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652"/>
    </i>
    <i>
      <x v="20"/>
    </i>
    <i r="1">
      <x v="1"/>
      <x v="1"/>
      <x v="1669"/>
      <x v="1790"/>
    </i>
    <i r="1">
      <x v="3"/>
      <x v="1"/>
      <x v="302"/>
      <x v="1003"/>
    </i>
    <i r="1">
      <x v="6"/>
      <x v="1"/>
      <x v="1679"/>
      <x v="2154"/>
    </i>
    <i r="1">
      <x v="7"/>
      <x v="1"/>
      <x v="1681"/>
      <x v="2161"/>
    </i>
    <i r="1">
      <x v="13"/>
      <x v="1"/>
      <x v="1713"/>
      <x v="1735"/>
    </i>
    <i r="3">
      <x v="1714"/>
      <x v="1736"/>
    </i>
    <i r="1">
      <x v="14"/>
      <x v="1"/>
      <x v="1724"/>
      <x v="2050"/>
    </i>
    <i r="1">
      <x v="15"/>
      <x v="1"/>
      <x v="2101"/>
      <x v="2415"/>
    </i>
    <i r="1">
      <x v="16"/>
      <x v="1"/>
      <x v="678"/>
      <x v="828"/>
    </i>
    <i r="3">
      <x v="1736"/>
      <x v="1758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3">
      <x v="2243"/>
      <x v="2608"/>
    </i>
    <i r="2">
      <x v="1"/>
      <x v="1752"/>
      <x v="2423"/>
    </i>
    <i r="3">
      <x v="1753"/>
      <x v="2609"/>
    </i>
    <i r="1">
      <x v="1"/>
      <x v="1"/>
      <x v="1757"/>
      <x v="2426"/>
    </i>
    <i r="3">
      <x v="1758"/>
      <x v="2427"/>
    </i>
    <i r="1">
      <x v="2"/>
      <x v="1"/>
      <x v="1329"/>
      <x v="1802"/>
    </i>
    <i r="3">
      <x v="1764"/>
      <x v="2429"/>
    </i>
    <i r="3">
      <x v="1765"/>
      <x v="2430"/>
    </i>
    <i r="3">
      <x v="1766"/>
      <x v="2143"/>
    </i>
    <i r="3">
      <x v="2109"/>
      <x v="2428"/>
    </i>
    <i r="3">
      <x v="2110"/>
      <x v="2431"/>
    </i>
    <i r="3">
      <x v="2295"/>
      <x v="2636"/>
    </i>
    <i r="3">
      <x v="2296"/>
      <x v="2637"/>
    </i>
    <i r="1">
      <x v="3"/>
      <x v="1"/>
      <x v="2111"/>
      <x v="2432"/>
    </i>
    <i r="3">
      <x v="2366"/>
      <x v="2757"/>
    </i>
    <i r="1">
      <x v="4"/>
      <x v="1"/>
      <x v="1775"/>
      <x v="2433"/>
    </i>
    <i r="3">
      <x v="1776"/>
      <x v="2150"/>
    </i>
    <i r="3">
      <x v="2246"/>
      <x v="2610"/>
    </i>
    <i r="1">
      <x v="6"/>
      <x/>
      <x v="2106"/>
      <x v="2420"/>
    </i>
    <i r="2">
      <x v="1"/>
      <x v="1787"/>
      <x v="2437"/>
    </i>
    <i r="3">
      <x v="1788"/>
      <x v="2155"/>
    </i>
    <i r="3">
      <x v="2113"/>
      <x v="2436"/>
    </i>
    <i r="3">
      <x v="2114"/>
      <x v="2438"/>
    </i>
    <i r="3">
      <x v="2358"/>
      <x v="2726"/>
    </i>
    <i r="1">
      <x v="7"/>
      <x v="1"/>
      <x v="1797"/>
      <x v="2440"/>
    </i>
    <i r="3">
      <x v="2116"/>
      <x v="2441"/>
    </i>
    <i r="1">
      <x v="8"/>
      <x v="1"/>
      <x v="1800"/>
      <x v="2442"/>
    </i>
    <i r="3">
      <x v="1801"/>
      <x v="2443"/>
    </i>
    <i r="3">
      <x v="2247"/>
      <x v="2611"/>
    </i>
    <i r="1">
      <x v="9"/>
      <x v="1"/>
      <x v="1808"/>
      <x v="2444"/>
    </i>
    <i r="3">
      <x v="1809"/>
      <x v="1929"/>
    </i>
    <i r="1">
      <x v="10"/>
      <x v="1"/>
      <x v="1816"/>
      <x v="2445"/>
    </i>
    <i r="3">
      <x v="1817"/>
      <x v="2446"/>
    </i>
    <i r="3">
      <x v="2117"/>
      <x v="2447"/>
    </i>
    <i r="3">
      <x v="2319"/>
      <x v="2656"/>
    </i>
    <i r="1">
      <x v="11"/>
      <x/>
      <x v="2356"/>
      <x v="2724"/>
    </i>
    <i r="2">
      <x v="1"/>
      <x v="1823"/>
      <x v="2450"/>
    </i>
    <i r="3">
      <x v="1824"/>
      <x v="2451"/>
    </i>
    <i r="3">
      <x v="2118"/>
      <x v="2449"/>
    </i>
    <i r="1">
      <x v="12"/>
      <x v="1"/>
      <x v="1839"/>
      <x v="2454"/>
    </i>
    <i r="3">
      <x v="2119"/>
      <x v="2453"/>
    </i>
    <i r="3">
      <x v="2120"/>
      <x v="2455"/>
    </i>
    <i r="3">
      <x v="2250"/>
      <x v="2613"/>
    </i>
    <i r="3">
      <x v="2251"/>
      <x v="2614"/>
    </i>
    <i r="3">
      <x v="2252"/>
      <x v="2615"/>
    </i>
    <i r="3">
      <x v="2298"/>
      <x v="2639"/>
    </i>
    <i r="3">
      <x v="2367"/>
      <x v="2735"/>
    </i>
    <i r="1">
      <x v="13"/>
      <x v="1"/>
      <x v="1847"/>
      <x v="2456"/>
    </i>
    <i r="3">
      <x v="1848"/>
      <x v="2025"/>
    </i>
    <i r="3">
      <x v="1849"/>
      <x v="2457"/>
    </i>
    <i r="1">
      <x v="14"/>
      <x v="1"/>
      <x v="1860"/>
      <x v="2460"/>
    </i>
    <i r="3">
      <x v="2121"/>
      <x v="2458"/>
    </i>
    <i r="3">
      <x v="2122"/>
      <x v="2459"/>
    </i>
    <i r="1">
      <x v="15"/>
      <x v="1"/>
      <x v="1451"/>
      <x v="1470"/>
    </i>
    <i r="3">
      <x v="1870"/>
      <x v="2080"/>
    </i>
    <i r="3">
      <x v="2123"/>
      <x v="2462"/>
    </i>
    <i r="3">
      <x v="2124"/>
      <x v="2463"/>
    </i>
    <i r="3">
      <x v="2125"/>
      <x v="2464"/>
    </i>
    <i r="3">
      <x v="2126"/>
      <x v="2465"/>
    </i>
    <i r="1">
      <x v="16"/>
      <x v="1"/>
      <x v="1876"/>
      <x v="2466"/>
    </i>
    <i r="3">
      <x v="1877"/>
      <x v="2467"/>
    </i>
    <i r="3">
      <x v="1878"/>
      <x v="2468"/>
    </i>
    <i r="3">
      <x v="1879"/>
      <x v="2469"/>
    </i>
    <i r="1">
      <x v="17"/>
      <x v="1"/>
      <x v="1885"/>
      <x v="2470"/>
    </i>
    <i r="1">
      <x v="18"/>
      <x v="1"/>
      <x v="1312"/>
      <x v="2755"/>
    </i>
    <i>
      <x v="22"/>
    </i>
    <i r="1">
      <x/>
      <x v="1"/>
      <x v="2364"/>
      <x v="2732"/>
    </i>
    <i r="1">
      <x v="2"/>
      <x v="1"/>
      <x v="2149"/>
      <x v="2511"/>
    </i>
    <i r="3">
      <x v="2150"/>
      <x v="2512"/>
    </i>
    <i r="3">
      <x v="2314"/>
      <x v="2653"/>
    </i>
    <i r="1">
      <x v="3"/>
      <x v="1"/>
      <x v="1674"/>
      <x v="2687"/>
    </i>
    <i r="3">
      <x v="2151"/>
      <x v="2513"/>
    </i>
    <i r="3">
      <x v="2152"/>
      <x v="2514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1">
      <x v="6"/>
      <x v="1"/>
      <x v="2157"/>
      <x v="2519"/>
    </i>
    <i r="3">
      <x v="2158"/>
      <x v="2520"/>
    </i>
    <i r="3">
      <x v="2159"/>
      <x v="2521"/>
    </i>
    <i r="3">
      <x v="2160"/>
      <x v="2522"/>
    </i>
    <i r="3">
      <x v="2161"/>
      <x v="2523"/>
    </i>
    <i r="3">
      <x v="2162"/>
      <x v="2524"/>
    </i>
    <i r="3">
      <x v="2163"/>
      <x v="2525"/>
    </i>
    <i r="3">
      <x v="2164"/>
      <x v="2526"/>
    </i>
    <i r="3">
      <x v="2165"/>
      <x v="2527"/>
    </i>
    <i r="1">
      <x v="7"/>
      <x v="1"/>
      <x v="1687"/>
      <x v="2689"/>
    </i>
    <i r="3">
      <x v="1688"/>
      <x v="2691"/>
    </i>
    <i r="3">
      <x v="2166"/>
      <x v="2690"/>
    </i>
    <i r="3">
      <x v="2167"/>
      <x v="2529"/>
    </i>
    <i r="3">
      <x v="2315"/>
      <x v="2654"/>
    </i>
    <i r="3">
      <x v="2368"/>
      <x v="2739"/>
    </i>
    <i r="3">
      <x v="2369"/>
      <x v="2740"/>
    </i>
    <i r="3">
      <x v="2370"/>
      <x v="2741"/>
    </i>
    <i r="3">
      <x v="2371"/>
      <x v="2742"/>
    </i>
    <i r="1">
      <x v="8"/>
      <x v="1"/>
      <x v="1691"/>
      <x v="2173"/>
    </i>
    <i r="3">
      <x v="1692"/>
      <x v="2692"/>
    </i>
    <i r="3">
      <x v="1693"/>
      <x v="2175"/>
    </i>
    <i r="3">
      <x v="1694"/>
      <x v="2176"/>
    </i>
    <i r="3">
      <x v="1695"/>
      <x v="2177"/>
    </i>
    <i r="3">
      <x v="1696"/>
      <x v="2693"/>
    </i>
    <i r="3">
      <x v="1697"/>
      <x v="2694"/>
    </i>
    <i r="3">
      <x v="2168"/>
      <x v="2530"/>
    </i>
    <i r="3">
      <x v="2169"/>
      <x v="2531"/>
    </i>
    <i r="3">
      <x v="2170"/>
      <x v="2532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6"/>
      <x v="2538"/>
    </i>
    <i r="3">
      <x v="2177"/>
      <x v="2539"/>
    </i>
    <i r="1">
      <x v="9"/>
      <x v="1"/>
      <x v="1698"/>
      <x v="2182"/>
    </i>
    <i r="3">
      <x v="1699"/>
      <x v="2695"/>
    </i>
    <i r="3">
      <x v="1700"/>
      <x v="2184"/>
    </i>
    <i r="3">
      <x v="2178"/>
      <x v="2540"/>
    </i>
    <i r="3">
      <x v="2179"/>
      <x v="2541"/>
    </i>
    <i r="3">
      <x v="2345"/>
      <x v="2696"/>
    </i>
    <i r="3">
      <x v="2346"/>
      <x v="2697"/>
    </i>
    <i r="1">
      <x v="10"/>
      <x v="1"/>
      <x v="1702"/>
      <x v="2698"/>
    </i>
    <i r="3">
      <x v="1703"/>
      <x v="2699"/>
    </i>
    <i r="3">
      <x v="2180"/>
      <x v="2542"/>
    </i>
    <i r="3">
      <x v="2181"/>
      <x v="2543"/>
    </i>
    <i r="3">
      <x v="2182"/>
      <x v="2544"/>
    </i>
    <i r="3">
      <x v="2183"/>
      <x v="2545"/>
    </i>
    <i r="3">
      <x v="2184"/>
      <x v="2546"/>
    </i>
    <i r="3">
      <x v="2185"/>
      <x v="2547"/>
    </i>
    <i r="3">
      <x v="2186"/>
      <x v="2548"/>
    </i>
    <i r="1">
      <x v="11"/>
      <x v="1"/>
      <x v="1707"/>
      <x v="2700"/>
    </i>
    <i r="3">
      <x v="2187"/>
      <x v="2549"/>
    </i>
    <i r="3">
      <x v="2188"/>
      <x v="2550"/>
    </i>
    <i r="3">
      <x v="2189"/>
      <x v="2551"/>
    </i>
    <i r="3">
      <x v="2190"/>
      <x v="2552"/>
    </i>
    <i r="3">
      <x v="2191"/>
      <x v="2553"/>
    </i>
    <i r="3">
      <x v="2192"/>
      <x v="2554"/>
    </i>
    <i r="3">
      <x v="2193"/>
      <x v="2555"/>
    </i>
    <i r="3">
      <x v="2194"/>
      <x v="2701"/>
    </i>
    <i r="3">
      <x v="2195"/>
      <x v="2557"/>
    </i>
    <i r="3">
      <x v="2196"/>
      <x v="2558"/>
    </i>
    <i r="3">
      <x v="2347"/>
      <x v="2702"/>
    </i>
    <i r="3">
      <x v="2348"/>
      <x v="2703"/>
    </i>
    <i r="3">
      <x v="2372"/>
      <x v="2743"/>
    </i>
    <i r="1">
      <x v="12"/>
      <x v="1"/>
      <x v="1710"/>
      <x v="2706"/>
    </i>
    <i r="3">
      <x v="1711"/>
      <x v="2708"/>
    </i>
    <i r="3">
      <x v="1712"/>
      <x v="2709"/>
    </i>
    <i r="3">
      <x v="2350"/>
      <x v="2705"/>
    </i>
    <i r="3">
      <x v="2351"/>
      <x v="2707"/>
    </i>
    <i r="1">
      <x v="13"/>
      <x v="1"/>
      <x v="1718"/>
      <x v="2220"/>
    </i>
    <i r="3">
      <x v="1719"/>
      <x v="2710"/>
    </i>
    <i r="3">
      <x v="1720"/>
      <x v="2711"/>
    </i>
    <i r="3">
      <x v="1721"/>
      <x v="2712"/>
    </i>
    <i r="3">
      <x v="1722"/>
      <x v="2221"/>
    </i>
    <i r="3">
      <x v="1723"/>
      <x v="2713"/>
    </i>
    <i r="3">
      <x v="2197"/>
      <x v="2559"/>
    </i>
    <i r="3">
      <x v="2198"/>
      <x v="2560"/>
    </i>
    <i r="3">
      <x v="2199"/>
      <x v="2561"/>
    </i>
    <i r="3">
      <x v="2200"/>
      <x v="2562"/>
    </i>
    <i r="3">
      <x v="2201"/>
      <x v="2563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6"/>
      <x v="2568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3"/>
      <x v="2715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1731"/>
      <x v="2718"/>
    </i>
    <i r="3">
      <x v="1732"/>
      <x v="2719"/>
    </i>
    <i r="3">
      <x v="1733"/>
      <x v="2721"/>
    </i>
    <i r="3">
      <x v="2210"/>
      <x v="2720"/>
    </i>
    <i r="3">
      <x v="2211"/>
      <x v="2722"/>
    </i>
    <i r="3">
      <x v="2212"/>
      <x v="2723"/>
    </i>
    <i r="3">
      <x v="2213"/>
      <x v="2575"/>
    </i>
    <i r="3">
      <x v="2214"/>
      <x v="2576"/>
    </i>
    <i r="3">
      <x v="2215"/>
      <x v="2577"/>
    </i>
    <i r="3">
      <x v="2216"/>
      <x v="2578"/>
    </i>
    <i r="3">
      <x v="2217"/>
      <x v="2579"/>
    </i>
    <i r="3">
      <x v="2218"/>
      <x v="2580"/>
    </i>
    <i r="3">
      <x v="2219"/>
      <x v="2581"/>
    </i>
    <i r="3">
      <x v="2220"/>
      <x v="2582"/>
    </i>
    <i r="3">
      <x v="2221"/>
      <x v="2583"/>
    </i>
    <i r="3">
      <x v="2222"/>
      <x v="2584"/>
    </i>
    <i r="3">
      <x v="2223"/>
      <x v="2585"/>
    </i>
    <i r="3">
      <x v="2224"/>
      <x v="2586"/>
    </i>
    <i r="3">
      <x v="2225"/>
      <x v="2587"/>
    </i>
    <i r="3">
      <x v="2226"/>
      <x v="2588"/>
    </i>
    <i r="3">
      <x v="2227"/>
      <x v="2589"/>
    </i>
    <i r="3">
      <x v="2228"/>
      <x v="2590"/>
    </i>
    <i r="3">
      <x v="2229"/>
      <x v="2591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3"/>
      <x v="2595"/>
    </i>
    <i r="3">
      <x v="2234"/>
      <x v="2596"/>
    </i>
    <i r="3">
      <x v="2235"/>
      <x v="2597"/>
    </i>
    <i r="3">
      <x v="2236"/>
      <x v="2598"/>
    </i>
    <i r="3">
      <x v="2237"/>
      <x v="2599"/>
    </i>
    <i r="3">
      <x v="2337"/>
      <x v="2675"/>
    </i>
    <i r="3">
      <x v="2338"/>
      <x v="2676"/>
    </i>
    <i r="3">
      <x v="2339"/>
      <x v="2677"/>
    </i>
    <i r="3">
      <x v="2340"/>
      <x v="2678"/>
    </i>
    <i r="1">
      <x v="16"/>
      <x v="1"/>
      <x v="2334"/>
      <x v="2672"/>
    </i>
    <i r="1">
      <x v="17"/>
      <x v="1"/>
      <x v="2316"/>
      <x v="2655"/>
    </i>
    <i>
      <x v="24"/>
    </i>
    <i r="1">
      <x v="17"/>
      <x/>
      <x v="1891"/>
      <x v="2123"/>
    </i>
    <i r="3">
      <x v="1951"/>
      <x v="2236"/>
    </i>
    <i r="2">
      <x v="1"/>
      <x v="1745"/>
      <x v="2788"/>
    </i>
    <i r="3">
      <x v="1746"/>
      <x v="2789"/>
    </i>
    <i r="3">
      <x v="1747"/>
      <x v="2790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2237"/>
    </i>
    <i>
      <x v="28"/>
    </i>
    <i r="1">
      <x v="14"/>
      <x v="1"/>
      <x v="2240"/>
      <x v="2602"/>
    </i>
    <i r="1">
      <x v="18"/>
      <x v="1"/>
      <x v="1312"/>
      <x v="2755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1632">
      <pivotArea dataOnly="0" labelOnly="1" fieldPosition="0">
        <references count="1">
          <reference field="4" count="0"/>
        </references>
      </pivotArea>
    </format>
    <format dxfId="1631">
      <pivotArea dataOnly="0" labelOnly="1" grandCol="1" outline="0" fieldPosition="0"/>
    </format>
    <format dxfId="1630">
      <pivotArea type="all" dataOnly="0" outline="0" fieldPosition="0"/>
    </format>
    <format dxfId="1629">
      <pivotArea field="3" type="button" dataOnly="0" labelOnly="1" outline="0" axis="axisRow" fieldPosition="3"/>
    </format>
    <format dxfId="1628">
      <pivotArea field="2" type="button" dataOnly="0" labelOnly="1" outline="0" axis="axisRow" fieldPosition="2"/>
    </format>
    <format dxfId="1627">
      <pivotArea type="all" dataOnly="0" outline="0" fieldPosition="0"/>
    </format>
    <format dxfId="1626">
      <pivotArea outline="0" collapsedLevelsAreSubtotals="1" fieldPosition="0"/>
    </format>
    <format dxfId="1625">
      <pivotArea field="2" type="button" dataOnly="0" labelOnly="1" outline="0" axis="axisRow" fieldPosition="2"/>
    </format>
    <format dxfId="1624">
      <pivotArea field="3" type="button" dataOnly="0" labelOnly="1" outline="0" axis="axisRow" fieldPosition="3"/>
    </format>
    <format dxfId="1623">
      <pivotArea field="5" type="button" dataOnly="0" labelOnly="1" outline="0" axis="axisRow" fieldPosition="4"/>
    </format>
    <format dxfId="1622">
      <pivotArea dataOnly="0" labelOnly="1" offset="B256:IV256" fieldPosition="0">
        <references count="1">
          <reference field="0" count="1">
            <x v="0"/>
          </reference>
        </references>
      </pivotArea>
    </format>
    <format dxfId="1621">
      <pivotArea dataOnly="0" labelOnly="1" offset="B256:IV256" fieldPosition="0">
        <references count="1">
          <reference field="0" count="1">
            <x v="1"/>
          </reference>
        </references>
      </pivotArea>
    </format>
    <format dxfId="1620">
      <pivotArea dataOnly="0" labelOnly="1" offset="B256:IV256" fieldPosition="0">
        <references count="1">
          <reference field="0" count="1">
            <x v="2"/>
          </reference>
        </references>
      </pivotArea>
    </format>
    <format dxfId="1619">
      <pivotArea dataOnly="0" labelOnly="1" offset="B256:IV256" fieldPosition="0">
        <references count="1">
          <reference field="0" count="1">
            <x v="3"/>
          </reference>
        </references>
      </pivotArea>
    </format>
    <format dxfId="1618">
      <pivotArea dataOnly="0" labelOnly="1" offset="B256:IV256" fieldPosition="0">
        <references count="1">
          <reference field="0" count="1">
            <x v="4"/>
          </reference>
        </references>
      </pivotArea>
    </format>
    <format dxfId="1617">
      <pivotArea dataOnly="0" labelOnly="1" offset="B256:IV256" fieldPosition="0">
        <references count="1">
          <reference field="0" count="1">
            <x v="5"/>
          </reference>
        </references>
      </pivotArea>
    </format>
    <format dxfId="1616">
      <pivotArea dataOnly="0" labelOnly="1" offset="B256:IV256" fieldPosition="0">
        <references count="1">
          <reference field="0" count="1">
            <x v="6"/>
          </reference>
        </references>
      </pivotArea>
    </format>
    <format dxfId="1615">
      <pivotArea dataOnly="0" labelOnly="1" offset="B256:IV256" fieldPosition="0">
        <references count="1">
          <reference field="0" count="1">
            <x v="7"/>
          </reference>
        </references>
      </pivotArea>
    </format>
    <format dxfId="1614">
      <pivotArea dataOnly="0" labelOnly="1" offset="B256:IV256" fieldPosition="0">
        <references count="1">
          <reference field="0" count="1">
            <x v="8"/>
          </reference>
        </references>
      </pivotArea>
    </format>
    <format dxfId="1613">
      <pivotArea dataOnly="0" labelOnly="1" grandRow="1" outline="0" offset="B256:IV256" fieldPosition="0"/>
    </format>
    <format dxfId="1612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1611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53"/>
            <x v="983"/>
            <x v="984"/>
          </reference>
        </references>
      </pivotArea>
    </format>
    <format dxfId="1610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992"/>
          </reference>
        </references>
      </pivotArea>
    </format>
    <format dxfId="1609">
      <pivotArea dataOnly="0" labelOnly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6"/>
            <x v="1007"/>
            <x v="1008"/>
          </reference>
        </references>
      </pivotArea>
    </format>
    <format dxfId="1608">
      <pivotArea dataOnly="0" labelOnly="1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160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1606">
      <pivotArea dataOnly="0" labelOnly="1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1605">
      <pivotArea dataOnly="0" labelOnly="1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1604">
      <pivotArea dataOnly="0" labelOnly="1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1603">
      <pivotArea dataOnly="0" labelOnly="1" fieldPosition="0">
        <references count="4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1602">
      <pivotArea dataOnly="0" labelOnly="1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1601">
      <pivotArea dataOnly="0" labelOnly="1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1600">
      <pivotArea dataOnly="0" labelOnly="1" fieldPosition="0">
        <references count="4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1599">
      <pivotArea dataOnly="0" labelOnly="1" fieldPosition="0">
        <references count="4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1598">
      <pivotArea dataOnly="0" labelOnly="1" fieldPosition="0">
        <references count="4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1597">
      <pivotArea dataOnly="0" labelOnly="1" fieldPosition="0">
        <references count="4">
          <reference field="0" count="1" selected="0">
            <x v="0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2"/>
          </reference>
        </references>
      </pivotArea>
    </format>
    <format dxfId="1596">
      <pivotArea dataOnly="0" labelOnly="1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1264"/>
          </reference>
        </references>
      </pivotArea>
    </format>
    <format dxfId="1595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857"/>
            <x v="957"/>
          </reference>
        </references>
      </pivotArea>
    </format>
    <format dxfId="1594">
      <pivotArea dataOnly="0" labelOnly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2">
            <x v="744"/>
            <x v="801"/>
          </reference>
        </references>
      </pivotArea>
    </format>
    <format dxfId="1593">
      <pivotArea dataOnly="0" labelOnly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1592">
      <pivotArea dataOnly="0" labelOnly="1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589"/>
            <x v="842"/>
            <x v="967"/>
          </reference>
        </references>
      </pivotArea>
    </format>
    <format dxfId="1591">
      <pivotArea dataOnly="0" labelOnly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783"/>
            <x v="948"/>
          </reference>
        </references>
      </pivotArea>
    </format>
    <format dxfId="1590">
      <pivotArea dataOnly="0" labelOnly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1589">
      <pivotArea dataOnly="0" labelOnly="1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1588">
      <pivotArea dataOnly="0" labelOnly="1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2">
            <x v="494"/>
            <x v="512"/>
          </reference>
        </references>
      </pivotArea>
    </format>
    <format dxfId="1587">
      <pivotArea dataOnly="0" labelOnly="1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96"/>
          </reference>
        </references>
      </pivotArea>
    </format>
    <format dxfId="1586">
      <pivotArea dataOnly="0" labelOnly="1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1585">
      <pivotArea dataOnly="0" labelOnly="1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3">
            <x v="723"/>
            <x v="841"/>
            <x v="946"/>
          </reference>
        </references>
      </pivotArea>
    </format>
    <format dxfId="1584">
      <pivotArea dataOnly="0" labelOnly="1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1583">
      <pivotArea dataOnly="0" labelOnly="1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1582">
      <pivotArea dataOnly="0" labelOnly="1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1581">
      <pivotArea dataOnly="0" labelOnly="1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1580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7"/>
            <x v="873"/>
          </reference>
        </references>
      </pivotArea>
    </format>
    <format dxfId="1579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958"/>
          </reference>
        </references>
      </pivotArea>
    </format>
    <format dxfId="1578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570"/>
          </reference>
        </references>
      </pivotArea>
    </format>
    <format dxfId="1577">
      <pivotArea dataOnly="0" labelOnly="1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927"/>
          </reference>
        </references>
      </pivotArea>
    </format>
    <format dxfId="1576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547"/>
          </reference>
        </references>
      </pivotArea>
    </format>
    <format dxfId="1575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302"/>
            <x v="474"/>
            <x v="786"/>
          </reference>
        </references>
      </pivotArea>
    </format>
    <format dxfId="1574">
      <pivotArea dataOnly="0" labelOnly="1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191"/>
            <x v="903"/>
          </reference>
        </references>
      </pivotArea>
    </format>
    <format dxfId="1573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779"/>
          </reference>
        </references>
      </pivotArea>
    </format>
    <format dxfId="1572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1571">
      <pivotArea dataOnly="0" labelOnly="1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1">
            <x v="228"/>
          </reference>
        </references>
      </pivotArea>
    </format>
    <format dxfId="1570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899"/>
          </reference>
        </references>
      </pivotArea>
    </format>
    <format dxfId="1569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922"/>
            <x v="930"/>
          </reference>
        </references>
      </pivotArea>
    </format>
    <format dxfId="1568">
      <pivotArea dataOnly="0" labelOnly="1" fieldPosition="0">
        <references count="4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2">
            <x v="527"/>
            <x v="618"/>
          </reference>
        </references>
      </pivotArea>
    </format>
    <format dxfId="1567">
      <pivotArea dataOnly="0" labelOnly="1" fieldPosition="0">
        <references count="4">
          <reference field="0" count="1" selected="0">
            <x v="2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614"/>
          </reference>
        </references>
      </pivotArea>
    </format>
    <format dxfId="1566">
      <pivotArea dataOnly="0" labelOnly="1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678"/>
          </reference>
        </references>
      </pivotArea>
    </format>
    <format dxfId="1565">
      <pivotArea dataOnly="0" labelOnly="1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748"/>
          </reference>
        </references>
      </pivotArea>
    </format>
    <format dxfId="1564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175"/>
            <x v="333"/>
          </reference>
        </references>
      </pivotArea>
    </format>
    <format dxfId="1563">
      <pivotArea dataOnly="0" labelOnly="1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1562">
      <pivotArea dataOnly="0" labelOnly="1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1561">
      <pivotArea dataOnly="0" labelOnly="1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91"/>
            <x v="110"/>
            <x v="130"/>
          </reference>
        </references>
      </pivotArea>
    </format>
    <format dxfId="1560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804"/>
          </reference>
        </references>
      </pivotArea>
    </format>
    <format dxfId="1559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1558">
      <pivotArea dataOnly="0" labelOnly="1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1557">
      <pivotArea dataOnly="0" labelOnly="1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1556">
      <pivotArea dataOnly="0" labelOnly="1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3">
            <x v="233"/>
            <x v="782"/>
            <x v="830"/>
          </reference>
        </references>
      </pivotArea>
    </format>
    <format dxfId="1555">
      <pivotArea dataOnly="0" labelOnly="1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54"/>
          </reference>
        </references>
      </pivotArea>
    </format>
    <format dxfId="1554">
      <pivotArea dataOnly="0" labelOnly="1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1553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676"/>
          </reference>
        </references>
      </pivotArea>
    </format>
    <format dxfId="1552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1551">
      <pivotArea dataOnly="0" labelOnly="1" fieldPosition="0">
        <references count="4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1550">
      <pivotArea dataOnly="0" labelOnly="1" fieldPosition="0">
        <references count="4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1549">
      <pivotArea dataOnly="0" labelOnly="1" fieldPosition="0">
        <references count="4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1548">
      <pivotArea dataOnly="0" labelOnly="1" fieldPosition="0">
        <references count="4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1547">
      <pivotArea dataOnly="0" labelOnly="1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2" count="1" selected="0">
            <x v="0"/>
          </reference>
          <reference field="3" count="1">
            <x v="405"/>
          </reference>
        </references>
      </pivotArea>
    </format>
    <format dxfId="1546">
      <pivotArea dataOnly="0" labelOnly="1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798"/>
          </reference>
        </references>
      </pivotArea>
    </format>
    <format dxfId="1545">
      <pivotArea dataOnly="0" labelOnly="1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6"/>
            <x v="851"/>
          </reference>
        </references>
      </pivotArea>
    </format>
    <format dxfId="1544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1543">
      <pivotArea dataOnly="0" labelOnly="1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1542">
      <pivotArea dataOnly="0" labelOnly="1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1541">
      <pivotArea dataOnly="0" labelOnly="1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1540">
      <pivotArea dataOnly="0" labelOnly="1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1539">
      <pivotArea dataOnly="0" labelOnly="1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1538">
      <pivotArea dataOnly="0" labelOnly="1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1537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1536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1535">
      <pivotArea dataOnly="0" labelOnly="1" fieldPosition="0">
        <references count="4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1534">
      <pivotArea dataOnly="0" labelOnly="1" fieldPosition="0">
        <references count="4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1533">
      <pivotArea dataOnly="0" labelOnly="1" fieldPosition="0">
        <references count="4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1532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1531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1530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1529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1528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1527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1526">
      <pivotArea dataOnly="0" labelOnly="1" fieldPosition="0">
        <references count="4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1525">
      <pivotArea dataOnly="0" labelOnly="1" fieldPosition="0">
        <references count="4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1524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1523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1522">
      <pivotArea dataOnly="0" labelOnly="1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808"/>
          </reference>
        </references>
      </pivotArea>
    </format>
    <format dxfId="1521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496"/>
            <x v="924"/>
          </reference>
        </references>
      </pivotArea>
    </format>
    <format dxfId="1520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1519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980"/>
          </reference>
        </references>
      </pivotArea>
    </format>
    <format dxfId="1518">
      <pivotArea dataOnly="0" labelOnly="1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85"/>
            <x v="986"/>
            <x v="987"/>
          </reference>
        </references>
      </pivotArea>
    </format>
    <format dxfId="1517">
      <pivotArea dataOnly="0" labelOnly="1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1516">
      <pivotArea dataOnly="0" labelOnly="1" fieldPosition="0">
        <references count="4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9"/>
            <x v="1010"/>
            <x v="1011"/>
          </reference>
        </references>
      </pivotArea>
    </format>
    <format dxfId="1515">
      <pivotArea dataOnly="0" labelOnly="1" fieldPosition="0">
        <references count="4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1514">
      <pivotArea dataOnly="0" labelOnly="1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1513">
      <pivotArea dataOnly="0" labelOnly="1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1512">
      <pivotArea dataOnly="0" labelOnly="1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3">
            <x v="1146"/>
            <x v="1147"/>
            <x v="1148"/>
          </reference>
        </references>
      </pivotArea>
    </format>
    <format dxfId="1511">
      <pivotArea dataOnly="0" labelOnly="1" fieldPosition="0">
        <references count="4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1165"/>
            <x v="1166"/>
          </reference>
        </references>
      </pivotArea>
    </format>
    <format dxfId="1510">
      <pivotArea dataOnly="0" labelOnly="1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1509">
      <pivotArea dataOnly="0" labelOnly="1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1508">
      <pivotArea dataOnly="0" labelOnly="1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1507">
      <pivotArea dataOnly="0" labelOnly="1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3"/>
          </reference>
        </references>
      </pivotArea>
    </format>
    <format dxfId="1506">
      <pivotArea dataOnly="0" labelOnly="1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1505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1504">
      <pivotArea dataOnly="0" labelOnly="1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2">
            <x v="981"/>
            <x v="982"/>
          </reference>
        </references>
      </pivotArea>
    </format>
    <format dxfId="1503">
      <pivotArea dataOnly="0" labelOnly="1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3">
            <x v="988"/>
            <x v="989"/>
            <x v="990"/>
          </reference>
        </references>
      </pivotArea>
    </format>
    <format dxfId="1502">
      <pivotArea dataOnly="0" labelOnly="1" fieldPosition="0">
        <references count="4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1501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2">
            <x v="1012"/>
            <x v="1013"/>
          </reference>
        </references>
      </pivotArea>
    </format>
    <format dxfId="1500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1499">
      <pivotArea dataOnly="0" labelOnly="1" fieldPosition="0">
        <references count="4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1498">
      <pivotArea dataOnly="0" labelOnly="1" fieldPosition="0">
        <references count="4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1497">
      <pivotArea dataOnly="0" labelOnly="1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1133"/>
          </reference>
        </references>
      </pivotArea>
    </format>
    <format dxfId="1496">
      <pivotArea dataOnly="0" labelOnly="1" fieldPosition="0">
        <references count="4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1495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1157"/>
          </reference>
        </references>
      </pivotArea>
    </format>
    <format dxfId="1494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1158"/>
            <x v="1159"/>
          </reference>
        </references>
      </pivotArea>
    </format>
    <format dxfId="1493">
      <pivotArea dataOnly="0" labelOnly="1" fieldPosition="0">
        <references count="4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1492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1189"/>
          </reference>
        </references>
      </pivotArea>
    </format>
    <format dxfId="1491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1490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0"/>
          </reference>
          <reference field="3" count="1">
            <x v="1222"/>
          </reference>
        </references>
      </pivotArea>
    </format>
    <format dxfId="1489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3">
            <x v="1223"/>
            <x v="1224"/>
            <x v="1225"/>
          </reference>
        </references>
      </pivotArea>
    </format>
    <format dxfId="1488">
      <pivotArea dataOnly="0" labelOnly="1" fieldPosition="0">
        <references count="4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1487">
      <pivotArea dataOnly="0" labelOnly="1" fieldPosition="0">
        <references count="4">
          <reference field="0" count="1" selected="0">
            <x v="8"/>
          </reference>
          <reference field="1" count="1" selected="0">
            <x v="15"/>
          </reference>
          <reference field="2" count="1" selected="0">
            <x v="1"/>
          </reference>
          <reference field="3" count="1">
            <x v="1253"/>
          </reference>
        </references>
      </pivotArea>
    </format>
    <format dxfId="1486">
      <pivotArea dataOnly="0" labelOnly="1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3">
            <x v="1259"/>
            <x v="1260"/>
            <x v="1261"/>
          </reference>
        </references>
      </pivotArea>
    </format>
    <format dxfId="1485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52"/>
          </reference>
          <reference field="5" count="1">
            <x v="641"/>
          </reference>
        </references>
      </pivotArea>
    </format>
    <format dxfId="1484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4"/>
          </reference>
          <reference field="5" count="1">
            <x v="976"/>
          </reference>
        </references>
      </pivotArea>
    </format>
    <format dxfId="1483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5"/>
          </reference>
          <reference field="5" count="1">
            <x v="977"/>
          </reference>
        </references>
      </pivotArea>
    </format>
    <format dxfId="1482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6"/>
          </reference>
          <reference field="5" count="1">
            <x v="978"/>
          </reference>
        </references>
      </pivotArea>
    </format>
    <format dxfId="1481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7"/>
          </reference>
          <reference field="5" count="1">
            <x v="979"/>
          </reference>
        </references>
      </pivotArea>
    </format>
    <format dxfId="1480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8"/>
          </reference>
          <reference field="5" count="1">
            <x v="980"/>
          </reference>
        </references>
      </pivotArea>
    </format>
    <format dxfId="1479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9"/>
          </reference>
          <reference field="5" count="1">
            <x v="981"/>
          </reference>
        </references>
      </pivotArea>
    </format>
    <format dxfId="1478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53"/>
          </reference>
          <reference field="5" count="1">
            <x v="208"/>
          </reference>
        </references>
      </pivotArea>
    </format>
    <format dxfId="1477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3"/>
          </reference>
          <reference field="5" count="1">
            <x v="986"/>
          </reference>
        </references>
      </pivotArea>
    </format>
    <format dxfId="1476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4"/>
          </reference>
          <reference field="5" count="1">
            <x v="987"/>
          </reference>
        </references>
      </pivotArea>
    </format>
    <format dxfId="1475">
      <pivotArea dataOnly="0" labelOnly="1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2"/>
          </reference>
          <reference field="5" count="1">
            <x v="995"/>
          </reference>
        </references>
      </pivotArea>
    </format>
    <format dxfId="1474">
      <pivotArea dataOnly="0" labelOnly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6"/>
          </reference>
          <reference field="5" count="1">
            <x v="1011"/>
          </reference>
        </references>
      </pivotArea>
    </format>
    <format dxfId="1473">
      <pivotArea dataOnly="0" labelOnly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7"/>
          </reference>
          <reference field="5" count="1">
            <x v="1012"/>
          </reference>
        </references>
      </pivotArea>
    </format>
    <format dxfId="1472">
      <pivotArea dataOnly="0" labelOnly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8"/>
          </reference>
          <reference field="5" count="1">
            <x v="1013"/>
          </reference>
        </references>
      </pivotArea>
    </format>
    <format dxfId="1471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87"/>
          </reference>
          <reference field="5" count="1">
            <x v="507"/>
          </reference>
        </references>
      </pivotArea>
    </format>
    <format dxfId="1470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70"/>
          </reference>
          <reference field="5" count="1">
            <x v="807"/>
          </reference>
        </references>
      </pivotArea>
    </format>
    <format dxfId="1469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07"/>
          </reference>
          <reference field="5" count="1">
            <x v="805"/>
          </reference>
        </references>
      </pivotArea>
    </format>
    <format dxfId="1468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51"/>
          </reference>
          <reference field="5" count="1">
            <x v="205"/>
          </reference>
        </references>
      </pivotArea>
    </format>
    <format dxfId="1467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64"/>
          </reference>
          <reference field="5" count="1">
            <x v="352"/>
          </reference>
        </references>
      </pivotArea>
    </format>
    <format dxfId="1466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3"/>
          </reference>
          <reference field="5" count="1">
            <x v="1029"/>
          </reference>
        </references>
      </pivotArea>
    </format>
    <format dxfId="1465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4"/>
          </reference>
          <reference field="5" count="1">
            <x v="1030"/>
          </reference>
        </references>
      </pivotArea>
    </format>
    <format dxfId="1464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5"/>
          </reference>
          <reference field="5" count="1">
            <x v="1031"/>
          </reference>
        </references>
      </pivotArea>
    </format>
    <format dxfId="1463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6"/>
          </reference>
          <reference field="5" count="1">
            <x v="1032"/>
          </reference>
        </references>
      </pivotArea>
    </format>
    <format dxfId="1462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7"/>
          </reference>
          <reference field="5" count="1">
            <x v="1033"/>
          </reference>
        </references>
      </pivotArea>
    </format>
    <format dxfId="1461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08"/>
          </reference>
          <reference field="5" count="1">
            <x v="28"/>
          </reference>
        </references>
      </pivotArea>
    </format>
    <format dxfId="1460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02"/>
          </reference>
          <reference field="5" count="1">
            <x v="9"/>
          </reference>
        </references>
      </pivotArea>
    </format>
    <format dxfId="1459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6"/>
          </reference>
          <reference field="5" count="1">
            <x v="29"/>
          </reference>
        </references>
      </pivotArea>
    </format>
    <format dxfId="1458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44"/>
          </reference>
          <reference field="5" count="1">
            <x v="26"/>
          </reference>
        </references>
      </pivotArea>
    </format>
    <format dxfId="1457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4"/>
          </reference>
          <reference field="5" count="1">
            <x v="1050"/>
          </reference>
        </references>
      </pivotArea>
    </format>
    <format dxfId="1456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5"/>
          </reference>
          <reference field="5" count="1">
            <x v="1051"/>
          </reference>
        </references>
      </pivotArea>
    </format>
    <format dxfId="1455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6"/>
          </reference>
          <reference field="5" count="1">
            <x v="1052"/>
          </reference>
        </references>
      </pivotArea>
    </format>
    <format dxfId="1454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7"/>
          </reference>
          <reference field="5" count="1">
            <x v="1053"/>
          </reference>
        </references>
      </pivotArea>
    </format>
    <format dxfId="1453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8"/>
          </reference>
          <reference field="5" count="1">
            <x v="1054"/>
          </reference>
        </references>
      </pivotArea>
    </format>
    <format dxfId="1452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9"/>
          </reference>
          <reference field="5" count="1">
            <x v="1055"/>
          </reference>
        </references>
      </pivotArea>
    </format>
    <format dxfId="1451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0"/>
          </reference>
          <reference field="5" count="1">
            <x v="1056"/>
          </reference>
        </references>
      </pivotArea>
    </format>
    <format dxfId="1450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1"/>
          </reference>
          <reference field="5" count="1">
            <x v="1057"/>
          </reference>
        </references>
      </pivotArea>
    </format>
    <format dxfId="1449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2"/>
          </reference>
          <reference field="5" count="1">
            <x v="1058"/>
          </reference>
        </references>
      </pivotArea>
    </format>
    <format dxfId="1448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3"/>
          </reference>
          <reference field="5" count="1">
            <x v="1059"/>
          </reference>
        </references>
      </pivotArea>
    </format>
    <format dxfId="1447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20"/>
          </reference>
          <reference field="5" count="1">
            <x v="495"/>
          </reference>
        </references>
      </pivotArea>
    </format>
    <format dxfId="1446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21"/>
          </reference>
          <reference field="5" count="1">
            <x v="366"/>
          </reference>
        </references>
      </pivotArea>
    </format>
    <format dxfId="1445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40"/>
          </reference>
          <reference field="5" count="1">
            <x v="638"/>
          </reference>
        </references>
      </pivotArea>
    </format>
    <format dxfId="1444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93"/>
          </reference>
          <reference field="5" count="1">
            <x v="38"/>
          </reference>
        </references>
      </pivotArea>
    </format>
    <format dxfId="1443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5"/>
          </reference>
          <reference field="5" count="1">
            <x v="1082"/>
          </reference>
        </references>
      </pivotArea>
    </format>
    <format dxfId="1442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6"/>
          </reference>
          <reference field="5" count="1">
            <x v="1083"/>
          </reference>
        </references>
      </pivotArea>
    </format>
    <format dxfId="1441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7"/>
          </reference>
          <reference field="5" count="1">
            <x v="1084"/>
          </reference>
        </references>
      </pivotArea>
    </format>
    <format dxfId="1440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8"/>
          </reference>
          <reference field="5" count="1">
            <x v="1085"/>
          </reference>
        </references>
      </pivotArea>
    </format>
    <format dxfId="1439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9"/>
          </reference>
          <reference field="5" count="1">
            <x v="1086"/>
          </reference>
        </references>
      </pivotArea>
    </format>
    <format dxfId="1438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0"/>
          </reference>
          <reference field="5" count="1">
            <x v="1087"/>
          </reference>
        </references>
      </pivotArea>
    </format>
    <format dxfId="1437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1"/>
          </reference>
          <reference field="5" count="1">
            <x v="1088"/>
          </reference>
        </references>
      </pivotArea>
    </format>
    <format dxfId="1436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2"/>
          </reference>
          <reference field="5" count="1">
            <x v="1089"/>
          </reference>
        </references>
      </pivotArea>
    </format>
    <format dxfId="1435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3"/>
          </reference>
          <reference field="5" count="1">
            <x v="1090"/>
          </reference>
        </references>
      </pivotArea>
    </format>
    <format dxfId="1434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14"/>
          </reference>
          <reference field="5" count="1">
            <x v="804"/>
          </reference>
        </references>
      </pivotArea>
    </format>
    <format dxfId="1433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04"/>
          </reference>
          <reference field="5" count="1">
            <x v="27"/>
          </reference>
        </references>
      </pivotArea>
    </format>
    <format dxfId="1432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49"/>
          </reference>
          <reference field="5" count="1">
            <x v="818"/>
          </reference>
        </references>
      </pivotArea>
    </format>
    <format dxfId="1431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99"/>
          </reference>
          <reference field="5" count="1">
            <x v="806"/>
          </reference>
        </references>
      </pivotArea>
    </format>
    <format dxfId="1430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60"/>
          </reference>
          <reference field="5" count="1">
            <x v="207"/>
          </reference>
        </references>
      </pivotArea>
    </format>
    <format dxfId="1429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4"/>
          </reference>
          <reference field="5" count="1">
            <x v="1142"/>
          </reference>
        </references>
      </pivotArea>
    </format>
    <format dxfId="1428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5"/>
          </reference>
          <reference field="5" count="1">
            <x v="1143"/>
          </reference>
        </references>
      </pivotArea>
    </format>
    <format dxfId="1427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6"/>
          </reference>
          <reference field="5" count="1">
            <x v="1144"/>
          </reference>
        </references>
      </pivotArea>
    </format>
    <format dxfId="1426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7"/>
          </reference>
          <reference field="5" count="1">
            <x v="1145"/>
          </reference>
        </references>
      </pivotArea>
    </format>
    <format dxfId="1425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8"/>
          </reference>
          <reference field="5" count="1">
            <x v="1146"/>
          </reference>
        </references>
      </pivotArea>
    </format>
    <format dxfId="1424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9"/>
          </reference>
          <reference field="5" count="1">
            <x v="1147"/>
          </reference>
        </references>
      </pivotArea>
    </format>
    <format dxfId="1423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0"/>
          </reference>
          <reference field="5" count="1">
            <x v="1148"/>
          </reference>
        </references>
      </pivotArea>
    </format>
    <format dxfId="1422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1"/>
          </reference>
          <reference field="5" count="1">
            <x v="1149"/>
          </reference>
        </references>
      </pivotArea>
    </format>
    <format dxfId="1421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2"/>
          </reference>
          <reference field="5" count="1">
            <x v="1150"/>
          </reference>
        </references>
      </pivotArea>
    </format>
    <format dxfId="1420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3"/>
          </reference>
          <reference field="5" count="1">
            <x v="1151"/>
          </reference>
        </references>
      </pivotArea>
    </format>
    <format dxfId="1419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4"/>
          </reference>
          <reference field="5" count="1">
            <x v="1152"/>
          </reference>
        </references>
      </pivotArea>
    </format>
    <format dxfId="1418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5"/>
          </reference>
          <reference field="5" count="1">
            <x v="1153"/>
          </reference>
        </references>
      </pivotArea>
    </format>
    <format dxfId="1417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487"/>
          </reference>
          <reference field="5" count="1">
            <x v="39"/>
          </reference>
        </references>
      </pivotArea>
    </format>
    <format dxfId="1416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40"/>
          </reference>
          <reference field="5" count="1">
            <x v="820"/>
          </reference>
        </references>
      </pivotArea>
    </format>
    <format dxfId="1415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94"/>
          </reference>
          <reference field="5" count="1">
            <x v="510"/>
          </reference>
        </references>
      </pivotArea>
    </format>
    <format dxfId="1414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99"/>
          </reference>
          <reference field="5" count="1">
            <x v="819"/>
          </reference>
        </references>
      </pivotArea>
    </format>
    <format dxfId="1413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39"/>
          </reference>
          <reference field="5" count="1">
            <x v="816"/>
          </reference>
        </references>
      </pivotArea>
    </format>
    <format dxfId="1412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11"/>
          </reference>
          <reference field="5" count="1">
            <x v="549"/>
          </reference>
        </references>
      </pivotArea>
    </format>
    <format dxfId="1411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28"/>
          </reference>
          <reference field="5" count="1">
            <x v="817"/>
          </reference>
        </references>
      </pivotArea>
    </format>
    <format dxfId="1410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42"/>
          </reference>
          <reference field="5" count="1">
            <x v="509"/>
          </reference>
        </references>
      </pivotArea>
    </format>
    <format dxfId="1409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54"/>
          </reference>
          <reference field="5" count="1">
            <x v="204"/>
          </reference>
        </references>
      </pivotArea>
    </format>
    <format dxfId="1408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4"/>
          </reference>
          <reference field="5" count="1">
            <x v="1162"/>
          </reference>
        </references>
      </pivotArea>
    </format>
    <format dxfId="1407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5"/>
          </reference>
          <reference field="5" count="1">
            <x v="1163"/>
          </reference>
        </references>
      </pivotArea>
    </format>
    <format dxfId="1406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6"/>
          </reference>
          <reference field="5" count="1">
            <x v="1164"/>
          </reference>
        </references>
      </pivotArea>
    </format>
    <format dxfId="1405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454"/>
          </reference>
          <reference field="5" count="1">
            <x v="496"/>
          </reference>
        </references>
      </pivotArea>
    </format>
    <format dxfId="1404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49"/>
          </reference>
          <reference field="5" count="1">
            <x v="501"/>
          </reference>
        </references>
      </pivotArea>
    </format>
    <format dxfId="1403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72"/>
          </reference>
          <reference field="5" count="1">
            <x v="498"/>
          </reference>
        </references>
      </pivotArea>
    </format>
    <format dxfId="1402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65"/>
          </reference>
          <reference field="5" count="1">
            <x v="353"/>
          </reference>
        </references>
      </pivotArea>
    </format>
    <format dxfId="1401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0"/>
          </reference>
          <reference field="5" count="1">
            <x v="1170"/>
          </reference>
        </references>
      </pivotArea>
    </format>
    <format dxfId="1400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1"/>
          </reference>
          <reference field="5" count="1">
            <x v="1171"/>
          </reference>
        </references>
      </pivotArea>
    </format>
    <format dxfId="1399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2"/>
          </reference>
          <reference field="5" count="1">
            <x v="1172"/>
          </reference>
        </references>
      </pivotArea>
    </format>
    <format dxfId="1398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3"/>
          </reference>
          <reference field="5" count="1">
            <x v="1173"/>
          </reference>
        </references>
      </pivotArea>
    </format>
    <format dxfId="1397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4"/>
          </reference>
          <reference field="5" count="1">
            <x v="1174"/>
          </reference>
        </references>
      </pivotArea>
    </format>
    <format dxfId="1396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53"/>
          </reference>
          <reference field="5" count="1">
            <x v="497"/>
          </reference>
        </references>
      </pivotArea>
    </format>
    <format dxfId="1395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32"/>
          </reference>
          <reference field="5" count="1">
            <x v="494"/>
          </reference>
        </references>
      </pivotArea>
    </format>
    <format dxfId="1394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14"/>
          </reference>
          <reference field="5" count="1">
            <x v="504"/>
          </reference>
        </references>
      </pivotArea>
    </format>
    <format dxfId="1393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1"/>
          </reference>
          <reference field="5" count="1">
            <x v="1184"/>
          </reference>
        </references>
      </pivotArea>
    </format>
    <format dxfId="1392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2"/>
          </reference>
          <reference field="5" count="1">
            <x v="1185"/>
          </reference>
        </references>
      </pivotArea>
    </format>
    <format dxfId="1391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3"/>
          </reference>
          <reference field="5" count="1">
            <x v="1186"/>
          </reference>
        </references>
      </pivotArea>
    </format>
    <format dxfId="1390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4"/>
          </reference>
          <reference field="5" count="1">
            <x v="1187"/>
          </reference>
        </references>
      </pivotArea>
    </format>
    <format dxfId="1389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5"/>
          </reference>
          <reference field="5" count="1">
            <x v="1188"/>
          </reference>
        </references>
      </pivotArea>
    </format>
    <format dxfId="1388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0"/>
          </reference>
          <reference field="5" count="1">
            <x v="847"/>
          </reference>
        </references>
      </pivotArea>
    </format>
    <format dxfId="1387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47"/>
          </reference>
          <reference field="5" count="1">
            <x v="956"/>
          </reference>
        </references>
      </pivotArea>
    </format>
    <format dxfId="1386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15"/>
          </reference>
          <reference field="5" count="1">
            <x v="511"/>
          </reference>
        </references>
      </pivotArea>
    </format>
    <format dxfId="1385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37"/>
          </reference>
          <reference field="5" count="1">
            <x v="835"/>
          </reference>
        </references>
      </pivotArea>
    </format>
    <format dxfId="1384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38"/>
          </reference>
          <reference field="5" count="1">
            <x v="846"/>
          </reference>
        </references>
      </pivotArea>
    </format>
    <format dxfId="1383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43"/>
          </reference>
          <reference field="5" count="1">
            <x v="541"/>
          </reference>
        </references>
      </pivotArea>
    </format>
    <format dxfId="1382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50"/>
          </reference>
          <reference field="5" count="1">
            <x v="953"/>
          </reference>
        </references>
      </pivotArea>
    </format>
    <format dxfId="1381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66"/>
          </reference>
          <reference field="5" count="1">
            <x v="57"/>
          </reference>
        </references>
      </pivotArea>
    </format>
    <format dxfId="1380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6"/>
          </reference>
          <reference field="5" count="1">
            <x v="1210"/>
          </reference>
        </references>
      </pivotArea>
    </format>
    <format dxfId="1379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7"/>
          </reference>
          <reference field="5" count="1">
            <x v="1211"/>
          </reference>
        </references>
      </pivotArea>
    </format>
    <format dxfId="1378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8"/>
          </reference>
          <reference field="5" count="1">
            <x v="1212"/>
          </reference>
        </references>
      </pivotArea>
    </format>
    <format dxfId="1377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9"/>
          </reference>
          <reference field="5" count="1">
            <x v="1213"/>
          </reference>
        </references>
      </pivotArea>
    </format>
    <format dxfId="1376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0"/>
          </reference>
          <reference field="5" count="1">
            <x v="1214"/>
          </reference>
        </references>
      </pivotArea>
    </format>
    <format dxfId="1375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1"/>
          </reference>
          <reference field="5" count="1">
            <x v="1215"/>
          </reference>
        </references>
      </pivotArea>
    </format>
    <format dxfId="1374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2"/>
          </reference>
          <reference field="5" count="1">
            <x v="1216"/>
          </reference>
        </references>
      </pivotArea>
    </format>
    <format dxfId="1373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3"/>
          </reference>
          <reference field="5" count="1">
            <x v="1217"/>
          </reference>
        </references>
      </pivotArea>
    </format>
    <format dxfId="1372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4"/>
          </reference>
          <reference field="5" count="1">
            <x v="1218"/>
          </reference>
        </references>
      </pivotArea>
    </format>
    <format dxfId="1371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5"/>
          </reference>
          <reference field="5" count="1">
            <x v="1219"/>
          </reference>
        </references>
      </pivotArea>
    </format>
    <format dxfId="1370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6"/>
          </reference>
          <reference field="5" count="1">
            <x v="1220"/>
          </reference>
        </references>
      </pivotArea>
    </format>
    <format dxfId="1369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7"/>
          </reference>
          <reference field="5" count="1">
            <x v="1221"/>
          </reference>
        </references>
      </pivotArea>
    </format>
    <format dxfId="1368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8"/>
          </reference>
          <reference field="5" count="1">
            <x v="1222"/>
          </reference>
        </references>
      </pivotArea>
    </format>
    <format dxfId="1367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9"/>
          </reference>
          <reference field="5" count="1">
            <x v="1223"/>
          </reference>
        </references>
      </pivotArea>
    </format>
    <format dxfId="1366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0"/>
          </reference>
          <reference field="5" count="1">
            <x v="1224"/>
          </reference>
        </references>
      </pivotArea>
    </format>
    <format dxfId="1365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1"/>
          </reference>
          <reference field="5" count="1">
            <x v="1225"/>
          </reference>
        </references>
      </pivotArea>
    </format>
    <format dxfId="1364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2"/>
          </reference>
          <reference field="5" count="1">
            <x v="1226"/>
          </reference>
        </references>
      </pivotArea>
    </format>
    <format dxfId="1363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3"/>
          </reference>
          <reference field="5" count="1">
            <x v="1227"/>
          </reference>
        </references>
      </pivotArea>
    </format>
    <format dxfId="1362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4"/>
          </reference>
          <reference field="5" count="1">
            <x v="1228"/>
          </reference>
        </references>
      </pivotArea>
    </format>
    <format dxfId="1361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68"/>
          </reference>
          <reference field="5" count="1">
            <x v="502"/>
          </reference>
        </references>
      </pivotArea>
    </format>
    <format dxfId="1360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6"/>
          </reference>
          <reference field="5" count="1">
            <x v="500"/>
          </reference>
        </references>
      </pivotArea>
    </format>
    <format dxfId="1359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7"/>
          </reference>
          <reference field="5" count="1">
            <x v="503"/>
          </reference>
        </references>
      </pivotArea>
    </format>
    <format dxfId="1358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8"/>
          </reference>
          <reference field="5" count="1">
            <x v="499"/>
          </reference>
        </references>
      </pivotArea>
    </format>
    <format dxfId="1357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40"/>
          </reference>
          <reference field="5" count="1">
            <x v="952"/>
          </reference>
        </references>
      </pivotArea>
    </format>
    <format dxfId="1356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52"/>
          </reference>
          <reference field="5" count="1">
            <x v="206"/>
          </reference>
        </references>
      </pivotArea>
    </format>
    <format dxfId="1355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0"/>
          </reference>
          <reference field="5" count="1">
            <x v="1245"/>
          </reference>
        </references>
      </pivotArea>
    </format>
    <format dxfId="1354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1"/>
          </reference>
          <reference field="5" count="1">
            <x v="1246"/>
          </reference>
        </references>
      </pivotArea>
    </format>
    <format dxfId="1353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2"/>
          </reference>
          <reference field="5" count="1">
            <x v="1247"/>
          </reference>
        </references>
      </pivotArea>
    </format>
    <format dxfId="1352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3"/>
          </reference>
          <reference field="5" count="1">
            <x v="1248"/>
          </reference>
        </references>
      </pivotArea>
    </format>
    <format dxfId="1351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4"/>
          </reference>
          <reference field="5" count="1">
            <x v="1249"/>
          </reference>
        </references>
      </pivotArea>
    </format>
    <format dxfId="1350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5"/>
          </reference>
          <reference field="5" count="1">
            <x v="1250"/>
          </reference>
        </references>
      </pivotArea>
    </format>
    <format dxfId="1349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6"/>
          </reference>
          <reference field="5" count="1">
            <x v="1251"/>
          </reference>
        </references>
      </pivotArea>
    </format>
    <format dxfId="1348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7"/>
          </reference>
          <reference field="5" count="1">
            <x v="1252"/>
          </reference>
        </references>
      </pivotArea>
    </format>
    <format dxfId="1347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8"/>
          </reference>
          <reference field="5" count="1">
            <x v="1253"/>
          </reference>
        </references>
      </pivotArea>
    </format>
    <format dxfId="1346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4"/>
          </reference>
          <reference field="5" count="1">
            <x v="508"/>
          </reference>
        </references>
      </pivotArea>
    </format>
    <format dxfId="1345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75"/>
          </reference>
          <reference field="5" count="1">
            <x v="514"/>
          </reference>
        </references>
      </pivotArea>
    </format>
    <format dxfId="1344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76"/>
          </reference>
          <reference field="5" count="1">
            <x v="517"/>
          </reference>
        </references>
      </pivotArea>
    </format>
    <format dxfId="1343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77"/>
          </reference>
          <reference field="5" count="1">
            <x v="513"/>
          </reference>
        </references>
      </pivotArea>
    </format>
    <format dxfId="1342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16"/>
          </reference>
          <reference field="5" count="1">
            <x v="516"/>
          </reference>
        </references>
      </pivotArea>
    </format>
    <format dxfId="1341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35"/>
          </reference>
          <reference field="5" count="1">
            <x v="512"/>
          </reference>
        </references>
      </pivotArea>
    </format>
    <format dxfId="1340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41"/>
          </reference>
          <reference field="5" count="1">
            <x v="506"/>
          </reference>
        </references>
      </pivotArea>
    </format>
    <format dxfId="1339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45"/>
          </reference>
          <reference field="5" count="1">
            <x v="419"/>
          </reference>
        </references>
      </pivotArea>
    </format>
    <format dxfId="1338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49"/>
          </reference>
          <reference field="5" count="1">
            <x v="505"/>
          </reference>
        </references>
      </pivotArea>
    </format>
    <format dxfId="1337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55"/>
          </reference>
          <reference field="5" count="1">
            <x v="515"/>
          </reference>
        </references>
      </pivotArea>
    </format>
    <format dxfId="1336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56"/>
          </reference>
          <reference field="5" count="1">
            <x v="203"/>
          </reference>
        </references>
      </pivotArea>
    </format>
    <format dxfId="1335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5"/>
          </reference>
          <reference field="5" count="1">
            <x v="1261"/>
          </reference>
        </references>
      </pivotArea>
    </format>
    <format dxfId="1334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6"/>
          </reference>
          <reference field="5" count="1">
            <x v="1262"/>
          </reference>
        </references>
      </pivotArea>
    </format>
    <format dxfId="1333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7"/>
          </reference>
          <reference field="5" count="1">
            <x v="1263"/>
          </reference>
        </references>
      </pivotArea>
    </format>
    <format dxfId="1332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5"/>
          </reference>
          <reference field="5" count="1">
            <x v="1273"/>
          </reference>
        </references>
      </pivotArea>
    </format>
    <format dxfId="1331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6"/>
          </reference>
          <reference field="5" count="1">
            <x v="1274"/>
          </reference>
        </references>
      </pivotArea>
    </format>
    <format dxfId="1330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7"/>
          </reference>
          <reference field="5" count="1">
            <x v="1275"/>
          </reference>
        </references>
      </pivotArea>
    </format>
    <format dxfId="1329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8"/>
          </reference>
          <reference field="5" count="1">
            <x v="1276"/>
          </reference>
        </references>
      </pivotArea>
    </format>
    <format dxfId="1328">
      <pivotArea dataOnly="0" labelOnly="1" fieldPosition="0">
        <references count="5">
          <reference field="0" count="1" selected="0">
            <x v="0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2"/>
          </reference>
          <reference field="5" count="1">
            <x v="1281"/>
          </reference>
        </references>
      </pivotArea>
    </format>
    <format dxfId="1327">
      <pivotArea dataOnly="0" labelOnly="1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4"/>
          </reference>
          <reference field="5" count="1">
            <x v="1283"/>
          </reference>
        </references>
      </pivotArea>
    </format>
    <format dxfId="1326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57"/>
          </reference>
          <reference field="5" count="1">
            <x v="113"/>
          </reference>
        </references>
      </pivotArea>
    </format>
    <format dxfId="1325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57"/>
          </reference>
          <reference field="5" count="1">
            <x v="334"/>
          </reference>
        </references>
      </pivotArea>
    </format>
    <format dxfId="1324">
      <pivotArea dataOnly="0" labelOnly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744"/>
          </reference>
          <reference field="5" count="1">
            <x v="211"/>
          </reference>
        </references>
      </pivotArea>
    </format>
    <format dxfId="1323">
      <pivotArea dataOnly="0" labelOnly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01"/>
          </reference>
          <reference field="5" count="1">
            <x v="332"/>
          </reference>
        </references>
      </pivotArea>
    </format>
    <format dxfId="1322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508"/>
          </reference>
          <reference field="5" count="1">
            <x v="31"/>
          </reference>
        </references>
      </pivotArea>
    </format>
    <format dxfId="1321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47"/>
          </reference>
          <reference field="5" count="1">
            <x v="213"/>
          </reference>
        </references>
      </pivotArea>
    </format>
    <format dxfId="1320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00"/>
          </reference>
          <reference field="5" count="1">
            <x v="59"/>
          </reference>
        </references>
      </pivotArea>
    </format>
    <format dxfId="1319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40"/>
          </reference>
          <reference field="5" count="1">
            <x v="34"/>
          </reference>
        </references>
      </pivotArea>
    </format>
    <format dxfId="1318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67"/>
          </reference>
          <reference field="5" count="1">
            <x v="834"/>
          </reference>
        </references>
      </pivotArea>
    </format>
    <format dxfId="1317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1"/>
          </reference>
          <reference field="5" count="1">
            <x v="994"/>
          </reference>
        </references>
      </pivotArea>
    </format>
    <format dxfId="1316">
      <pivotArea dataOnly="0" labelOnly="1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89"/>
          </reference>
          <reference field="5" count="1">
            <x v="209"/>
          </reference>
        </references>
      </pivotArea>
    </format>
    <format dxfId="1315">
      <pivotArea dataOnly="0" labelOnly="1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842"/>
          </reference>
          <reference field="5" count="1">
            <x v="30"/>
          </reference>
        </references>
      </pivotArea>
    </format>
    <format dxfId="1314">
      <pivotArea dataOnly="0" labelOnly="1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967"/>
          </reference>
          <reference field="5" count="1">
            <x v="325"/>
          </reference>
        </references>
      </pivotArea>
    </format>
    <format dxfId="1313">
      <pivotArea dataOnly="0" labelOnly="1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83"/>
          </reference>
          <reference field="5" count="1">
            <x v="210"/>
          </reference>
        </references>
      </pivotArea>
    </format>
    <format dxfId="1312">
      <pivotArea dataOnly="0" labelOnly="1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48"/>
          </reference>
          <reference field="5" count="1">
            <x v="327"/>
          </reference>
        </references>
      </pivotArea>
    </format>
    <format dxfId="1311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86"/>
          </reference>
          <reference field="5" count="1">
            <x v="218"/>
          </reference>
        </references>
      </pivotArea>
    </format>
    <format dxfId="1310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16"/>
          </reference>
          <reference field="5" count="1">
            <x v="221"/>
          </reference>
        </references>
      </pivotArea>
    </format>
    <format dxfId="1309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33"/>
          </reference>
          <reference field="5" count="1">
            <x v="212"/>
          </reference>
        </references>
      </pivotArea>
    </format>
    <format dxfId="1308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47"/>
          </reference>
          <reference field="5" count="1">
            <x v="248"/>
          </reference>
        </references>
      </pivotArea>
    </format>
    <format dxfId="1307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85"/>
          </reference>
          <reference field="5" count="1">
            <x v="220"/>
          </reference>
        </references>
      </pivotArea>
    </format>
    <format dxfId="1306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41"/>
          </reference>
          <reference field="5" count="1">
            <x v="215"/>
          </reference>
        </references>
      </pivotArea>
    </format>
    <format dxfId="1305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10"/>
          </reference>
          <reference field="5" count="1">
            <x v="226"/>
          </reference>
        </references>
      </pivotArea>
    </format>
    <format dxfId="1304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12"/>
          </reference>
          <reference field="5" count="1">
            <x v="217"/>
          </reference>
        </references>
      </pivotArea>
    </format>
    <format dxfId="1303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4"/>
          </reference>
          <reference field="5" count="1">
            <x v="1081"/>
          </reference>
        </references>
      </pivotArea>
    </format>
    <format dxfId="1302">
      <pivotArea dataOnly="0" labelOnly="1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494"/>
          </reference>
          <reference field="5" count="1">
            <x v="249"/>
          </reference>
        </references>
      </pivotArea>
    </format>
    <format dxfId="1301">
      <pivotArea dataOnly="0" labelOnly="1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12"/>
          </reference>
          <reference field="5" count="1">
            <x v="330"/>
          </reference>
        </references>
      </pivotArea>
    </format>
    <format dxfId="1300">
      <pivotArea dataOnly="0" labelOnly="1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796"/>
          </reference>
          <reference field="5" count="1">
            <x v="337"/>
          </reference>
        </references>
      </pivotArea>
    </format>
    <format dxfId="1299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88"/>
          </reference>
          <reference field="5" count="1">
            <x v="324"/>
          </reference>
        </references>
      </pivotArea>
    </format>
    <format dxfId="1298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4"/>
          </reference>
          <reference field="5" count="1">
            <x v="244"/>
          </reference>
        </references>
      </pivotArea>
    </format>
    <format dxfId="1297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97"/>
          </reference>
          <reference field="5" count="1">
            <x v="214"/>
          </reference>
        </references>
      </pivotArea>
    </format>
    <format dxfId="1296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04"/>
          </reference>
          <reference field="5" count="1">
            <x v="328"/>
          </reference>
        </references>
      </pivotArea>
    </format>
    <format dxfId="1295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43"/>
          </reference>
          <reference field="5" count="1">
            <x v="223"/>
          </reference>
        </references>
      </pivotArea>
    </format>
    <format dxfId="1294">
      <pivotArea dataOnly="0" labelOnly="1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3"/>
          </reference>
          <reference field="5" count="1">
            <x v="639"/>
          </reference>
        </references>
      </pivotArea>
    </format>
    <format dxfId="1293">
      <pivotArea dataOnly="0" labelOnly="1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41"/>
          </reference>
          <reference field="5" count="1">
            <x v="32"/>
          </reference>
        </references>
      </pivotArea>
    </format>
    <format dxfId="1292">
      <pivotArea dataOnly="0" labelOnly="1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46"/>
          </reference>
          <reference field="5" count="1">
            <x v="58"/>
          </reference>
        </references>
      </pivotArea>
    </format>
    <format dxfId="1291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33"/>
          </reference>
          <reference field="5" count="1">
            <x v="833"/>
          </reference>
        </references>
      </pivotArea>
    </format>
    <format dxfId="1290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69"/>
          </reference>
          <reference field="5" count="1">
            <x v="33"/>
          </reference>
        </references>
      </pivotArea>
    </format>
    <format dxfId="1289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7"/>
          </reference>
          <reference field="5" count="1">
            <x v="1243"/>
          </reference>
        </references>
      </pivotArea>
    </format>
    <format dxfId="1288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8"/>
          </reference>
          <reference field="5" count="1">
            <x v="1244"/>
          </reference>
        </references>
      </pivotArea>
    </format>
    <format dxfId="1287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9"/>
          </reference>
          <reference field="5" count="1">
            <x v="33"/>
          </reference>
        </references>
      </pivotArea>
    </format>
    <format dxfId="1286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1"/>
          </reference>
          <reference field="5" count="1">
            <x v="333"/>
          </reference>
        </references>
      </pivotArea>
    </format>
    <format dxfId="1285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3"/>
          </reference>
          <reference field="5" count="1">
            <x v="185"/>
          </reference>
        </references>
      </pivotArea>
    </format>
    <format dxfId="1284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93"/>
          </reference>
          <reference field="5" count="1">
            <x v="832"/>
          </reference>
        </references>
      </pivotArea>
    </format>
    <format dxfId="1283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05"/>
          </reference>
          <reference field="5" count="1">
            <x v="224"/>
          </reference>
        </references>
      </pivotArea>
    </format>
    <format dxfId="1282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09"/>
          </reference>
          <reference field="5" count="1">
            <x v="861"/>
          </reference>
        </references>
      </pivotArea>
    </format>
    <format dxfId="1281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75"/>
          </reference>
          <reference field="5" count="1">
            <x v="323"/>
          </reference>
        </references>
      </pivotArea>
    </format>
    <format dxfId="1280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93"/>
          </reference>
          <reference field="5" count="1">
            <x v="331"/>
          </reference>
        </references>
      </pivotArea>
    </format>
    <format dxfId="1279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91"/>
          </reference>
          <reference field="5" count="1">
            <x v="187"/>
          </reference>
        </references>
      </pivotArea>
    </format>
    <format dxfId="1278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03"/>
          </reference>
          <reference field="5" count="1">
            <x v="190"/>
          </reference>
        </references>
      </pivotArea>
    </format>
    <format dxfId="1277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06"/>
          </reference>
          <reference field="5" count="1">
            <x v="186"/>
          </reference>
        </references>
      </pivotArea>
    </format>
    <format dxfId="1276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07"/>
          </reference>
          <reference field="5" count="1">
            <x v="188"/>
          </reference>
        </references>
      </pivotArea>
    </format>
    <format dxfId="1275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08"/>
          </reference>
          <reference field="5" count="1">
            <x v="189"/>
          </reference>
        </references>
      </pivotArea>
    </format>
    <format dxfId="1274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13"/>
          </reference>
          <reference field="5" count="1">
            <x v="36"/>
          </reference>
        </references>
      </pivotArea>
    </format>
    <format dxfId="1273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68"/>
          </reference>
          <reference field="5" count="1">
            <x v="329"/>
          </reference>
        </references>
      </pivotArea>
    </format>
    <format dxfId="1272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4"/>
          </reference>
          <reference field="5" count="1">
            <x v="1260"/>
          </reference>
        </references>
      </pivotArea>
    </format>
    <format dxfId="1271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22"/>
          </reference>
          <reference field="5" count="1">
            <x v="35"/>
          </reference>
        </references>
      </pivotArea>
    </format>
    <format dxfId="1270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69"/>
          </reference>
          <reference field="5" count="1">
            <x v="322"/>
          </reference>
        </references>
      </pivotArea>
    </format>
    <format dxfId="1269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88"/>
          </reference>
          <reference field="5" count="1">
            <x v="246"/>
          </reference>
        </references>
      </pivotArea>
    </format>
    <format dxfId="1268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90"/>
          </reference>
          <reference field="5" count="1">
            <x v="219"/>
          </reference>
        </references>
      </pivotArea>
    </format>
    <format dxfId="1267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905"/>
          </reference>
          <reference field="5" count="1">
            <x v="335"/>
          </reference>
        </references>
      </pivotArea>
    </format>
    <format dxfId="1266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914"/>
          </reference>
          <reference field="5" count="1">
            <x v="245"/>
          </reference>
        </references>
      </pivotArea>
    </format>
    <format dxfId="1265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4"/>
          </reference>
          <reference field="5" count="1">
            <x v="1272"/>
          </reference>
        </references>
      </pivotArea>
    </format>
    <format dxfId="1264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98"/>
          </reference>
          <reference field="5" count="1">
            <x v="37"/>
          </reference>
        </references>
      </pivotArea>
    </format>
    <format dxfId="1263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04"/>
          </reference>
          <reference field="5" count="1">
            <x v="826"/>
          </reference>
        </references>
      </pivotArea>
    </format>
    <format dxfId="1262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29"/>
          </reference>
          <reference field="5" count="1">
            <x v="216"/>
          </reference>
        </references>
      </pivotArea>
    </format>
    <format dxfId="1261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12"/>
          </reference>
          <reference field="5" count="1">
            <x v="827"/>
          </reference>
        </references>
      </pivotArea>
    </format>
    <format dxfId="1260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17"/>
          </reference>
          <reference field="5" count="1">
            <x v="225"/>
          </reference>
        </references>
      </pivotArea>
    </format>
    <format dxfId="1259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50"/>
          </reference>
          <reference field="5" count="1">
            <x v="336"/>
          </reference>
        </references>
      </pivotArea>
    </format>
    <format dxfId="1258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874"/>
          </reference>
          <reference field="5" count="1">
            <x v="326"/>
          </reference>
        </references>
      </pivotArea>
    </format>
    <format dxfId="1257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934"/>
          </reference>
          <reference field="5" count="1">
            <x v="222"/>
          </reference>
        </references>
      </pivotArea>
    </format>
    <format dxfId="1256">
      <pivotArea dataOnly="0" labelOnly="1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27"/>
          </reference>
          <reference field="5" count="1">
            <x v="537"/>
          </reference>
        </references>
      </pivotArea>
    </format>
    <format dxfId="1255">
      <pivotArea dataOnly="0" labelOnly="1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73"/>
          </reference>
          <reference field="5" count="1">
            <x v="536"/>
          </reference>
        </references>
      </pivotArea>
    </format>
    <format dxfId="1254">
      <pivotArea dataOnly="0" labelOnly="1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958"/>
          </reference>
          <reference field="5" count="1">
            <x v="247"/>
          </reference>
        </references>
      </pivotArea>
    </format>
    <format dxfId="1253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70"/>
          </reference>
          <reference field="5" count="1">
            <x v="970"/>
          </reference>
        </references>
      </pivotArea>
    </format>
    <format dxfId="1252">
      <pivotArea dataOnly="0" labelOnly="1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27"/>
          </reference>
          <reference field="5" count="1">
            <x v="367"/>
          </reference>
        </references>
      </pivotArea>
    </format>
    <format dxfId="1251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250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02"/>
          </reference>
          <reference field="5" count="1">
            <x v="1003"/>
          </reference>
        </references>
      </pivotArea>
    </format>
    <format dxfId="1249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74"/>
          </reference>
          <reference field="5" count="1">
            <x v="1004"/>
          </reference>
        </references>
      </pivotArea>
    </format>
    <format dxfId="1248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86"/>
          </reference>
          <reference field="5" count="1">
            <x v="837"/>
          </reference>
        </references>
      </pivotArea>
    </format>
    <format dxfId="1247">
      <pivotArea dataOnly="0" labelOnly="1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91"/>
          </reference>
          <reference field="5" count="1">
            <x v="966"/>
          </reference>
        </references>
      </pivotArea>
    </format>
    <format dxfId="1246">
      <pivotArea dataOnly="0" labelOnly="1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03"/>
          </reference>
          <reference field="5" count="1">
            <x v="1017"/>
          </reference>
        </references>
      </pivotArea>
    </format>
    <format dxfId="1245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779"/>
          </reference>
          <reference field="5" count="1">
            <x v="2"/>
          </reference>
        </references>
      </pivotArea>
    </format>
    <format dxfId="1244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"/>
          </reference>
          <reference field="5" count="1">
            <x v="424"/>
          </reference>
        </references>
      </pivotArea>
    </format>
    <format dxfId="1243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34"/>
          </reference>
          <reference field="5" count="1">
            <x v="965"/>
          </reference>
        </references>
      </pivotArea>
    </format>
    <format dxfId="1242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35"/>
          </reference>
          <reference field="5" count="1">
            <x v="964"/>
          </reference>
        </references>
      </pivotArea>
    </format>
    <format dxfId="1241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55"/>
          </reference>
          <reference field="5" count="1">
            <x v="314"/>
          </reference>
        </references>
      </pivotArea>
    </format>
    <format dxfId="1240">
      <pivotArea dataOnly="0" labelOnly="1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28"/>
          </reference>
          <reference field="5" count="1">
            <x v="1075"/>
          </reference>
        </references>
      </pivotArea>
    </format>
    <format dxfId="1239">
      <pivotArea dataOnly="0" labelOnly="1" fieldPosition="0">
        <references count="5">
          <reference field="0" count="1" selected="0">
            <x v="2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899"/>
          </reference>
          <reference field="5" count="1">
            <x v="1165"/>
          </reference>
        </references>
      </pivotArea>
    </format>
    <format dxfId="1238">
      <pivotArea dataOnly="0" labelOnly="1" fieldPosition="0">
        <references count="5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22"/>
          </reference>
          <reference field="5" count="1">
            <x v="442"/>
          </reference>
        </references>
      </pivotArea>
    </format>
    <format dxfId="1237">
      <pivotArea dataOnly="0" labelOnly="1" fieldPosition="0">
        <references count="5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30"/>
          </reference>
          <reference field="5" count="1">
            <x v="396"/>
          </reference>
        </references>
      </pivotArea>
    </format>
    <format dxfId="1236">
      <pivotArea dataOnly="0" labelOnly="1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27"/>
          </reference>
          <reference field="5" count="1">
            <x v="397"/>
          </reference>
        </references>
      </pivotArea>
    </format>
    <format dxfId="1235">
      <pivotArea dataOnly="0" labelOnly="1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18"/>
          </reference>
          <reference field="5" count="1">
            <x v="954"/>
          </reference>
        </references>
      </pivotArea>
    </format>
    <format dxfId="1234">
      <pivotArea dataOnly="0" labelOnly="1" fieldPosition="0">
        <references count="5">
          <reference field="0" count="1" selected="0">
            <x v="2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614"/>
          </reference>
          <reference field="5" count="1">
            <x v="1269"/>
          </reference>
        </references>
      </pivotArea>
    </format>
    <format dxfId="1233">
      <pivotArea dataOnly="0" labelOnly="1" fieldPosition="0">
        <references count="5">
          <reference field="0" count="1" selected="0">
            <x v="2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78"/>
          </reference>
          <reference field="5" count="1">
            <x v="828"/>
          </reference>
        </references>
      </pivotArea>
    </format>
    <format dxfId="1232">
      <pivotArea dataOnly="0" labelOnly="1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748"/>
          </reference>
          <reference field="5" count="1">
            <x v="200"/>
          </reference>
        </references>
      </pivotArea>
    </format>
    <format dxfId="1231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75"/>
          </reference>
          <reference field="5" count="1">
            <x v="236"/>
          </reference>
        </references>
      </pivotArea>
    </format>
    <format dxfId="1230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33"/>
          </reference>
          <reference field="5" count="1">
            <x v="975"/>
          </reference>
        </references>
      </pivotArea>
    </format>
    <format dxfId="1229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41"/>
          </reference>
          <reference field="5" count="1">
            <x v="452"/>
          </reference>
        </references>
      </pivotArea>
    </format>
    <format dxfId="1228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65"/>
          </reference>
          <reference field="5" count="1">
            <x v="985"/>
          </reference>
        </references>
      </pivotArea>
    </format>
    <format dxfId="1227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90"/>
          </reference>
          <reference field="5" count="1">
            <x v="369"/>
          </reference>
        </references>
      </pivotArea>
    </format>
    <format dxfId="1226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92"/>
          </reference>
          <reference field="5" count="1">
            <x v="658"/>
          </reference>
        </references>
      </pivotArea>
    </format>
    <format dxfId="1225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68"/>
          </reference>
          <reference field="5" count="1">
            <x v="454"/>
          </reference>
        </references>
      </pivotArea>
    </format>
    <format dxfId="1224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746"/>
          </reference>
          <reference field="5" count="1">
            <x v="636"/>
          </reference>
        </references>
      </pivotArea>
    </format>
    <format dxfId="1223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6"/>
          </reference>
          <reference field="5" count="1">
            <x v="968"/>
          </reference>
        </references>
      </pivotArea>
    </format>
    <format dxfId="1222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43"/>
          </reference>
          <reference field="5" count="1">
            <x v="455"/>
          </reference>
        </references>
      </pivotArea>
    </format>
    <format dxfId="1221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02"/>
          </reference>
          <reference field="5" count="1">
            <x v="184"/>
          </reference>
        </references>
      </pivotArea>
    </format>
    <format dxfId="1220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34"/>
          </reference>
          <reference field="5" count="1">
            <x v="558"/>
          </reference>
        </references>
      </pivotArea>
    </format>
    <format dxfId="1219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21"/>
          </reference>
          <reference field="5" count="1">
            <x v="457"/>
          </reference>
        </references>
      </pivotArea>
    </format>
    <format dxfId="1218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58"/>
          </reference>
          <reference field="5" count="1">
            <x v="967"/>
          </reference>
        </references>
      </pivotArea>
    </format>
    <format dxfId="1217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04"/>
          </reference>
          <reference field="5" count="1">
            <x v="456"/>
          </reference>
        </references>
      </pivotArea>
    </format>
    <format dxfId="1216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45"/>
          </reference>
          <reference field="5" count="1">
            <x v="562"/>
          </reference>
        </references>
      </pivotArea>
    </format>
    <format dxfId="1215">
      <pivotArea dataOnly="0" labelOnly="1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91"/>
          </reference>
          <reference field="5" count="1">
            <x v="235"/>
          </reference>
        </references>
      </pivotArea>
    </format>
    <format dxfId="1214">
      <pivotArea dataOnly="0" labelOnly="1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10"/>
          </reference>
          <reference field="5" count="1">
            <x v="555"/>
          </reference>
        </references>
      </pivotArea>
    </format>
    <format dxfId="1213">
      <pivotArea dataOnly="0" labelOnly="1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30"/>
          </reference>
          <reference field="5" count="1">
            <x v="563"/>
          </reference>
        </references>
      </pivotArea>
    </format>
    <format dxfId="1212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804"/>
          </reference>
          <reference field="5" count="1">
            <x v="529"/>
          </reference>
        </references>
      </pivotArea>
    </format>
    <format dxfId="1211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03"/>
          </reference>
          <reference field="5" count="1">
            <x v="431"/>
          </reference>
        </references>
      </pivotArea>
    </format>
    <format dxfId="1210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91"/>
          </reference>
          <reference field="5" count="1">
            <x v="243"/>
          </reference>
        </references>
      </pivotArea>
    </format>
    <format dxfId="1209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0"/>
          </reference>
          <reference field="5" count="1">
            <x v="1026"/>
          </reference>
        </references>
      </pivotArea>
    </format>
    <format dxfId="1208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1"/>
          </reference>
          <reference field="5" count="1">
            <x v="1027"/>
          </reference>
        </references>
      </pivotArea>
    </format>
    <format dxfId="1207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2"/>
          </reference>
          <reference field="5" count="1">
            <x v="1028"/>
          </reference>
        </references>
      </pivotArea>
    </format>
    <format dxfId="1206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2"/>
          </reference>
          <reference field="5" count="1">
            <x v="566"/>
          </reference>
        </references>
      </pivotArea>
    </format>
    <format dxfId="1205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59"/>
          </reference>
          <reference field="5" count="1">
            <x v="451"/>
          </reference>
        </references>
      </pivotArea>
    </format>
    <format dxfId="1204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60"/>
          </reference>
          <reference field="5" count="1">
            <x v="370"/>
          </reference>
        </references>
      </pivotArea>
    </format>
    <format dxfId="1203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90"/>
          </reference>
          <reference field="5" count="1">
            <x v="432"/>
          </reference>
        </references>
      </pivotArea>
    </format>
    <format dxfId="1202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29"/>
          </reference>
          <reference field="5" count="1">
            <x v="803"/>
          </reference>
        </references>
      </pivotArea>
    </format>
    <format dxfId="1201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16"/>
          </reference>
          <reference field="5" count="1">
            <x v="429"/>
          </reference>
        </references>
      </pivotArea>
    </format>
    <format dxfId="1200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09"/>
          </reference>
          <reference field="5" count="1">
            <x v="232"/>
          </reference>
        </references>
      </pivotArea>
    </format>
    <format dxfId="1199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62"/>
          </reference>
          <reference field="5" count="1">
            <x v="254"/>
          </reference>
        </references>
      </pivotArea>
    </format>
    <format dxfId="1198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63"/>
          </reference>
          <reference field="5" count="1">
            <x v="437"/>
          </reference>
        </references>
      </pivotArea>
    </format>
    <format dxfId="1197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9"/>
          </reference>
          <reference field="5" count="1">
            <x v="554"/>
          </reference>
        </references>
      </pivotArea>
    </format>
    <format dxfId="1196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26"/>
          </reference>
          <reference field="5" count="1">
            <x v="1141"/>
          </reference>
        </references>
      </pivotArea>
    </format>
    <format dxfId="1195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89"/>
          </reference>
          <reference field="5" count="1">
            <x v="630"/>
          </reference>
        </references>
      </pivotArea>
    </format>
    <format dxfId="1194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5"/>
          </reference>
          <reference field="5" count="1">
            <x v="231"/>
          </reference>
        </references>
      </pivotArea>
    </format>
    <format dxfId="1193">
      <pivotArea dataOnly="0" labelOnly="1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33"/>
          </reference>
          <reference field="5" count="1">
            <x v="242"/>
          </reference>
        </references>
      </pivotArea>
    </format>
    <format dxfId="1192">
      <pivotArea dataOnly="0" labelOnly="1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82"/>
          </reference>
          <reference field="5" count="1">
            <x v="427"/>
          </reference>
        </references>
      </pivotArea>
    </format>
    <format dxfId="1191">
      <pivotArea dataOnly="0" labelOnly="1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30"/>
          </reference>
          <reference field="5" count="1">
            <x v="559"/>
          </reference>
        </references>
      </pivotArea>
    </format>
    <format dxfId="1190">
      <pivotArea dataOnly="0" labelOnly="1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754"/>
          </reference>
          <reference field="5" count="1">
            <x v="1169"/>
          </reference>
        </references>
      </pivotArea>
    </format>
    <format dxfId="1189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67"/>
          </reference>
          <reference field="5" count="1">
            <x v="1182"/>
          </reference>
        </references>
      </pivotArea>
    </format>
    <format dxfId="1188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71"/>
          </reference>
          <reference field="5" count="1">
            <x v="1183"/>
          </reference>
        </references>
      </pivotArea>
    </format>
    <format dxfId="1187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08"/>
          </reference>
          <reference field="5" count="1">
            <x v="443"/>
          </reference>
        </references>
      </pivotArea>
    </format>
    <format dxfId="1186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22"/>
          </reference>
          <reference field="5" count="1">
            <x v="356"/>
          </reference>
        </references>
      </pivotArea>
    </format>
    <format dxfId="1185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7"/>
          </reference>
          <reference field="5" count="1">
            <x v="552"/>
          </reference>
        </references>
      </pivotArea>
    </format>
    <format dxfId="1184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8"/>
          </reference>
          <reference field="5" count="1">
            <x v="365"/>
          </reference>
        </references>
      </pivotArea>
    </format>
    <format dxfId="1183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23"/>
          </reference>
          <reference field="5" count="1">
            <x v="234"/>
          </reference>
        </references>
      </pivotArea>
    </format>
    <format dxfId="1182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676"/>
          </reference>
          <reference field="5" count="1">
            <x v="43"/>
          </reference>
        </references>
      </pivotArea>
    </format>
    <format dxfId="1181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72"/>
          </reference>
          <reference field="5" count="1">
            <x v="238"/>
          </reference>
        </references>
      </pivotArea>
    </format>
    <format dxfId="1180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12"/>
          </reference>
          <reference field="5" count="1">
            <x v="556"/>
          </reference>
        </references>
      </pivotArea>
    </format>
    <format dxfId="1179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6"/>
          </reference>
          <reference field="5" count="1">
            <x v="1209"/>
          </reference>
        </references>
      </pivotArea>
    </format>
    <format dxfId="1178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50"/>
          </reference>
          <reference field="5" count="1">
            <x v="255"/>
          </reference>
        </references>
      </pivotArea>
    </format>
    <format dxfId="1177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1"/>
          </reference>
          <reference field="5" count="1">
            <x v="841"/>
          </reference>
        </references>
      </pivotArea>
    </format>
    <format dxfId="1176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13"/>
          </reference>
          <reference field="5" count="1">
            <x v="425"/>
          </reference>
        </references>
      </pivotArea>
    </format>
    <format dxfId="1175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0"/>
          </reference>
          <reference field="5" count="1">
            <x v="567"/>
          </reference>
        </references>
      </pivotArea>
    </format>
    <format dxfId="1174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3"/>
          </reference>
          <reference field="5" count="1">
            <x v="239"/>
          </reference>
        </references>
      </pivotArea>
    </format>
    <format dxfId="1173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10"/>
          </reference>
          <reference field="5" count="1">
            <x v="381"/>
          </reference>
        </references>
      </pivotArea>
    </format>
    <format dxfId="1172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78"/>
          </reference>
          <reference field="5" count="1">
            <x v="374"/>
          </reference>
        </references>
      </pivotArea>
    </format>
    <format dxfId="1171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80"/>
          </reference>
          <reference field="5" count="1">
            <x v="132"/>
          </reference>
        </references>
      </pivotArea>
    </format>
    <format dxfId="1170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91"/>
          </reference>
          <reference field="5" count="1">
            <x v="228"/>
          </reference>
        </references>
      </pivotArea>
    </format>
    <format dxfId="1169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70"/>
          </reference>
          <reference field="5" count="1">
            <x v="627"/>
          </reference>
        </references>
      </pivotArea>
    </format>
    <format dxfId="1168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29"/>
          </reference>
          <reference field="5" count="1">
            <x v="373"/>
          </reference>
        </references>
      </pivotArea>
    </format>
    <format dxfId="1167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9"/>
          </reference>
          <reference field="5" count="1">
            <x v="1242"/>
          </reference>
        </references>
      </pivotArea>
    </format>
    <format dxfId="1166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6"/>
          </reference>
          <reference field="5" count="1">
            <x v="1241"/>
          </reference>
        </references>
      </pivotArea>
    </format>
    <format dxfId="1165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"/>
          </reference>
          <reference field="5" count="1">
            <x v="664"/>
          </reference>
        </references>
      </pivotArea>
    </format>
    <format dxfId="1164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2"/>
          </reference>
          <reference field="5" count="1">
            <x v="482"/>
          </reference>
        </references>
      </pivotArea>
    </format>
    <format dxfId="1163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3"/>
          </reference>
          <reference field="5" count="1">
            <x v="434"/>
          </reference>
        </references>
      </pivotArea>
    </format>
    <format dxfId="1162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0"/>
          </reference>
          <reference field="5" count="1">
            <x v="375"/>
          </reference>
        </references>
      </pivotArea>
    </format>
    <format dxfId="1161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1"/>
          </reference>
          <reference field="5" count="1">
            <x v="551"/>
          </reference>
        </references>
      </pivotArea>
    </format>
    <format dxfId="1160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7"/>
          </reference>
          <reference field="5" count="1">
            <x v="557"/>
          </reference>
        </references>
      </pivotArea>
    </format>
    <format dxfId="1159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8"/>
          </reference>
          <reference field="5" count="1">
            <x v="550"/>
          </reference>
        </references>
      </pivotArea>
    </format>
    <format dxfId="1158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0"/>
          </reference>
          <reference field="5" count="1">
            <x v="233"/>
          </reference>
        </references>
      </pivotArea>
    </format>
    <format dxfId="1157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1"/>
          </reference>
          <reference field="5" count="1">
            <x v="955"/>
          </reference>
        </references>
      </pivotArea>
    </format>
    <format dxfId="1156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6"/>
          </reference>
          <reference field="5" count="1">
            <x v="560"/>
          </reference>
        </references>
      </pivotArea>
    </format>
    <format dxfId="1155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7"/>
          </reference>
          <reference field="5" count="1">
            <x v="561"/>
          </reference>
        </references>
      </pivotArea>
    </format>
    <format dxfId="1154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90"/>
          </reference>
          <reference field="5" count="1">
            <x v="830"/>
          </reference>
        </references>
      </pivotArea>
    </format>
    <format dxfId="1153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8"/>
          </reference>
          <reference field="5" count="1">
            <x v="1258"/>
          </reference>
        </references>
      </pivotArea>
    </format>
    <format dxfId="1152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3"/>
          </reference>
          <reference field="5" count="1">
            <x v="1259"/>
          </reference>
        </references>
      </pivotArea>
    </format>
    <format dxfId="1151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9"/>
          </reference>
          <reference field="5" count="1">
            <x v="553"/>
          </reference>
        </references>
      </pivotArea>
    </format>
    <format dxfId="1150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34"/>
          </reference>
          <reference field="5" count="1">
            <x v="438"/>
          </reference>
        </references>
      </pivotArea>
    </format>
    <format dxfId="1149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49"/>
          </reference>
          <reference field="5" count="1">
            <x v="619"/>
          </reference>
        </references>
      </pivotArea>
    </format>
    <format dxfId="1148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68"/>
          </reference>
          <reference field="5" count="1">
            <x v="1271"/>
          </reference>
        </references>
      </pivotArea>
    </format>
    <format dxfId="1147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88"/>
          </reference>
          <reference field="5" count="1">
            <x v="371"/>
          </reference>
        </references>
      </pivotArea>
    </format>
    <format dxfId="1146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89"/>
          </reference>
          <reference field="5" count="1">
            <x v="372"/>
          </reference>
        </references>
      </pivotArea>
    </format>
    <format dxfId="1145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8"/>
          </reference>
          <reference field="5" count="1">
            <x v="11"/>
          </reference>
        </references>
      </pivotArea>
    </format>
    <format dxfId="1144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95"/>
          </reference>
          <reference field="5" count="1">
            <x v="227"/>
          </reference>
        </references>
      </pivotArea>
    </format>
    <format dxfId="1143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25"/>
          </reference>
          <reference field="5" count="1">
            <x v="7"/>
          </reference>
        </references>
      </pivotArea>
    </format>
    <format dxfId="1142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0"/>
          </reference>
          <reference field="5" count="1">
            <x v="435"/>
          </reference>
        </references>
      </pivotArea>
    </format>
    <format dxfId="1141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08"/>
          </reference>
          <reference field="5" count="1">
            <x v="433"/>
          </reference>
        </references>
      </pivotArea>
    </format>
    <format dxfId="1140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26"/>
          </reference>
          <reference field="5" count="1">
            <x v="821"/>
          </reference>
        </references>
      </pivotArea>
    </format>
    <format dxfId="1139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34"/>
          </reference>
          <reference field="5" count="1">
            <x v="1280"/>
          </reference>
        </references>
      </pivotArea>
    </format>
    <format dxfId="1138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24"/>
          </reference>
          <reference field="5" count="1">
            <x v="428"/>
          </reference>
        </references>
      </pivotArea>
    </format>
    <format dxfId="1137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01"/>
          </reference>
          <reference field="5" count="1">
            <x v="436"/>
          </reference>
        </references>
      </pivotArea>
    </format>
    <format dxfId="1136">
      <pivotArea dataOnly="0" labelOnly="1" fieldPosition="0">
        <references count="5">
          <reference field="0" count="1" selected="0">
            <x v="3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405"/>
          </reference>
          <reference field="5" count="1">
            <x v="0"/>
          </reference>
        </references>
      </pivotArea>
    </format>
    <format dxfId="1135">
      <pivotArea dataOnly="0" labelOnly="1" fieldPosition="0">
        <references count="5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798"/>
          </reference>
          <reference field="5" count="1">
            <x v="48"/>
          </reference>
        </references>
      </pivotArea>
    </format>
    <format dxfId="1134">
      <pivotArea dataOnly="0" labelOnly="1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26"/>
          </reference>
          <reference field="5" count="1">
            <x v="50"/>
          </reference>
        </references>
      </pivotArea>
    </format>
    <format dxfId="1133">
      <pivotArea dataOnly="0" labelOnly="1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51"/>
          </reference>
          <reference field="5" count="1">
            <x v="51"/>
          </reference>
        </references>
      </pivotArea>
    </format>
    <format dxfId="113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1"/>
          </reference>
          <reference field="5" count="1">
            <x v="913"/>
          </reference>
        </references>
      </pivotArea>
    </format>
    <format dxfId="113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5"/>
          </reference>
          <reference field="5" count="1">
            <x v="912"/>
          </reference>
        </references>
      </pivotArea>
    </format>
    <format dxfId="113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0"/>
          </reference>
          <reference field="5" count="1">
            <x v="915"/>
          </reference>
        </references>
      </pivotArea>
    </format>
    <format dxfId="112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4"/>
          </reference>
          <reference field="5" count="1">
            <x v="936"/>
          </reference>
        </references>
      </pivotArea>
    </format>
    <format dxfId="112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16"/>
          </reference>
          <reference field="5" count="1">
            <x v="935"/>
          </reference>
        </references>
      </pivotArea>
    </format>
    <format dxfId="112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17"/>
          </reference>
          <reference field="5" count="1">
            <x v="540"/>
          </reference>
        </references>
      </pivotArea>
    </format>
    <format dxfId="112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23"/>
          </reference>
          <reference field="5" count="1">
            <x v="925"/>
          </reference>
        </references>
      </pivotArea>
    </format>
    <format dxfId="112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24"/>
          </reference>
          <reference field="5" count="1">
            <x v="923"/>
          </reference>
        </references>
      </pivotArea>
    </format>
    <format dxfId="1124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40"/>
          </reference>
          <reference field="5" count="1">
            <x v="937"/>
          </reference>
        </references>
      </pivotArea>
    </format>
    <format dxfId="112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37"/>
          </reference>
          <reference field="5" count="1">
            <x v="459"/>
          </reference>
        </references>
      </pivotArea>
    </format>
    <format dxfId="112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93"/>
          </reference>
          <reference field="5" count="1">
            <x v="648"/>
          </reference>
        </references>
      </pivotArea>
    </format>
    <format dxfId="112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03"/>
          </reference>
          <reference field="5" count="1">
            <x v="916"/>
          </reference>
        </references>
      </pivotArea>
    </format>
    <format dxfId="112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17"/>
          </reference>
          <reference field="5" count="1">
            <x v="342"/>
          </reference>
        </references>
      </pivotArea>
    </format>
    <format dxfId="111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44"/>
          </reference>
          <reference field="5" count="1">
            <x v="168"/>
          </reference>
        </references>
      </pivotArea>
    </format>
    <format dxfId="111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61"/>
          </reference>
          <reference field="5" count="1">
            <x v="911"/>
          </reference>
        </references>
      </pivotArea>
    </format>
    <format dxfId="111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62"/>
          </reference>
          <reference field="5" count="1">
            <x v="673"/>
          </reference>
        </references>
      </pivotArea>
    </format>
    <format dxfId="111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4"/>
          </reference>
          <reference field="5" count="1">
            <x v="518"/>
          </reference>
        </references>
      </pivotArea>
    </format>
    <format dxfId="111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6"/>
          </reference>
          <reference field="5" count="1">
            <x v="666"/>
          </reference>
        </references>
      </pivotArea>
    </format>
    <format dxfId="1114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7"/>
          </reference>
          <reference field="5" count="1">
            <x v="667"/>
          </reference>
        </references>
      </pivotArea>
    </format>
    <format dxfId="111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9"/>
          </reference>
          <reference field="5" count="1">
            <x v="380"/>
          </reference>
        </references>
      </pivotArea>
    </format>
    <format dxfId="111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400"/>
          </reference>
          <reference field="5" count="1">
            <x v="665"/>
          </reference>
        </references>
      </pivotArea>
    </format>
    <format dxfId="111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438"/>
          </reference>
          <reference field="5" count="1">
            <x v="169"/>
          </reference>
        </references>
      </pivotArea>
    </format>
    <format dxfId="111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59"/>
          </reference>
          <reference field="5" count="1">
            <x v="338"/>
          </reference>
        </references>
      </pivotArea>
    </format>
    <format dxfId="110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60"/>
          </reference>
          <reference field="5" count="1">
            <x v="628"/>
          </reference>
        </references>
      </pivotArea>
    </format>
    <format dxfId="110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68"/>
          </reference>
          <reference field="5" count="1">
            <x v="22"/>
          </reference>
        </references>
      </pivotArea>
    </format>
    <format dxfId="110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76"/>
          </reference>
          <reference field="5" count="1">
            <x v="914"/>
          </reference>
        </references>
      </pivotArea>
    </format>
    <format dxfId="110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03"/>
          </reference>
          <reference field="5" count="1">
            <x v="649"/>
          </reference>
        </references>
      </pivotArea>
    </format>
    <format dxfId="110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39"/>
          </reference>
          <reference field="5" count="1">
            <x v="290"/>
          </reference>
        </references>
      </pivotArea>
    </format>
    <format dxfId="1104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55"/>
          </reference>
          <reference field="5" count="1">
            <x v="167"/>
          </reference>
        </references>
      </pivotArea>
    </format>
    <format dxfId="110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63"/>
          </reference>
          <reference field="5" count="1">
            <x v="340"/>
          </reference>
        </references>
      </pivotArea>
    </format>
    <format dxfId="110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80"/>
          </reference>
          <reference field="5" count="1">
            <x v="642"/>
          </reference>
        </references>
      </pivotArea>
    </format>
    <format dxfId="110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81"/>
          </reference>
          <reference field="5" count="1">
            <x v="341"/>
          </reference>
        </references>
      </pivotArea>
    </format>
    <format dxfId="110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87"/>
          </reference>
          <reference field="5" count="1">
            <x v="926"/>
          </reference>
        </references>
      </pivotArea>
    </format>
    <format dxfId="109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60"/>
          </reference>
          <reference field="5" count="1">
            <x v="63"/>
          </reference>
        </references>
      </pivotArea>
    </format>
    <format dxfId="109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55"/>
          </reference>
          <reference field="5" count="1">
            <x v="96"/>
          </reference>
        </references>
      </pivotArea>
    </format>
    <format dxfId="109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78"/>
          </reference>
          <reference field="5" count="1">
            <x v="264"/>
          </reference>
        </references>
      </pivotArea>
    </format>
    <format dxfId="109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86"/>
          </reference>
          <reference field="5" count="1">
            <x v="317"/>
          </reference>
        </references>
      </pivotArea>
    </format>
    <format dxfId="1095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5"/>
          </reference>
          <reference field="5" count="1">
            <x v="851"/>
          </reference>
        </references>
      </pivotArea>
    </format>
    <format dxfId="1094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3"/>
          </reference>
          <reference field="5" count="1">
            <x v="668"/>
          </reference>
        </references>
      </pivotArea>
    </format>
    <format dxfId="1093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26"/>
          </reference>
          <reference field="5" count="1">
            <x v="637"/>
          </reference>
        </references>
      </pivotArea>
    </format>
    <format dxfId="1092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44"/>
          </reference>
          <reference field="5" count="1">
            <x v="171"/>
          </reference>
        </references>
      </pivotArea>
    </format>
    <format dxfId="1091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80"/>
          </reference>
          <reference field="5" count="1">
            <x v="303"/>
          </reference>
        </references>
      </pivotArea>
    </format>
    <format dxfId="1090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03"/>
          </reference>
          <reference field="5" count="1">
            <x v="918"/>
          </reference>
        </references>
      </pivotArea>
    </format>
    <format dxfId="1089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04"/>
          </reference>
          <reference field="5" count="1">
            <x v="929"/>
          </reference>
        </references>
      </pivotArea>
    </format>
    <format dxfId="1088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19"/>
          </reference>
          <reference field="5" count="1">
            <x v="542"/>
          </reference>
        </references>
      </pivotArea>
    </format>
    <format dxfId="1087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74"/>
          </reference>
          <reference field="5" count="1">
            <x v="319"/>
          </reference>
        </references>
      </pivotArea>
    </format>
    <format dxfId="1086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45"/>
          </reference>
          <reference field="5" count="1">
            <x v="312"/>
          </reference>
        </references>
      </pivotArea>
    </format>
    <format dxfId="1085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68"/>
          </reference>
          <reference field="5" count="1">
            <x v="85"/>
          </reference>
        </references>
      </pivotArea>
    </format>
    <format dxfId="1084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23"/>
          </reference>
          <reference field="5" count="1">
            <x v="924"/>
          </reference>
        </references>
      </pivotArea>
    </format>
    <format dxfId="1083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36"/>
          </reference>
          <reference field="5" count="1">
            <x v="174"/>
          </reference>
        </references>
      </pivotArea>
    </format>
    <format dxfId="1082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79"/>
          </reference>
          <reference field="5" count="1">
            <x v="670"/>
          </reference>
        </references>
      </pivotArea>
    </format>
    <format dxfId="1081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91"/>
          </reference>
          <reference field="5" count="1">
            <x v="714"/>
          </reference>
        </references>
      </pivotArea>
    </format>
    <format dxfId="1080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519"/>
          </reference>
          <reference field="5" count="1">
            <x v="136"/>
          </reference>
        </references>
      </pivotArea>
    </format>
    <format dxfId="1079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543"/>
          </reference>
          <reference field="5" count="1">
            <x v="674"/>
          </reference>
        </references>
      </pivotArea>
    </format>
    <format dxfId="1078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595"/>
          </reference>
          <reference field="5" count="1">
            <x v="343"/>
          </reference>
        </references>
      </pivotArea>
    </format>
    <format dxfId="1077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25"/>
          </reference>
          <reference field="5" count="1">
            <x v="302"/>
          </reference>
        </references>
      </pivotArea>
    </format>
    <format dxfId="1076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48"/>
          </reference>
          <reference field="5" count="1">
            <x v="86"/>
          </reference>
        </references>
      </pivotArea>
    </format>
    <format dxfId="1075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74"/>
          </reference>
          <reference field="5" count="1">
            <x v="135"/>
          </reference>
        </references>
      </pivotArea>
    </format>
    <format dxfId="1074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82"/>
          </reference>
          <reference field="5" count="1">
            <x v="318"/>
          </reference>
        </references>
      </pivotArea>
    </format>
    <format dxfId="1073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768"/>
          </reference>
          <reference field="5" count="1">
            <x v="87"/>
          </reference>
        </references>
      </pivotArea>
    </format>
    <format dxfId="1072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13"/>
          </reference>
          <reference field="5" count="1">
            <x v="339"/>
          </reference>
        </references>
      </pivotArea>
    </format>
    <format dxfId="1071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79"/>
          </reference>
          <reference field="5" count="1">
            <x v="274"/>
          </reference>
        </references>
      </pivotArea>
    </format>
    <format dxfId="1070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0"/>
          </reference>
          <reference field="5" count="1">
            <x v="20"/>
          </reference>
        </references>
      </pivotArea>
    </format>
    <format dxfId="1069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6"/>
          </reference>
          <reference field="5" count="1">
            <x v="840"/>
          </reference>
        </references>
      </pivotArea>
    </format>
    <format dxfId="1068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04"/>
          </reference>
          <reference field="5" count="1">
            <x v="854"/>
          </reference>
        </references>
      </pivotArea>
    </format>
    <format dxfId="1067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25"/>
          </reference>
          <reference field="5" count="1">
            <x v="881"/>
          </reference>
        </references>
      </pivotArea>
    </format>
    <format dxfId="1066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64"/>
          </reference>
          <reference field="5" count="1">
            <x v="547"/>
          </reference>
        </references>
      </pivotArea>
    </format>
    <format dxfId="1065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70"/>
          </reference>
          <reference field="5" count="1">
            <x v="548"/>
          </reference>
        </references>
      </pivotArea>
    </format>
    <format dxfId="1064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97"/>
          </reference>
          <reference field="5" count="1">
            <x v="928"/>
          </reference>
        </references>
      </pivotArea>
    </format>
    <format dxfId="1063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30"/>
          </reference>
          <reference field="5" count="1">
            <x v="643"/>
          </reference>
        </references>
      </pivotArea>
    </format>
    <format dxfId="1062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62"/>
          </reference>
          <reference field="5" count="1">
            <x v="617"/>
          </reference>
        </references>
      </pivotArea>
    </format>
    <format dxfId="1061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95"/>
          </reference>
          <reference field="5" count="1">
            <x v="922"/>
          </reference>
        </references>
      </pivotArea>
    </format>
    <format dxfId="1060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96"/>
          </reference>
          <reference field="5" count="1">
            <x v="671"/>
          </reference>
        </references>
      </pivotArea>
    </format>
    <format dxfId="1059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97"/>
          </reference>
          <reference field="5" count="1">
            <x v="910"/>
          </reference>
        </references>
      </pivotArea>
    </format>
    <format dxfId="1058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06"/>
          </reference>
          <reference field="5" count="1">
            <x v="715"/>
          </reference>
        </references>
      </pivotArea>
    </format>
    <format dxfId="1057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39"/>
          </reference>
          <reference field="5" count="1">
            <x v="137"/>
          </reference>
        </references>
      </pivotArea>
    </format>
    <format dxfId="1056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66"/>
          </reference>
          <reference field="5" count="1">
            <x v="420"/>
          </reference>
        </references>
      </pivotArea>
    </format>
    <format dxfId="1055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12"/>
          </reference>
          <reference field="5" count="1">
            <x v="672"/>
          </reference>
        </references>
      </pivotArea>
    </format>
    <format dxfId="1054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33"/>
          </reference>
          <reference field="5" count="1">
            <x v="60"/>
          </reference>
        </references>
      </pivotArea>
    </format>
    <format dxfId="1053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59"/>
          </reference>
          <reference field="5" count="1">
            <x v="692"/>
          </reference>
        </references>
      </pivotArea>
    </format>
    <format dxfId="1052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68"/>
          </reference>
          <reference field="5" count="1">
            <x v="896"/>
          </reference>
        </references>
      </pivotArea>
    </format>
    <format dxfId="1051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517"/>
          </reference>
          <reference field="5" count="1">
            <x v="138"/>
          </reference>
        </references>
      </pivotArea>
    </format>
    <format dxfId="1050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549"/>
          </reference>
          <reference field="5" count="1">
            <x v="685"/>
          </reference>
        </references>
      </pivotArea>
    </format>
    <format dxfId="1049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26"/>
          </reference>
          <reference field="5" count="1">
            <x v="289"/>
          </reference>
        </references>
      </pivotArea>
    </format>
    <format dxfId="1048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49"/>
          </reference>
          <reference field="5" count="1">
            <x v="61"/>
          </reference>
        </references>
      </pivotArea>
    </format>
    <format dxfId="1047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88"/>
          </reference>
          <reference field="5" count="1">
            <x v="686"/>
          </reference>
        </references>
      </pivotArea>
    </format>
    <format dxfId="1046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89"/>
          </reference>
          <reference field="5" count="1">
            <x v="625"/>
          </reference>
        </references>
      </pivotArea>
    </format>
    <format dxfId="1045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90"/>
          </reference>
          <reference field="5" count="1">
            <x v="653"/>
          </reference>
        </references>
      </pivotArea>
    </format>
    <format dxfId="1044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91"/>
          </reference>
          <reference field="5" count="1">
            <x v="415"/>
          </reference>
        </references>
      </pivotArea>
    </format>
    <format dxfId="1043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63"/>
          </reference>
          <reference field="5" count="1">
            <x v="143"/>
          </reference>
        </references>
      </pivotArea>
    </format>
    <format dxfId="1042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70"/>
          </reference>
          <reference field="5" count="1">
            <x v="62"/>
          </reference>
        </references>
      </pivotArea>
    </format>
    <format dxfId="1041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09"/>
          </reference>
          <reference field="5" count="1">
            <x v="681"/>
          </reference>
        </references>
      </pivotArea>
    </format>
    <format dxfId="1040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98"/>
          </reference>
          <reference field="5" count="1">
            <x v="115"/>
          </reference>
        </references>
      </pivotArea>
    </format>
    <format dxfId="1039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5" count="1">
            <x v="855"/>
          </reference>
        </references>
      </pivotArea>
    </format>
    <format dxfId="1038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95"/>
          </reference>
          <reference field="5" count="1">
            <x v="719"/>
          </reference>
        </references>
      </pivotArea>
    </format>
    <format dxfId="1037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56"/>
          </reference>
          <reference field="5" count="1">
            <x v="892"/>
          </reference>
        </references>
      </pivotArea>
    </format>
    <format dxfId="1036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73"/>
          </reference>
          <reference field="5" count="1">
            <x v="721"/>
          </reference>
        </references>
      </pivotArea>
    </format>
    <format dxfId="1035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75"/>
          </reference>
          <reference field="5" count="1">
            <x v="651"/>
          </reference>
        </references>
      </pivotArea>
    </format>
    <format dxfId="1034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11"/>
          </reference>
          <reference field="5" count="1">
            <x v="720"/>
          </reference>
        </references>
      </pivotArea>
    </format>
    <format dxfId="1033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16"/>
          </reference>
          <reference field="5" count="1">
            <x v="465"/>
          </reference>
        </references>
      </pivotArea>
    </format>
    <format dxfId="1032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46"/>
          </reference>
          <reference field="5" count="1">
            <x v="281"/>
          </reference>
        </references>
      </pivotArea>
    </format>
    <format dxfId="1031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31"/>
          </reference>
          <reference field="5" count="1">
            <x v="64"/>
          </reference>
        </references>
      </pivotArea>
    </format>
    <format dxfId="1030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43"/>
          </reference>
          <reference field="5" count="1">
            <x v="180"/>
          </reference>
        </references>
      </pivotArea>
    </format>
    <format dxfId="1029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64"/>
          </reference>
          <reference field="5" count="1">
            <x v="659"/>
          </reference>
        </references>
      </pivotArea>
    </format>
    <format dxfId="1028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65"/>
          </reference>
          <reference field="5" count="1">
            <x v="927"/>
          </reference>
        </references>
      </pivotArea>
    </format>
    <format dxfId="1027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69"/>
          </reference>
          <reference field="5" count="1">
            <x v="698"/>
          </reference>
        </references>
      </pivotArea>
    </format>
    <format dxfId="1026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97"/>
          </reference>
          <reference field="5" count="1">
            <x v="693"/>
          </reference>
        </references>
      </pivotArea>
    </format>
    <format dxfId="1025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6"/>
          </reference>
          <reference field="5" count="1">
            <x v="891"/>
          </reference>
        </references>
      </pivotArea>
    </format>
    <format dxfId="1024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7"/>
          </reference>
          <reference field="5" count="1">
            <x v="654"/>
          </reference>
        </references>
      </pivotArea>
    </format>
    <format dxfId="1023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8"/>
          </reference>
          <reference field="5" count="1">
            <x v="813"/>
          </reference>
        </references>
      </pivotArea>
    </format>
    <format dxfId="1022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9"/>
          </reference>
          <reference field="5" count="1">
            <x v="660"/>
          </reference>
        </references>
      </pivotArea>
    </format>
    <format dxfId="1021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83"/>
          </reference>
          <reference field="5" count="1">
            <x v="486"/>
          </reference>
        </references>
      </pivotArea>
    </format>
    <format dxfId="1020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24"/>
          </reference>
          <reference field="5" count="1">
            <x v="133"/>
          </reference>
        </references>
      </pivotArea>
    </format>
    <format dxfId="1019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27"/>
          </reference>
          <reference field="5" count="1">
            <x v="291"/>
          </reference>
        </references>
      </pivotArea>
    </format>
    <format dxfId="1018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51"/>
          </reference>
          <reference field="5" count="1">
            <x v="65"/>
          </reference>
        </references>
      </pivotArea>
    </format>
    <format dxfId="1017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94"/>
          </reference>
          <reference field="5" count="1">
            <x v="718"/>
          </reference>
        </references>
      </pivotArea>
    </format>
    <format dxfId="1016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10"/>
          </reference>
          <reference field="5" count="1">
            <x v="344"/>
          </reference>
        </references>
      </pivotArea>
    </format>
    <format dxfId="1015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34"/>
          </reference>
          <reference field="5" count="1">
            <x v="716"/>
          </reference>
        </references>
      </pivotArea>
    </format>
    <format dxfId="1014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71"/>
          </reference>
          <reference field="5" count="1">
            <x v="66"/>
          </reference>
        </references>
      </pivotArea>
    </format>
    <format dxfId="1013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94"/>
          </reference>
          <reference field="5" count="1">
            <x v="717"/>
          </reference>
        </references>
      </pivotArea>
    </format>
    <format dxfId="1012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817"/>
          </reference>
          <reference field="5" count="1">
            <x v="662"/>
          </reference>
        </references>
      </pivotArea>
    </format>
    <format dxfId="1011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881"/>
          </reference>
          <reference field="5" count="1">
            <x v="265"/>
          </reference>
        </references>
      </pivotArea>
    </format>
    <format dxfId="101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9"/>
          </reference>
          <reference field="5" count="1">
            <x v="568"/>
          </reference>
        </references>
      </pivotArea>
    </format>
    <format dxfId="100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3"/>
          </reference>
          <reference field="5" count="1">
            <x v="545"/>
          </reference>
        </references>
      </pivotArea>
    </format>
    <format dxfId="100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38"/>
          </reference>
          <reference field="5" count="1">
            <x v="724"/>
          </reference>
        </references>
      </pivotArea>
    </format>
    <format dxfId="100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12"/>
          </reference>
          <reference field="5" count="1">
            <x v="695"/>
          </reference>
        </references>
      </pivotArea>
    </format>
    <format dxfId="100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45"/>
          </reference>
          <reference field="5" count="1">
            <x v="694"/>
          </reference>
        </references>
      </pivotArea>
    </format>
    <format dxfId="100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55"/>
          </reference>
          <reference field="5" count="1">
            <x v="177"/>
          </reference>
        </references>
      </pivotArea>
    </format>
    <format dxfId="100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79"/>
          </reference>
          <reference field="5" count="1">
            <x v="592"/>
          </reference>
        </references>
      </pivotArea>
    </format>
    <format dxfId="100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335"/>
          </reference>
          <reference field="5" count="1">
            <x v="725"/>
          </reference>
        </references>
      </pivotArea>
    </format>
    <format dxfId="100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340"/>
          </reference>
          <reference field="5" count="1">
            <x v="140"/>
          </reference>
        </references>
      </pivotArea>
    </format>
    <format dxfId="100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363"/>
          </reference>
          <reference field="5" count="1">
            <x v="727"/>
          </reference>
        </references>
      </pivotArea>
    </format>
    <format dxfId="100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13"/>
          </reference>
          <reference field="5" count="1">
            <x v="598"/>
          </reference>
        </references>
      </pivotArea>
    </format>
    <format dxfId="99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55"/>
          </reference>
          <reference field="5" count="1">
            <x v="699"/>
          </reference>
        </references>
      </pivotArea>
    </format>
    <format dxfId="99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60"/>
          </reference>
          <reference field="5" count="1">
            <x v="856"/>
          </reference>
        </references>
      </pivotArea>
    </format>
    <format dxfId="99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02"/>
          </reference>
          <reference field="5" count="1">
            <x v="487"/>
          </reference>
        </references>
      </pivotArea>
    </format>
    <format dxfId="99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22"/>
          </reference>
          <reference field="5" count="1">
            <x v="141"/>
          </reference>
        </references>
      </pivotArea>
    </format>
    <format dxfId="99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44"/>
          </reference>
          <reference field="5" count="1">
            <x v="593"/>
          </reference>
        </references>
      </pivotArea>
    </format>
    <format dxfId="99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87"/>
          </reference>
          <reference field="5" count="1">
            <x v="103"/>
          </reference>
        </references>
      </pivotArea>
    </format>
    <format dxfId="99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01"/>
          </reference>
          <reference field="5" count="1">
            <x v="726"/>
          </reference>
        </references>
      </pivotArea>
    </format>
    <format dxfId="99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06"/>
          </reference>
          <reference field="5" count="1">
            <x v="21"/>
          </reference>
        </references>
      </pivotArea>
    </format>
    <format dxfId="99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28"/>
          </reference>
          <reference field="5" count="1">
            <x v="293"/>
          </reference>
        </references>
      </pivotArea>
    </format>
    <format dxfId="99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42"/>
          </reference>
          <reference field="5" count="1">
            <x v="139"/>
          </reference>
        </references>
      </pivotArea>
    </format>
    <format dxfId="98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52"/>
          </reference>
          <reference field="5" count="1">
            <x v="68"/>
          </reference>
        </references>
      </pivotArea>
    </format>
    <format dxfId="98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72"/>
          </reference>
          <reference field="5" count="1">
            <x v="594"/>
          </reference>
        </references>
      </pivotArea>
    </format>
    <format dxfId="98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25"/>
          </reference>
          <reference field="5" count="1">
            <x v="439"/>
          </reference>
        </references>
      </pivotArea>
    </format>
    <format dxfId="98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32"/>
          </reference>
          <reference field="5" count="1">
            <x v="888"/>
          </reference>
        </references>
      </pivotArea>
    </format>
    <format dxfId="98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35"/>
          </reference>
          <reference field="5" count="1">
            <x v="596"/>
          </reference>
        </references>
      </pivotArea>
    </format>
    <format dxfId="98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64"/>
          </reference>
          <reference field="5" count="1">
            <x v="144"/>
          </reference>
        </references>
      </pivotArea>
    </format>
    <format dxfId="98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72"/>
          </reference>
          <reference field="5" count="1">
            <x v="69"/>
          </reference>
        </references>
      </pivotArea>
    </format>
    <format dxfId="98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88"/>
          </reference>
          <reference field="5" count="1">
            <x v="478"/>
          </reference>
        </references>
      </pivotArea>
    </format>
    <format dxfId="98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90"/>
          </reference>
          <reference field="5" count="1">
            <x v="696"/>
          </reference>
        </references>
      </pivotArea>
    </format>
    <format dxfId="98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18"/>
          </reference>
          <reference field="5" count="1">
            <x v="623"/>
          </reference>
        </references>
      </pivotArea>
    </format>
    <format dxfId="97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21"/>
          </reference>
          <reference field="5" count="1">
            <x v="600"/>
          </reference>
        </references>
      </pivotArea>
    </format>
    <format dxfId="97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22"/>
          </reference>
          <reference field="5" count="1">
            <x v="661"/>
          </reference>
        </references>
      </pivotArea>
    </format>
    <format dxfId="97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53"/>
          </reference>
          <reference field="5" count="1">
            <x v="663"/>
          </reference>
        </references>
      </pivotArea>
    </format>
    <format dxfId="97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82"/>
          </reference>
          <reference field="5" count="1">
            <x v="267"/>
          </reference>
        </references>
      </pivotArea>
    </format>
    <format dxfId="97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09"/>
          </reference>
          <reference field="5" count="1">
            <x v="597"/>
          </reference>
        </references>
      </pivotArea>
    </format>
    <format dxfId="97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17"/>
          </reference>
          <reference field="5" count="1">
            <x v="889"/>
          </reference>
        </references>
      </pivotArea>
    </format>
    <format dxfId="97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18"/>
          </reference>
          <reference field="5" count="1">
            <x v="599"/>
          </reference>
        </references>
      </pivotArea>
    </format>
    <format dxfId="97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19"/>
          </reference>
          <reference field="5" count="1">
            <x v="595"/>
          </reference>
        </references>
      </pivotArea>
    </format>
    <format dxfId="97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2"/>
          </reference>
          <reference field="5" count="1">
            <x v="732"/>
          </reference>
        </references>
      </pivotArea>
    </format>
    <format dxfId="97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6"/>
          </reference>
          <reference field="5" count="1">
            <x v="940"/>
          </reference>
        </references>
      </pivotArea>
    </format>
    <format dxfId="96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4"/>
          </reference>
          <reference field="5" count="1">
            <x v="466"/>
          </reference>
        </references>
      </pivotArea>
    </format>
    <format dxfId="96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7"/>
          </reference>
          <reference field="5" count="1">
            <x v="655"/>
          </reference>
        </references>
      </pivotArea>
    </format>
    <format dxfId="96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"/>
          </reference>
          <reference field="5" count="1">
            <x v="932"/>
          </reference>
        </references>
      </pivotArea>
    </format>
    <format dxfId="96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7"/>
          </reference>
          <reference field="5" count="1">
            <x v="730"/>
          </reference>
        </references>
      </pivotArea>
    </format>
    <format dxfId="96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0"/>
          </reference>
          <reference field="5" count="1">
            <x v="728"/>
          </reference>
        </references>
      </pivotArea>
    </format>
    <format dxfId="96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"/>
          </reference>
          <reference field="5" count="1">
            <x v="376"/>
          </reference>
        </references>
      </pivotArea>
    </format>
    <format dxfId="96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7"/>
          </reference>
          <reference field="5" count="1">
            <x v="616"/>
          </reference>
        </references>
      </pivotArea>
    </format>
    <format dxfId="96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21"/>
          </reference>
          <reference field="5" count="1">
            <x v="933"/>
          </reference>
        </references>
      </pivotArea>
    </format>
    <format dxfId="96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28"/>
          </reference>
          <reference field="5" count="1">
            <x v="877"/>
          </reference>
        </references>
      </pivotArea>
    </format>
    <format dxfId="96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37"/>
          </reference>
          <reference field="5" count="1">
            <x v="464"/>
          </reference>
        </references>
      </pivotArea>
    </format>
    <format dxfId="95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39"/>
          </reference>
          <reference field="5" count="1">
            <x v="808"/>
          </reference>
        </references>
      </pivotArea>
    </format>
    <format dxfId="95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48"/>
          </reference>
          <reference field="5" count="1">
            <x v="939"/>
          </reference>
        </references>
      </pivotArea>
    </format>
    <format dxfId="95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54"/>
          </reference>
          <reference field="5" count="1">
            <x v="734"/>
          </reference>
        </references>
      </pivotArea>
    </format>
    <format dxfId="95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81"/>
          </reference>
          <reference field="5" count="1">
            <x v="305"/>
          </reference>
        </references>
      </pivotArea>
    </format>
    <format dxfId="95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88"/>
          </reference>
          <reference field="5" count="1">
            <x v="729"/>
          </reference>
        </references>
      </pivotArea>
    </format>
    <format dxfId="95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69"/>
          </reference>
          <reference field="5" count="1">
            <x v="733"/>
          </reference>
        </references>
      </pivotArea>
    </format>
    <format dxfId="95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94"/>
          </reference>
          <reference field="5" count="1">
            <x v="862"/>
          </reference>
        </references>
      </pivotArea>
    </format>
    <format dxfId="95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10"/>
          </reference>
          <reference field="5" count="1">
            <x v="377"/>
          </reference>
        </references>
      </pivotArea>
    </format>
    <format dxfId="95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13"/>
          </reference>
          <reference field="5" count="1">
            <x v="882"/>
          </reference>
        </references>
      </pivotArea>
    </format>
    <format dxfId="95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15"/>
          </reference>
          <reference field="5" count="1">
            <x v="893"/>
          </reference>
        </references>
      </pivotArea>
    </format>
    <format dxfId="94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25"/>
          </reference>
          <reference field="5" count="1">
            <x v="406"/>
          </reference>
        </references>
      </pivotArea>
    </format>
    <format dxfId="94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36"/>
          </reference>
          <reference field="5" count="1">
            <x v="23"/>
          </reference>
        </references>
      </pivotArea>
    </format>
    <format dxfId="94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29"/>
          </reference>
          <reference field="5" count="1">
            <x v="884"/>
          </reference>
        </references>
      </pivotArea>
    </format>
    <format dxfId="94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46"/>
          </reference>
          <reference field="5" count="1">
            <x v="149"/>
          </reference>
        </references>
      </pivotArea>
    </format>
    <format dxfId="94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92"/>
          </reference>
          <reference field="5" count="1">
            <x v="251"/>
          </reference>
        </references>
      </pivotArea>
    </format>
    <format dxfId="94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20"/>
          </reference>
          <reference field="5" count="1">
            <x v="193"/>
          </reference>
        </references>
      </pivotArea>
    </format>
    <format dxfId="94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52"/>
          </reference>
          <reference field="5" count="1">
            <x v="796"/>
          </reference>
        </references>
      </pivotArea>
    </format>
    <format dxfId="94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53"/>
          </reference>
          <reference field="5" count="1">
            <x v="320"/>
          </reference>
        </references>
      </pivotArea>
    </format>
    <format dxfId="94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82"/>
          </reference>
          <reference field="5" count="1">
            <x v="398"/>
          </reference>
        </references>
      </pivotArea>
    </format>
    <format dxfId="94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29"/>
          </reference>
          <reference field="5" count="1">
            <x v="304"/>
          </reference>
        </references>
      </pivotArea>
    </format>
    <format dxfId="93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43"/>
          </reference>
          <reference field="5" count="1">
            <x v="148"/>
          </reference>
        </references>
      </pivotArea>
    </format>
    <format dxfId="93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54"/>
          </reference>
          <reference field="5" count="1">
            <x v="88"/>
          </reference>
        </references>
      </pivotArea>
    </format>
    <format dxfId="93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98"/>
          </reference>
          <reference field="5" count="1">
            <x v="426"/>
          </reference>
        </references>
      </pivotArea>
    </format>
    <format dxfId="93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05"/>
          </reference>
          <reference field="5" count="1">
            <x v="361"/>
          </reference>
        </references>
      </pivotArea>
    </format>
    <format dxfId="93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11"/>
          </reference>
          <reference field="5" count="1">
            <x v="345"/>
          </reference>
        </references>
      </pivotArea>
    </format>
    <format dxfId="93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62"/>
          </reference>
          <reference field="5" count="1">
            <x v="194"/>
          </reference>
        </references>
      </pivotArea>
    </format>
    <format dxfId="93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73"/>
          </reference>
          <reference field="5" count="1">
            <x v="89"/>
          </reference>
        </references>
      </pivotArea>
    </format>
    <format dxfId="93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35"/>
          </reference>
          <reference field="5" count="1">
            <x v="644"/>
          </reference>
        </references>
      </pivotArea>
    </format>
    <format dxfId="93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47"/>
          </reference>
          <reference field="5" count="1">
            <x v="899"/>
          </reference>
        </references>
      </pivotArea>
    </format>
    <format dxfId="93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8"/>
          </reference>
          <reference field="5" count="1">
            <x v="523"/>
          </reference>
        </references>
      </pivotArea>
    </format>
    <format dxfId="92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9"/>
          </reference>
          <reference field="5" count="1">
            <x v="400"/>
          </reference>
        </references>
      </pivotArea>
    </format>
    <format dxfId="92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60"/>
          </reference>
          <reference field="5" count="1">
            <x v="522"/>
          </reference>
        </references>
      </pivotArea>
    </format>
    <format dxfId="92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83"/>
          </reference>
          <reference field="5" count="1">
            <x v="275"/>
          </reference>
        </references>
      </pivotArea>
    </format>
    <format dxfId="92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20"/>
          </reference>
          <reference field="5" count="1">
            <x v="731"/>
          </reference>
        </references>
      </pivotArea>
    </format>
    <format dxfId="92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61"/>
          </reference>
          <reference field="5" count="1">
            <x v="15"/>
          </reference>
        </references>
      </pivotArea>
    </format>
    <format dxfId="924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0"/>
          </reference>
          <reference field="5" count="1">
            <x v="857"/>
          </reference>
        </references>
      </pivotArea>
    </format>
    <format dxfId="923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479"/>
          </reference>
        </references>
      </pivotArea>
    </format>
    <format dxfId="922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8"/>
          </reference>
          <reference field="5" count="1">
            <x v="520"/>
          </reference>
        </references>
      </pivotArea>
    </format>
    <format dxfId="921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0"/>
          </reference>
          <reference field="5" count="1">
            <x v="942"/>
          </reference>
        </references>
      </pivotArea>
    </format>
    <format dxfId="920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1"/>
          </reference>
          <reference field="5" count="1">
            <x v="382"/>
          </reference>
        </references>
      </pivotArea>
    </format>
    <format dxfId="919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68"/>
          </reference>
          <reference field="5" count="1">
            <x v="941"/>
          </reference>
        </references>
      </pivotArea>
    </format>
    <format dxfId="918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2"/>
          </reference>
          <reference field="5" count="1">
            <x v="581"/>
          </reference>
        </references>
      </pivotArea>
    </format>
    <format dxfId="917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9"/>
          </reference>
          <reference field="5" count="1">
            <x v="461"/>
          </reference>
        </references>
      </pivotArea>
    </format>
    <format dxfId="916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9"/>
          </reference>
          <reference field="5" count="1">
            <x v="379"/>
          </reference>
        </references>
      </pivotArea>
    </format>
    <format dxfId="915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5"/>
          </reference>
          <reference field="5" count="1">
            <x v="405"/>
          </reference>
        </references>
      </pivotArea>
    </format>
    <format dxfId="914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"/>
          </reference>
          <reference field="5" count="1">
            <x v="874"/>
          </reference>
        </references>
      </pivotArea>
    </format>
    <format dxfId="913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"/>
          </reference>
          <reference field="5" count="1">
            <x v="958"/>
          </reference>
        </references>
      </pivotArea>
    </format>
    <format dxfId="912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00"/>
          </reference>
          <reference field="5" count="1">
            <x v="481"/>
          </reference>
        </references>
      </pivotArea>
    </format>
    <format dxfId="911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64"/>
          </reference>
          <reference field="5" count="1">
            <x v="843"/>
          </reference>
        </references>
      </pivotArea>
    </format>
    <format dxfId="910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91"/>
          </reference>
          <reference field="5" count="1">
            <x v="957"/>
          </reference>
        </references>
      </pivotArea>
    </format>
    <format dxfId="909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19"/>
          </reference>
          <reference field="5" count="1">
            <x v="589"/>
          </reference>
        </references>
      </pivotArea>
    </format>
    <format dxfId="908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41"/>
          </reference>
          <reference field="5" count="1">
            <x v="95"/>
          </reference>
        </references>
      </pivotArea>
    </format>
    <format dxfId="907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47"/>
          </reference>
          <reference field="5" count="1">
            <x v="179"/>
          </reference>
        </references>
      </pivotArea>
    </format>
    <format dxfId="906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61"/>
          </reference>
          <reference field="5" count="1">
            <x v="493"/>
          </reference>
        </references>
      </pivotArea>
    </format>
    <format dxfId="905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83"/>
          </reference>
          <reference field="5" count="1">
            <x v="907"/>
          </reference>
        </references>
      </pivotArea>
    </format>
    <format dxfId="904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84"/>
          </reference>
          <reference field="5" count="1">
            <x v="959"/>
          </reference>
        </references>
      </pivotArea>
    </format>
    <format dxfId="903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41"/>
          </reference>
          <reference field="5" count="1">
            <x v="908"/>
          </reference>
        </references>
      </pivotArea>
    </format>
    <format dxfId="902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74"/>
          </reference>
          <reference field="5" count="1">
            <x v="842"/>
          </reference>
        </references>
      </pivotArea>
    </format>
    <format dxfId="901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79"/>
          </reference>
          <reference field="5" count="1">
            <x v="467"/>
          </reference>
        </references>
      </pivotArea>
    </format>
    <format dxfId="900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637"/>
          </reference>
          <reference field="5" count="1">
            <x v="311"/>
          </reference>
        </references>
      </pivotArea>
    </format>
    <format dxfId="899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30"/>
          </reference>
          <reference field="5" count="1">
            <x v="117"/>
          </reference>
        </references>
      </pivotArea>
    </format>
    <format dxfId="898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80"/>
          </reference>
          <reference field="5" count="1">
            <x v="111"/>
          </reference>
        </references>
      </pivotArea>
    </format>
    <format dxfId="897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95"/>
          </reference>
          <reference field="5" count="1">
            <x v="618"/>
          </reference>
        </references>
      </pivotArea>
    </format>
    <format dxfId="896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802"/>
          </reference>
          <reference field="5" count="1">
            <x v="584"/>
          </reference>
        </references>
      </pivotArea>
    </format>
    <format dxfId="895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897"/>
          </reference>
          <reference field="5" count="1">
            <x v="278"/>
          </reference>
        </references>
      </pivotArea>
    </format>
    <format dxfId="894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33"/>
          </reference>
          <reference field="5" count="1">
            <x v="389"/>
          </reference>
        </references>
      </pivotArea>
    </format>
    <format dxfId="89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3"/>
          </reference>
          <reference field="5" count="1">
            <x v="722"/>
          </reference>
        </references>
      </pivotArea>
    </format>
    <format dxfId="89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7"/>
          </reference>
          <reference field="5" count="1">
            <x v="737"/>
          </reference>
        </references>
      </pivotArea>
    </format>
    <format dxfId="89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2"/>
          </reference>
          <reference field="5" count="1">
            <x v="645"/>
          </reference>
        </references>
      </pivotArea>
    </format>
    <format dxfId="89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0"/>
          </reference>
          <reference field="5" count="1">
            <x v="601"/>
          </reference>
        </references>
      </pivotArea>
    </format>
    <format dxfId="88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"/>
          </reference>
          <reference field="5" count="1">
            <x v="738"/>
          </reference>
        </references>
      </pivotArea>
    </format>
    <format dxfId="88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6"/>
          </reference>
          <reference field="5" count="1">
            <x v="743"/>
          </reference>
        </references>
      </pivotArea>
    </format>
    <format dxfId="88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7"/>
          </reference>
          <reference field="5" count="1">
            <x v="669"/>
          </reference>
        </references>
      </pivotArea>
    </format>
    <format dxfId="88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8"/>
          </reference>
          <reference field="5" count="1">
            <x v="943"/>
          </reference>
        </references>
      </pivotArea>
    </format>
    <format dxfId="88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8"/>
          </reference>
          <reference field="5" count="1">
            <x v="195"/>
          </reference>
        </references>
      </pivotArea>
    </format>
    <format dxfId="88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20"/>
          </reference>
          <reference field="5" count="1">
            <x v="313"/>
          </reference>
        </references>
      </pivotArea>
    </format>
    <format dxfId="88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42"/>
          </reference>
          <reference field="5" count="1">
            <x v="475"/>
          </reference>
        </references>
      </pivotArea>
    </format>
    <format dxfId="88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76"/>
          </reference>
          <reference field="5" count="1">
            <x v="196"/>
          </reference>
        </references>
      </pivotArea>
    </format>
    <format dxfId="88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06"/>
          </reference>
          <reference field="5" count="1">
            <x v="383"/>
          </reference>
        </references>
      </pivotArea>
    </format>
    <format dxfId="88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20"/>
          </reference>
          <reference field="5" count="1">
            <x v="742"/>
          </reference>
        </references>
      </pivotArea>
    </format>
    <format dxfId="87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22"/>
          </reference>
          <reference field="5" count="1">
            <x v="387"/>
          </reference>
        </references>
      </pivotArea>
    </format>
    <format dxfId="87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23"/>
          </reference>
          <reference field="5" count="1">
            <x v="172"/>
          </reference>
        </references>
      </pivotArea>
    </format>
    <format dxfId="87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36"/>
          </reference>
          <reference field="5" count="1">
            <x v="735"/>
          </reference>
        </references>
      </pivotArea>
    </format>
    <format dxfId="87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39"/>
          </reference>
          <reference field="5" count="1">
            <x v="903"/>
          </reference>
        </references>
      </pivotArea>
    </format>
    <format dxfId="87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40"/>
          </reference>
          <reference field="5" count="1">
            <x v="741"/>
          </reference>
        </references>
      </pivotArea>
    </format>
    <format dxfId="87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41"/>
          </reference>
          <reference field="5" count="1">
            <x v="453"/>
          </reference>
        </references>
      </pivotArea>
    </format>
    <format dxfId="87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50"/>
          </reference>
          <reference field="5" count="1">
            <x v="745"/>
          </reference>
        </references>
      </pivotArea>
    </format>
    <format dxfId="87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1"/>
          </reference>
          <reference field="5" count="1">
            <x v="572"/>
          </reference>
        </references>
      </pivotArea>
    </format>
    <format dxfId="87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3"/>
          </reference>
          <reference field="5" count="1">
            <x v="736"/>
          </reference>
        </references>
      </pivotArea>
    </format>
    <format dxfId="87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5"/>
          </reference>
          <reference field="5" count="1">
            <x v="629"/>
          </reference>
        </references>
      </pivotArea>
    </format>
    <format dxfId="86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8"/>
          </reference>
          <reference field="5" count="1">
            <x v="744"/>
          </reference>
        </references>
      </pivotArea>
    </format>
    <format dxfId="86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99"/>
          </reference>
          <reference field="5" count="1">
            <x v="740"/>
          </reference>
        </references>
      </pivotArea>
    </format>
    <format dxfId="86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01"/>
          </reference>
          <reference field="5" count="1">
            <x v="17"/>
          </reference>
        </references>
      </pivotArea>
    </format>
    <format dxfId="86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19"/>
          </reference>
          <reference field="5" count="1">
            <x v="422"/>
          </reference>
        </references>
      </pivotArea>
    </format>
    <format dxfId="86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38"/>
          </reference>
          <reference field="5" count="1">
            <x v="401"/>
          </reference>
        </references>
      </pivotArea>
    </format>
    <format dxfId="86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41"/>
          </reference>
          <reference field="5" count="1">
            <x v="151"/>
          </reference>
        </references>
      </pivotArea>
    </format>
    <format dxfId="86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47"/>
          </reference>
          <reference field="5" count="1">
            <x v="284"/>
          </reference>
        </references>
      </pivotArea>
    </format>
    <format dxfId="86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65"/>
          </reference>
          <reference field="5" count="1">
            <x v="934"/>
          </reference>
        </references>
      </pivotArea>
    </format>
    <format dxfId="86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86"/>
          </reference>
          <reference field="5" count="1">
            <x v="347"/>
          </reference>
        </references>
      </pivotArea>
    </format>
    <format dxfId="86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14"/>
          </reference>
          <reference field="5" count="1">
            <x v="650"/>
          </reference>
        </references>
      </pivotArea>
    </format>
    <format dxfId="85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35"/>
          </reference>
          <reference field="5" count="1">
            <x v="82"/>
          </reference>
        </references>
      </pivotArea>
    </format>
    <format dxfId="85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52"/>
          </reference>
          <reference field="5" count="1">
            <x v="713"/>
          </reference>
        </references>
      </pivotArea>
    </format>
    <format dxfId="85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77"/>
          </reference>
          <reference field="5" count="1">
            <x v="574"/>
          </reference>
        </references>
      </pivotArea>
    </format>
    <format dxfId="85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99"/>
          </reference>
          <reference field="5" count="1">
            <x v="480"/>
          </reference>
        </references>
      </pivotArea>
    </format>
    <format dxfId="85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0"/>
          </reference>
          <reference field="5" count="1">
            <x v="880"/>
          </reference>
        </references>
      </pivotArea>
    </format>
    <format dxfId="85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1"/>
          </reference>
          <reference field="5" count="1">
            <x v="878"/>
          </reference>
        </references>
      </pivotArea>
    </format>
    <format dxfId="85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5"/>
          </reference>
          <reference field="5" count="1">
            <x v="844"/>
          </reference>
        </references>
      </pivotArea>
    </format>
    <format dxfId="85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6"/>
          </reference>
          <reference field="5" count="1">
            <x v="450"/>
          </reference>
        </references>
      </pivotArea>
    </format>
    <format dxfId="85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16"/>
          </reference>
          <reference field="5" count="1">
            <x v="615"/>
          </reference>
        </references>
      </pivotArea>
    </format>
    <format dxfId="85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21"/>
          </reference>
          <reference field="5" count="1">
            <x v="152"/>
          </reference>
        </references>
      </pivotArea>
    </format>
    <format dxfId="84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28"/>
          </reference>
          <reference field="5" count="1">
            <x v="573"/>
          </reference>
        </references>
      </pivotArea>
    </format>
    <format dxfId="84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30"/>
          </reference>
          <reference field="5" count="1">
            <x v="40"/>
          </reference>
        </references>
      </pivotArea>
    </format>
    <format dxfId="84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78"/>
          </reference>
          <reference field="5" count="1">
            <x v="411"/>
          </reference>
        </references>
      </pivotArea>
    </format>
    <format dxfId="84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1"/>
          </reference>
          <reference field="5" count="1">
            <x v="24"/>
          </reference>
        </references>
      </pivotArea>
    </format>
    <format dxfId="84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3"/>
          </reference>
          <reference field="5" count="1">
            <x v="739"/>
          </reference>
        </references>
      </pivotArea>
    </format>
    <format dxfId="84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30"/>
          </reference>
          <reference field="5" count="1">
            <x v="307"/>
          </reference>
        </references>
      </pivotArea>
    </format>
    <format dxfId="84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44"/>
          </reference>
          <reference field="5" count="1">
            <x v="150"/>
          </reference>
        </references>
      </pivotArea>
    </format>
    <format dxfId="84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56"/>
          </reference>
          <reference field="5" count="1">
            <x v="83"/>
          </reference>
        </references>
      </pivotArea>
    </format>
    <format dxfId="84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07"/>
          </reference>
          <reference field="5" count="1">
            <x v="359"/>
          </reference>
        </references>
      </pivotArea>
    </format>
    <format dxfId="84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13"/>
          </reference>
          <reference field="5" count="1">
            <x v="348"/>
          </reference>
        </references>
      </pivotArea>
    </format>
    <format dxfId="83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16"/>
          </reference>
          <reference field="5" count="1">
            <x v="399"/>
          </reference>
        </references>
      </pivotArea>
    </format>
    <format dxfId="83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17"/>
          </reference>
          <reference field="5" count="1">
            <x v="848"/>
          </reference>
        </references>
      </pivotArea>
    </format>
    <format dxfId="83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74"/>
          </reference>
          <reference field="5" count="1">
            <x v="84"/>
          </reference>
        </references>
      </pivotArea>
    </format>
    <format dxfId="83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866"/>
          </reference>
          <reference field="5" count="1">
            <x v="879"/>
          </reference>
        </references>
      </pivotArea>
    </format>
    <format dxfId="83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884"/>
          </reference>
          <reference field="5" count="1">
            <x v="273"/>
          </reference>
        </references>
      </pivotArea>
    </format>
    <format dxfId="83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25"/>
          </reference>
          <reference field="5" count="1">
            <x v="448"/>
          </reference>
        </references>
      </pivotArea>
    </format>
    <format dxfId="83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26"/>
          </reference>
          <reference field="5" count="1">
            <x v="449"/>
          </reference>
        </references>
      </pivotArea>
    </format>
    <format dxfId="83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32"/>
          </reference>
          <reference field="5" count="1">
            <x v="485"/>
          </reference>
        </references>
      </pivotArea>
    </format>
    <format dxfId="83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5" count="1">
            <x v="858"/>
          </reference>
        </references>
      </pivotArea>
    </format>
    <format dxfId="83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6"/>
          </reference>
          <reference field="5" count="1">
            <x v="849"/>
          </reference>
        </references>
      </pivotArea>
    </format>
    <format dxfId="82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8"/>
          </reference>
          <reference field="5" count="1">
            <x v="753"/>
          </reference>
        </references>
      </pivotArea>
    </format>
    <format dxfId="82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7"/>
          </reference>
          <reference field="5" count="1">
            <x v="754"/>
          </reference>
        </references>
      </pivotArea>
    </format>
    <format dxfId="82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8"/>
          </reference>
          <reference field="5" count="1">
            <x v="578"/>
          </reference>
        </references>
      </pivotArea>
    </format>
    <format dxfId="82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1"/>
          </reference>
          <reference field="5" count="1">
            <x v="752"/>
          </reference>
        </references>
      </pivotArea>
    </format>
    <format dxfId="82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3"/>
          </reference>
          <reference field="5" count="1">
            <x v="16"/>
          </reference>
        </references>
      </pivotArea>
    </format>
    <format dxfId="82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00"/>
          </reference>
          <reference field="5" count="1">
            <x v="750"/>
          </reference>
        </references>
      </pivotArea>
    </format>
    <format dxfId="82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02"/>
          </reference>
          <reference field="5" count="1">
            <x v="859"/>
          </reference>
        </references>
      </pivotArea>
    </format>
    <format dxfId="82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09"/>
          </reference>
          <reference field="5" count="1">
            <x v="747"/>
          </reference>
        </references>
      </pivotArea>
    </format>
    <format dxfId="82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9"/>
          </reference>
          <reference field="5" count="1">
            <x v="748"/>
          </reference>
        </references>
      </pivotArea>
    </format>
    <format dxfId="82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66"/>
          </reference>
          <reference field="5" count="1">
            <x v="749"/>
          </reference>
        </references>
      </pivotArea>
    </format>
    <format dxfId="81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79"/>
          </reference>
          <reference field="5" count="1">
            <x v="917"/>
          </reference>
        </references>
      </pivotArea>
    </format>
    <format dxfId="81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82"/>
          </reference>
          <reference field="5" count="1">
            <x v="309"/>
          </reference>
        </references>
      </pivotArea>
    </format>
    <format dxfId="81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11"/>
          </reference>
          <reference field="5" count="1">
            <x v="746"/>
          </reference>
        </references>
      </pivotArea>
    </format>
    <format dxfId="81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16"/>
          </reference>
          <reference field="5" count="1">
            <x v="546"/>
          </reference>
        </references>
      </pivotArea>
    </format>
    <format dxfId="81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32"/>
          </reference>
          <reference field="5" count="1">
            <x v="12"/>
          </reference>
        </references>
      </pivotArea>
    </format>
    <format dxfId="81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44"/>
          </reference>
          <reference field="5" count="1">
            <x v="489"/>
          </reference>
        </references>
      </pivotArea>
    </format>
    <format dxfId="81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46"/>
          </reference>
          <reference field="5" count="1">
            <x v="960"/>
          </reference>
        </references>
      </pivotArea>
    </format>
    <format dxfId="81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52"/>
          </reference>
          <reference field="5" count="1">
            <x v="488"/>
          </reference>
        </references>
      </pivotArea>
    </format>
    <format dxfId="81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59"/>
          </reference>
          <reference field="5" count="1">
            <x v="751"/>
          </reference>
        </references>
      </pivotArea>
    </format>
    <format dxfId="81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66"/>
          </reference>
          <reference field="5" count="1">
            <x v="945"/>
          </reference>
        </references>
      </pivotArea>
    </format>
    <format dxfId="80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92"/>
          </reference>
          <reference field="5" count="1">
            <x v="154"/>
          </reference>
        </references>
      </pivotArea>
    </format>
    <format dxfId="80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05"/>
          </reference>
          <reference field="5" count="1">
            <x v="797"/>
          </reference>
        </references>
      </pivotArea>
    </format>
    <format dxfId="80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07"/>
          </reference>
          <reference field="5" count="1">
            <x v="824"/>
          </reference>
        </references>
      </pivotArea>
    </format>
    <format dxfId="80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08"/>
          </reference>
          <reference field="5" count="1">
            <x v="870"/>
          </reference>
        </references>
      </pivotArea>
    </format>
    <format dxfId="80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27"/>
          </reference>
          <reference field="5" count="1">
            <x v="634"/>
          </reference>
        </references>
      </pivotArea>
    </format>
    <format dxfId="80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48"/>
          </reference>
          <reference field="5" count="1">
            <x v="287"/>
          </reference>
        </references>
      </pivotArea>
    </format>
    <format dxfId="80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478"/>
          </reference>
          <reference field="5" count="1">
            <x v="635"/>
          </reference>
        </references>
      </pivotArea>
    </format>
    <format dxfId="80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10"/>
          </reference>
          <reference field="5" count="1">
            <x v="418"/>
          </reference>
        </references>
      </pivotArea>
    </format>
    <format dxfId="80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23"/>
          </reference>
          <reference field="5" count="1">
            <x v="155"/>
          </reference>
        </references>
      </pivotArea>
    </format>
    <format dxfId="80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45"/>
          </reference>
          <reference field="5" count="1">
            <x v="624"/>
          </reference>
        </references>
      </pivotArea>
    </format>
    <format dxfId="79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46"/>
          </reference>
          <reference field="5" count="1">
            <x v="402"/>
          </reference>
        </references>
      </pivotArea>
    </format>
    <format dxfId="79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31"/>
          </reference>
          <reference field="5" count="1">
            <x v="308"/>
          </reference>
        </references>
      </pivotArea>
    </format>
    <format dxfId="79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45"/>
          </reference>
          <reference field="5" count="1">
            <x v="153"/>
          </reference>
        </references>
      </pivotArea>
    </format>
    <format dxfId="79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57"/>
          </reference>
          <reference field="5" count="1">
            <x v="93"/>
          </reference>
        </references>
      </pivotArea>
    </format>
    <format dxfId="79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96"/>
          </reference>
          <reference field="5" count="1">
            <x v="944"/>
          </reference>
        </references>
      </pivotArea>
    </format>
    <format dxfId="79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00"/>
          </reference>
          <reference field="5" count="1">
            <x v="845"/>
          </reference>
        </references>
      </pivotArea>
    </format>
    <format dxfId="79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08"/>
          </reference>
          <reference field="5" count="1">
            <x v="360"/>
          </reference>
        </references>
      </pivotArea>
    </format>
    <format dxfId="79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75"/>
          </reference>
          <reference field="5" count="1">
            <x v="94"/>
          </reference>
        </references>
      </pivotArea>
    </format>
    <format dxfId="79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05"/>
          </reference>
          <reference field="5" count="1">
            <x v="885"/>
          </reference>
        </references>
      </pivotArea>
    </format>
    <format dxfId="79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06"/>
          </reference>
          <reference field="5" count="1">
            <x v="961"/>
          </reference>
        </references>
      </pivotArea>
    </format>
    <format dxfId="78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07"/>
          </reference>
          <reference field="5" count="1">
            <x v="575"/>
          </reference>
        </references>
      </pivotArea>
    </format>
    <format dxfId="78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85"/>
          </reference>
          <reference field="5" count="1">
            <x v="277"/>
          </reference>
        </references>
      </pivotArea>
    </format>
    <format dxfId="787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5" count="1">
            <x v="909"/>
          </reference>
        </references>
      </pivotArea>
    </format>
    <format dxfId="786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4"/>
          </reference>
          <reference field="5" count="1">
            <x v="794"/>
          </reference>
        </references>
      </pivotArea>
    </format>
    <format dxfId="785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5" count="1">
            <x v="755"/>
          </reference>
        </references>
      </pivotArea>
    </format>
    <format dxfId="784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37"/>
          </reference>
          <reference field="5" count="1">
            <x v="757"/>
          </reference>
        </references>
      </pivotArea>
    </format>
    <format dxfId="783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61"/>
          </reference>
          <reference field="5" count="1">
            <x v="946"/>
          </reference>
        </references>
      </pivotArea>
    </format>
    <format dxfId="782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287"/>
          </reference>
          <reference field="5" count="1">
            <x v="526"/>
          </reference>
        </references>
      </pivotArea>
    </format>
    <format dxfId="781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360"/>
          </reference>
          <reference field="5" count="1">
            <x v="895"/>
          </reference>
        </references>
      </pivotArea>
    </format>
    <format dxfId="780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385"/>
          </reference>
          <reference field="5" count="1">
            <x v="14"/>
          </reference>
        </references>
      </pivotArea>
    </format>
    <format dxfId="779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531"/>
          </reference>
          <reference field="5" count="1">
            <x v="756"/>
          </reference>
        </references>
      </pivotArea>
    </format>
    <format dxfId="778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671"/>
          </reference>
          <reference field="5" count="1">
            <x v="104"/>
          </reference>
        </references>
      </pivotArea>
    </format>
    <format dxfId="777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10"/>
          </reference>
          <reference field="5" count="1">
            <x v="583"/>
          </reference>
        </references>
      </pivotArea>
    </format>
    <format dxfId="776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11"/>
          </reference>
          <reference field="5" count="1">
            <x v="576"/>
          </reference>
        </references>
      </pivotArea>
    </format>
    <format dxfId="775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25"/>
          </reference>
          <reference field="5" count="1">
            <x v="469"/>
          </reference>
        </references>
      </pivotArea>
    </format>
    <format dxfId="774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29"/>
          </reference>
          <reference field="5" count="1">
            <x v="462"/>
          </reference>
        </references>
      </pivotArea>
    </format>
    <format dxfId="773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44"/>
          </reference>
          <reference field="5" count="1">
            <x v="250"/>
          </reference>
        </references>
      </pivotArea>
    </format>
    <format dxfId="772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1"/>
          </reference>
          <reference field="5" count="1">
            <x v="301"/>
          </reference>
        </references>
      </pivotArea>
    </format>
    <format dxfId="771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2"/>
          </reference>
          <reference field="5" count="1">
            <x v="146"/>
          </reference>
        </references>
      </pivotArea>
    </format>
    <format dxfId="770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3"/>
          </reference>
          <reference field="5" count="1">
            <x v="81"/>
          </reference>
        </references>
      </pivotArea>
    </format>
    <format dxfId="769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4"/>
          </reference>
          <reference field="5" count="1">
            <x v="259"/>
          </reference>
        </references>
      </pivotArea>
    </format>
    <format dxfId="768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88"/>
          </reference>
          <reference field="5" count="1">
            <x v="272"/>
          </reference>
        </references>
      </pivotArea>
    </format>
    <format dxfId="767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90"/>
          </reference>
          <reference field="5" count="1">
            <x v="902"/>
          </reference>
        </references>
      </pivotArea>
    </format>
    <format dxfId="766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91"/>
          </reference>
          <reference field="5" count="1">
            <x v="883"/>
          </reference>
        </references>
      </pivotArea>
    </format>
    <format dxfId="765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92"/>
          </reference>
          <reference field="5" count="1">
            <x v="447"/>
          </reference>
        </references>
      </pivotArea>
    </format>
    <format dxfId="76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"/>
          </reference>
          <reference field="5" count="1">
            <x v="798"/>
          </reference>
        </references>
      </pivotArea>
    </format>
    <format dxfId="76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2"/>
          </reference>
          <reference field="5" count="1">
            <x v="412"/>
          </reference>
        </references>
      </pivotArea>
    </format>
    <format dxfId="76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6"/>
          </reference>
          <reference field="5" count="1">
            <x v="871"/>
          </reference>
        </references>
      </pivotArea>
    </format>
    <format dxfId="76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3"/>
          </reference>
          <reference field="5" count="1">
            <x v="822"/>
          </reference>
        </references>
      </pivotArea>
    </format>
    <format dxfId="76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4"/>
          </reference>
          <reference field="5" count="1">
            <x v="764"/>
          </reference>
        </references>
      </pivotArea>
    </format>
    <format dxfId="75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52"/>
          </reference>
          <reference field="5" count="1">
            <x v="901"/>
          </reference>
        </references>
      </pivotArea>
    </format>
    <format dxfId="75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24"/>
          </reference>
          <reference field="5" count="1">
            <x v="170"/>
          </reference>
        </references>
      </pivotArea>
    </format>
    <format dxfId="75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56"/>
          </reference>
          <reference field="5" count="1">
            <x v="178"/>
          </reference>
        </references>
      </pivotArea>
    </format>
    <format dxfId="75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70"/>
          </reference>
          <reference field="5" count="1">
            <x v="948"/>
          </reference>
        </references>
      </pivotArea>
    </format>
    <format dxfId="75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72"/>
          </reference>
          <reference field="5" count="1">
            <x v="947"/>
          </reference>
        </references>
      </pivotArea>
    </format>
    <format dxfId="75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30"/>
          </reference>
          <reference field="5" count="1">
            <x v="621"/>
          </reference>
        </references>
      </pivotArea>
    </format>
    <format dxfId="75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42"/>
          </reference>
          <reference field="5" count="1">
            <x v="156"/>
          </reference>
        </references>
      </pivotArea>
    </format>
    <format dxfId="75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51"/>
          </reference>
          <reference field="5" count="1">
            <x v="282"/>
          </reference>
        </references>
      </pivotArea>
    </format>
    <format dxfId="75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67"/>
          </reference>
          <reference field="5" count="1">
            <x v="458"/>
          </reference>
        </references>
      </pivotArea>
    </format>
    <format dxfId="75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70"/>
          </reference>
          <reference field="5" count="1">
            <x v="766"/>
          </reference>
        </references>
      </pivotArea>
    </format>
    <format dxfId="74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71"/>
          </reference>
          <reference field="5" count="1">
            <x v="423"/>
          </reference>
        </references>
      </pivotArea>
    </format>
    <format dxfId="74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77"/>
          </reference>
          <reference field="5" count="1">
            <x v="758"/>
          </reference>
        </references>
      </pivotArea>
    </format>
    <format dxfId="74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89"/>
          </reference>
          <reference field="5" count="1">
            <x v="765"/>
          </reference>
        </references>
      </pivotArea>
    </format>
    <format dxfId="74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28"/>
          </reference>
          <reference field="5" count="1">
            <x v="106"/>
          </reference>
        </references>
      </pivotArea>
    </format>
    <format dxfId="74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30"/>
          </reference>
          <reference field="5" count="1">
            <x v="157"/>
          </reference>
        </references>
      </pivotArea>
    </format>
    <format dxfId="74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32"/>
          </reference>
          <reference field="5" count="1">
            <x v="90"/>
          </reference>
        </references>
      </pivotArea>
    </format>
    <format dxfId="74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66"/>
          </reference>
          <reference field="5" count="1">
            <x v="759"/>
          </reference>
        </references>
      </pivotArea>
    </format>
    <format dxfId="74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71"/>
          </reference>
          <reference field="5" count="1">
            <x v="760"/>
          </reference>
        </references>
      </pivotArea>
    </format>
    <format dxfId="74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75"/>
          </reference>
          <reference field="5" count="1">
            <x v="762"/>
          </reference>
        </references>
      </pivotArea>
    </format>
    <format dxfId="74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88"/>
          </reference>
          <reference field="5" count="1">
            <x v="761"/>
          </reference>
        </references>
      </pivotArea>
    </format>
    <format dxfId="73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14"/>
          </reference>
          <reference field="5" count="1">
            <x v="577"/>
          </reference>
        </references>
      </pivotArea>
    </format>
    <format dxfId="73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24"/>
          </reference>
          <reference field="5" count="1">
            <x v="158"/>
          </reference>
        </references>
      </pivotArea>
    </format>
    <format dxfId="73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56"/>
          </reference>
          <reference field="5" count="1">
            <x v="763"/>
          </reference>
        </references>
      </pivotArea>
    </format>
    <format dxfId="73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632"/>
          </reference>
          <reference field="5" count="1">
            <x v="306"/>
          </reference>
        </references>
      </pivotArea>
    </format>
    <format dxfId="73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658"/>
          </reference>
          <reference field="5" count="1">
            <x v="91"/>
          </reference>
        </references>
      </pivotArea>
    </format>
    <format dxfId="73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664"/>
          </reference>
          <reference field="5" count="1">
            <x v="99"/>
          </reference>
        </references>
      </pivotArea>
    </format>
    <format dxfId="73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09"/>
          </reference>
          <reference field="5" count="1">
            <x v="358"/>
          </reference>
        </references>
      </pivotArea>
    </format>
    <format dxfId="73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18"/>
          </reference>
          <reference field="5" count="1">
            <x v="260"/>
          </reference>
        </references>
      </pivotArea>
    </format>
    <format dxfId="73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2"/>
          </reference>
          <reference field="5" count="1">
            <x v="538"/>
          </reference>
        </references>
      </pivotArea>
    </format>
    <format dxfId="73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65"/>
          </reference>
          <reference field="5" count="1">
            <x v="1181"/>
          </reference>
        </references>
      </pivotArea>
    </format>
    <format dxfId="72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66"/>
          </reference>
          <reference field="5" count="1">
            <x v="108"/>
          </reference>
        </references>
      </pivotArea>
    </format>
    <format dxfId="72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76"/>
          </reference>
          <reference field="5" count="1">
            <x v="92"/>
          </reference>
        </references>
      </pivotArea>
    </format>
    <format dxfId="72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85"/>
          </reference>
          <reference field="5" count="1">
            <x v="8"/>
          </reference>
        </references>
      </pivotArea>
    </format>
    <format dxfId="72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14"/>
          </reference>
          <reference field="5" count="1">
            <x v="256"/>
          </reference>
        </references>
      </pivotArea>
    </format>
    <format dxfId="72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16"/>
          </reference>
          <reference field="5" count="1">
            <x v="257"/>
          </reference>
        </references>
      </pivotArea>
    </format>
    <format dxfId="72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43"/>
          </reference>
          <reference field="5" count="1">
            <x v="252"/>
          </reference>
        </references>
      </pivotArea>
    </format>
    <format dxfId="72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70"/>
          </reference>
          <reference field="5" count="1">
            <x v="112"/>
          </reference>
        </references>
      </pivotArea>
    </format>
    <format dxfId="72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89"/>
          </reference>
          <reference field="5" count="1">
            <x v="276"/>
          </reference>
        </references>
      </pivotArea>
    </format>
    <format dxfId="72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00"/>
          </reference>
          <reference field="5" count="1">
            <x v="675"/>
          </reference>
        </references>
      </pivotArea>
    </format>
    <format dxfId="72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02"/>
          </reference>
          <reference field="5" count="1">
            <x v="6"/>
          </reference>
        </references>
      </pivotArea>
    </format>
    <format dxfId="71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5" count="1">
            <x v="800"/>
          </reference>
        </references>
      </pivotArea>
    </format>
    <format dxfId="71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>
            <x v="963"/>
          </reference>
        </references>
      </pivotArea>
    </format>
    <format dxfId="71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3"/>
          </reference>
          <reference field="5" count="1">
            <x v="678"/>
          </reference>
        </references>
      </pivotArea>
    </format>
    <format dxfId="71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7"/>
          </reference>
          <reference field="5" count="1">
            <x v="445"/>
          </reference>
        </references>
      </pivotArea>
    </format>
    <format dxfId="71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776"/>
          </reference>
        </references>
      </pivotArea>
    </format>
    <format dxfId="71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8"/>
          </reference>
          <reference field="5" count="1">
            <x v="887"/>
          </reference>
        </references>
      </pivotArea>
    </format>
    <format dxfId="71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49"/>
          </reference>
        </references>
      </pivotArea>
    </format>
    <format dxfId="71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1"/>
          </reference>
          <reference field="5" count="1">
            <x v="906"/>
          </reference>
        </references>
      </pivotArea>
    </format>
    <format dxfId="71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7"/>
          </reference>
          <reference field="5" count="1">
            <x v="633"/>
          </reference>
        </references>
      </pivotArea>
    </format>
    <format dxfId="71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2"/>
          </reference>
          <reference field="5" count="1">
            <x v="919"/>
          </reference>
        </references>
      </pivotArea>
    </format>
    <format dxfId="70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03"/>
          </reference>
          <reference field="5" count="1">
            <x v="656"/>
          </reference>
        </references>
      </pivotArea>
    </format>
    <format dxfId="70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5"/>
          </reference>
          <reference field="5" count="1">
            <x v="770"/>
          </reference>
        </references>
      </pivotArea>
    </format>
    <format dxfId="70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9"/>
          </reference>
          <reference field="5" count="1">
            <x v="280"/>
          </reference>
        </references>
      </pivotArea>
    </format>
    <format dxfId="70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96"/>
          </reference>
          <reference field="5" count="1">
            <x v="181"/>
          </reference>
        </references>
      </pivotArea>
    </format>
    <format dxfId="70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07"/>
          </reference>
          <reference field="5" count="1">
            <x v="769"/>
          </reference>
        </references>
      </pivotArea>
    </format>
    <format dxfId="70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08"/>
          </reference>
          <reference field="5" count="1">
            <x v="775"/>
          </reference>
        </references>
      </pivotArea>
    </format>
    <format dxfId="70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09"/>
          </reference>
          <reference field="5" count="1">
            <x v="767"/>
          </reference>
        </references>
      </pivotArea>
    </format>
    <format dxfId="70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14"/>
          </reference>
          <reference field="5" count="1">
            <x v="801"/>
          </reference>
        </references>
      </pivotArea>
    </format>
    <format dxfId="70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35"/>
          </reference>
          <reference field="5" count="1">
            <x v="544"/>
          </reference>
        </references>
      </pivotArea>
    </format>
    <format dxfId="70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54"/>
          </reference>
          <reference field="5" count="1">
            <x v="647"/>
          </reference>
        </references>
      </pivotArea>
    </format>
    <format dxfId="69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09"/>
          </reference>
          <reference field="5" count="1">
            <x v="676"/>
          </reference>
        </references>
      </pivotArea>
    </format>
    <format dxfId="69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18"/>
          </reference>
          <reference field="5" count="1">
            <x v="768"/>
          </reference>
        </references>
      </pivotArea>
    </format>
    <format dxfId="69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23"/>
          </reference>
          <reference field="5" count="1">
            <x v="569"/>
          </reference>
        </references>
      </pivotArea>
    </format>
    <format dxfId="69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32"/>
          </reference>
          <reference field="5" count="1">
            <x v="772"/>
          </reference>
        </references>
      </pivotArea>
    </format>
    <format dxfId="69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37"/>
          </reference>
          <reference field="5" count="1">
            <x v="570"/>
          </reference>
        </references>
      </pivotArea>
    </format>
    <format dxfId="69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52"/>
          </reference>
          <reference field="5" count="1">
            <x v="279"/>
          </reference>
        </references>
      </pivotArea>
    </format>
    <format dxfId="69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59"/>
          </reference>
          <reference field="5" count="1">
            <x v="25"/>
          </reference>
        </references>
      </pivotArea>
    </format>
    <format dxfId="69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74"/>
          </reference>
          <reference field="5" count="1">
            <x v="774"/>
          </reference>
        </references>
      </pivotArea>
    </format>
    <format dxfId="69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04"/>
          </reference>
          <reference field="5" count="1">
            <x v="677"/>
          </reference>
        </references>
      </pivotArea>
    </format>
    <format dxfId="69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27"/>
          </reference>
          <reference field="5" count="1">
            <x v="105"/>
          </reference>
        </references>
      </pivotArea>
    </format>
    <format dxfId="68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37"/>
          </reference>
          <reference field="5" count="1">
            <x v="70"/>
          </reference>
        </references>
      </pivotArea>
    </format>
    <format dxfId="68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39"/>
          </reference>
          <reference field="5" count="1">
            <x v="175"/>
          </reference>
        </references>
      </pivotArea>
    </format>
    <format dxfId="68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48"/>
          </reference>
          <reference field="5" count="1">
            <x v="191"/>
          </reference>
        </references>
      </pivotArea>
    </format>
    <format dxfId="68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67"/>
          </reference>
          <reference field="5" count="1">
            <x v="543"/>
          </reference>
        </references>
      </pivotArea>
    </format>
    <format dxfId="68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1"/>
          </reference>
          <reference field="5" count="1">
            <x v="602"/>
          </reference>
        </references>
      </pivotArea>
    </format>
    <format dxfId="68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2"/>
          </reference>
          <reference field="5" count="1">
            <x v="872"/>
          </reference>
        </references>
      </pivotArea>
    </format>
    <format dxfId="68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5"/>
          </reference>
          <reference field="5" count="1">
            <x v="900"/>
          </reference>
        </references>
      </pivotArea>
    </format>
    <format dxfId="68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13"/>
          </reference>
          <reference field="5" count="1">
            <x v="866"/>
          </reference>
        </references>
      </pivotArea>
    </format>
    <format dxfId="68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48"/>
          </reference>
          <reference field="5" count="1">
            <x v="417"/>
          </reference>
        </references>
      </pivotArea>
    </format>
    <format dxfId="68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61"/>
          </reference>
          <reference field="5" count="1">
            <x v="588"/>
          </reference>
        </references>
      </pivotArea>
    </format>
    <format dxfId="67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62"/>
          </reference>
          <reference field="5" count="1">
            <x v="586"/>
          </reference>
        </references>
      </pivotArea>
    </format>
    <format dxfId="67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63"/>
          </reference>
          <reference field="5" count="1">
            <x v="590"/>
          </reference>
        </references>
      </pivotArea>
    </format>
    <format dxfId="67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81"/>
          </reference>
          <reference field="5" count="1">
            <x v="777"/>
          </reference>
        </references>
      </pivotArea>
    </format>
    <format dxfId="67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84"/>
          </reference>
          <reference field="5" count="1">
            <x v="773"/>
          </reference>
        </references>
      </pivotArea>
    </format>
    <format dxfId="67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92"/>
          </reference>
          <reference field="5" count="1">
            <x v="614"/>
          </reference>
        </references>
      </pivotArea>
    </format>
    <format dxfId="67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33"/>
          </reference>
          <reference field="5" count="1">
            <x v="294"/>
          </reference>
        </references>
      </pivotArea>
    </format>
    <format dxfId="67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46"/>
          </reference>
          <reference field="5" count="1">
            <x v="142"/>
          </reference>
        </references>
      </pivotArea>
    </format>
    <format dxfId="67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59"/>
          </reference>
          <reference field="5" count="1">
            <x v="71"/>
          </reference>
        </references>
      </pivotArea>
    </format>
    <format dxfId="67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65"/>
          </reference>
          <reference field="5" count="1">
            <x v="98"/>
          </reference>
        </references>
      </pivotArea>
    </format>
    <format dxfId="67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73"/>
          </reference>
          <reference field="5" count="1">
            <x v="183"/>
          </reference>
        </references>
      </pivotArea>
    </format>
    <format dxfId="66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79"/>
          </reference>
          <reference field="5" count="1">
            <x v="657"/>
          </reference>
        </references>
      </pivotArea>
    </format>
    <format dxfId="66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83"/>
          </reference>
          <reference field="5" count="1">
            <x v="587"/>
          </reference>
        </references>
      </pivotArea>
    </format>
    <format dxfId="66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92"/>
          </reference>
          <reference field="5" count="1">
            <x v="886"/>
          </reference>
        </references>
      </pivotArea>
    </format>
    <format dxfId="66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95"/>
          </reference>
          <reference field="5" count="1">
            <x v="413"/>
          </reference>
        </references>
      </pivotArea>
    </format>
    <format dxfId="66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97"/>
          </reference>
          <reference field="5" count="1">
            <x v="403"/>
          </reference>
        </references>
      </pivotArea>
    </format>
    <format dxfId="66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03"/>
          </reference>
          <reference field="5" count="1">
            <x v="13"/>
          </reference>
        </references>
      </pivotArea>
    </format>
    <format dxfId="66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59"/>
          </reference>
          <reference field="5" count="1">
            <x v="72"/>
          </reference>
        </references>
      </pivotArea>
    </format>
    <format dxfId="66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61"/>
          </reference>
          <reference field="5" count="1">
            <x v="97"/>
          </reference>
        </references>
      </pivotArea>
    </format>
    <format dxfId="66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69"/>
          </reference>
          <reference field="5" count="1">
            <x v="192"/>
          </reference>
        </references>
      </pivotArea>
    </format>
    <format dxfId="66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92"/>
          </reference>
          <reference field="5" count="1">
            <x v="472"/>
          </reference>
        </references>
      </pivotArea>
    </format>
    <format dxfId="65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15"/>
          </reference>
          <reference field="5" count="1">
            <x v="938"/>
          </reference>
        </references>
      </pivotArea>
    </format>
    <format dxfId="65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37"/>
          </reference>
          <reference field="5" count="1">
            <x v="346"/>
          </reference>
        </references>
      </pivotArea>
    </format>
    <format dxfId="65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39"/>
          </reference>
          <reference field="5" count="1">
            <x v="118"/>
          </reference>
        </references>
      </pivotArea>
    </format>
    <format dxfId="65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71"/>
          </reference>
          <reference field="5" count="1">
            <x v="582"/>
          </reference>
        </references>
      </pivotArea>
    </format>
    <format dxfId="65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95"/>
          </reference>
          <reference field="5" count="1">
            <x v="268"/>
          </reference>
        </references>
      </pivotArea>
    </format>
    <format dxfId="65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96"/>
          </reference>
          <reference field="5" count="1">
            <x v="109"/>
          </reference>
        </references>
      </pivotArea>
    </format>
    <format dxfId="65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29"/>
          </reference>
          <reference field="5" count="1">
            <x v="863"/>
          </reference>
        </references>
      </pivotArea>
    </format>
    <format dxfId="65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5" count="1">
            <x v="626"/>
          </reference>
        </references>
      </pivotArea>
    </format>
    <format dxfId="65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4"/>
          </reference>
          <reference field="5" count="1">
            <x v="783"/>
          </reference>
        </references>
      </pivotArea>
    </format>
    <format dxfId="65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4"/>
          </reference>
          <reference field="5" count="1">
            <x v="404"/>
          </reference>
        </references>
      </pivotArea>
    </format>
    <format dxfId="64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8"/>
          </reference>
          <reference field="5" count="1">
            <x v="799"/>
          </reference>
        </references>
      </pivotArea>
    </format>
    <format dxfId="64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3"/>
          </reference>
          <reference field="5" count="1">
            <x v="951"/>
          </reference>
        </references>
      </pivotArea>
    </format>
    <format dxfId="64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4"/>
          </reference>
          <reference field="5" count="1">
            <x v="491"/>
          </reference>
        </references>
      </pivotArea>
    </format>
    <format dxfId="64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8"/>
          </reference>
          <reference field="5" count="1">
            <x v="795"/>
          </reference>
        </references>
      </pivotArea>
    </format>
    <format dxfId="64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9"/>
          </reference>
          <reference field="5" count="1">
            <x v="850"/>
          </reference>
        </references>
      </pivotArea>
    </format>
    <format dxfId="64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4"/>
          </reference>
          <reference field="5" count="1">
            <x v="680"/>
          </reference>
        </references>
      </pivotArea>
    </format>
    <format dxfId="64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7"/>
          </reference>
          <reference field="5" count="1">
            <x v="579"/>
          </reference>
        </references>
      </pivotArea>
    </format>
    <format dxfId="64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35"/>
          </reference>
          <reference field="5" count="1">
            <x v="463"/>
          </reference>
        </references>
      </pivotArea>
    </format>
    <format dxfId="64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36"/>
          </reference>
          <reference field="5" count="1">
            <x v="679"/>
          </reference>
        </references>
      </pivotArea>
    </format>
    <format dxfId="64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46"/>
          </reference>
          <reference field="5" count="1">
            <x v="525"/>
          </reference>
        </references>
      </pivotArea>
    </format>
    <format dxfId="63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3"/>
          </reference>
          <reference field="5" count="1">
            <x v="869"/>
          </reference>
        </references>
      </pivotArea>
    </format>
    <format dxfId="63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7"/>
          </reference>
          <reference field="5" count="1">
            <x v="898"/>
          </reference>
        </references>
      </pivotArea>
    </format>
    <format dxfId="63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8"/>
          </reference>
          <reference field="5" count="1">
            <x v="580"/>
          </reference>
        </references>
      </pivotArea>
    </format>
    <format dxfId="63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62"/>
          </reference>
          <reference field="5" count="1">
            <x v="812"/>
          </reference>
        </references>
      </pivotArea>
    </format>
    <format dxfId="63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6"/>
          </reference>
          <reference field="5" count="1">
            <x v="298"/>
          </reference>
        </references>
      </pivotArea>
    </format>
    <format dxfId="63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2"/>
          </reference>
          <reference field="5" count="1">
            <x v="646"/>
          </reference>
        </references>
      </pivotArea>
    </format>
    <format dxfId="63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3"/>
          </reference>
          <reference field="5" count="1">
            <x v="811"/>
          </reference>
        </references>
      </pivotArea>
    </format>
    <format dxfId="63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4"/>
          </reference>
          <reference field="5" count="1">
            <x v="839"/>
          </reference>
        </references>
      </pivotArea>
    </format>
    <format dxfId="63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8"/>
          </reference>
          <reference field="5" count="1">
            <x v="781"/>
          </reference>
        </references>
      </pivotArea>
    </format>
    <format dxfId="63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9"/>
          </reference>
          <reference field="5" count="1">
            <x v="823"/>
          </reference>
        </references>
      </pivotArea>
    </format>
    <format dxfId="62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01"/>
          </reference>
          <reference field="5" count="1">
            <x v="527"/>
          </reference>
        </references>
      </pivotArea>
    </format>
    <format dxfId="62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05"/>
          </reference>
          <reference field="5" count="1">
            <x v="782"/>
          </reference>
        </references>
      </pivotArea>
    </format>
    <format dxfId="62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13"/>
          </reference>
          <reference field="5" count="1">
            <x v="852"/>
          </reference>
        </references>
      </pivotArea>
    </format>
    <format dxfId="62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15"/>
          </reference>
          <reference field="5" count="1">
            <x v="771"/>
          </reference>
        </references>
      </pivotArea>
    </format>
    <format dxfId="62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67"/>
          </reference>
          <reference field="5" count="1">
            <x v="778"/>
          </reference>
        </references>
      </pivotArea>
    </format>
    <format dxfId="62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71"/>
          </reference>
          <reference field="5" count="1">
            <x v="468"/>
          </reference>
        </references>
      </pivotArea>
    </format>
    <format dxfId="62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31"/>
          </reference>
          <reference field="5" count="1">
            <x v="612"/>
          </reference>
        </references>
      </pivotArea>
    </format>
    <format dxfId="62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3"/>
          </reference>
          <reference field="5" count="1">
            <x v="286"/>
          </reference>
        </references>
      </pivotArea>
    </format>
    <format dxfId="62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4"/>
          </reference>
          <reference field="5" count="1">
            <x v="613"/>
          </reference>
        </references>
      </pivotArea>
    </format>
    <format dxfId="62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5"/>
          </reference>
          <reference field="5" count="1">
            <x v="565"/>
          </reference>
        </references>
      </pivotArea>
    </format>
    <format dxfId="61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6"/>
          </reference>
          <reference field="5" count="1">
            <x v="564"/>
          </reference>
        </references>
      </pivotArea>
    </format>
    <format dxfId="61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7"/>
          </reference>
          <reference field="5" count="1">
            <x v="608"/>
          </reference>
        </references>
      </pivotArea>
    </format>
    <format dxfId="61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24"/>
          </reference>
          <reference field="5" count="1">
            <x v="605"/>
          </reference>
        </references>
      </pivotArea>
    </format>
    <format dxfId="61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34"/>
          </reference>
          <reference field="5" count="1">
            <x v="165"/>
          </reference>
        </references>
      </pivotArea>
    </format>
    <format dxfId="61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49"/>
          </reference>
          <reference field="5" count="1">
            <x v="606"/>
          </reference>
        </references>
      </pivotArea>
    </format>
    <format dxfId="61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15"/>
          </reference>
          <reference field="5" count="1">
            <x v="784"/>
          </reference>
        </references>
      </pivotArea>
    </format>
    <format dxfId="61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18"/>
          </reference>
          <reference field="5" count="1">
            <x v="107"/>
          </reference>
        </references>
      </pivotArea>
    </format>
    <format dxfId="61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26"/>
          </reference>
          <reference field="5" count="1">
            <x v="166"/>
          </reference>
        </references>
      </pivotArea>
    </format>
    <format dxfId="61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50"/>
          </reference>
          <reference field="5" count="1">
            <x v="416"/>
          </reference>
        </references>
      </pivotArea>
    </format>
    <format dxfId="61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4"/>
          </reference>
          <reference field="5" count="1">
            <x v="875"/>
          </reference>
        </references>
      </pivotArea>
    </format>
    <format dxfId="60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5"/>
          </reference>
          <reference field="5" count="1">
            <x v="315"/>
          </reference>
        </references>
      </pivotArea>
    </format>
    <format dxfId="60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6"/>
          </reference>
          <reference field="5" count="1">
            <x v="609"/>
          </reference>
        </references>
      </pivotArea>
    </format>
    <format dxfId="60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7"/>
          </reference>
          <reference field="5" count="1">
            <x v="603"/>
          </reference>
        </references>
      </pivotArea>
    </format>
    <format dxfId="60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80"/>
          </reference>
          <reference field="5" count="1">
            <x v="441"/>
          </reference>
        </references>
      </pivotArea>
    </format>
    <format dxfId="60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07"/>
          </reference>
          <reference field="5" count="1">
            <x v="539"/>
          </reference>
        </references>
      </pivotArea>
    </format>
    <format dxfId="60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19"/>
          </reference>
          <reference field="5" count="1">
            <x v="421"/>
          </reference>
        </references>
      </pivotArea>
    </format>
    <format dxfId="60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0"/>
          </reference>
          <reference field="5" count="1">
            <x v="809"/>
          </reference>
        </references>
      </pivotArea>
    </format>
    <format dxfId="60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1"/>
          </reference>
          <reference field="5" count="1">
            <x v="779"/>
          </reference>
        </references>
      </pivotArea>
    </format>
    <format dxfId="60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2"/>
          </reference>
          <reference field="5" count="1">
            <x v="591"/>
          </reference>
        </references>
      </pivotArea>
    </format>
    <format dxfId="60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3"/>
          </reference>
          <reference field="5" count="1">
            <x v="131"/>
          </reference>
        </references>
      </pivotArea>
    </format>
    <format dxfId="59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38"/>
          </reference>
          <reference field="5" count="1">
            <x v="297"/>
          </reference>
        </references>
      </pivotArea>
    </format>
    <format dxfId="59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41"/>
          </reference>
          <reference field="5" count="1">
            <x v="134"/>
          </reference>
        </references>
      </pivotArea>
    </format>
    <format dxfId="59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53"/>
          </reference>
          <reference field="5" count="1">
            <x v="164"/>
          </reference>
        </references>
      </pivotArea>
    </format>
    <format dxfId="59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62"/>
          </reference>
          <reference field="5" count="1">
            <x v="77"/>
          </reference>
        </references>
      </pivotArea>
    </format>
    <format dxfId="59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67"/>
          </reference>
          <reference field="5" count="1">
            <x v="101"/>
          </reference>
        </references>
      </pivotArea>
    </format>
    <format dxfId="59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85"/>
          </reference>
          <reference field="5" count="1">
            <x v="483"/>
          </reference>
        </references>
      </pivotArea>
    </format>
    <format dxfId="59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86"/>
          </reference>
          <reference field="5" count="1">
            <x v="604"/>
          </reference>
        </references>
      </pivotArea>
    </format>
    <format dxfId="59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01"/>
          </reference>
          <reference field="5" count="1">
            <x v="780"/>
          </reference>
        </references>
      </pivotArea>
    </format>
    <format dxfId="59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12"/>
          </reference>
          <reference field="5" count="1">
            <x v="351"/>
          </reference>
        </references>
      </pivotArea>
    </format>
    <format dxfId="59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1"/>
          </reference>
          <reference field="5" count="1">
            <x v="321"/>
          </reference>
        </references>
      </pivotArea>
    </format>
    <format dxfId="58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2"/>
          </reference>
          <reference field="5" count="1">
            <x v="810"/>
          </reference>
        </references>
      </pivotArea>
    </format>
    <format dxfId="58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3"/>
          </reference>
          <reference field="5" count="1">
            <x v="1240"/>
          </reference>
        </references>
      </pivotArea>
    </format>
    <format dxfId="58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7"/>
          </reference>
          <reference field="5" count="1">
            <x v="78"/>
          </reference>
        </references>
      </pivotArea>
    </format>
    <format dxfId="58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8"/>
          </reference>
          <reference field="5" count="1">
            <x v="102"/>
          </reference>
        </references>
      </pivotArea>
    </format>
    <format dxfId="58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87"/>
          </reference>
          <reference field="5" count="1">
            <x v="440"/>
          </reference>
        </references>
      </pivotArea>
    </format>
    <format dxfId="58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12"/>
          </reference>
          <reference field="5" count="1">
            <x v="620"/>
          </reference>
        </references>
      </pivotArea>
    </format>
    <format dxfId="58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93"/>
          </reference>
          <reference field="5" count="1">
            <x v="270"/>
          </reference>
        </references>
      </pivotArea>
    </format>
    <format dxfId="58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15"/>
          </reference>
          <reference field="5" count="1">
            <x v="116"/>
          </reference>
        </references>
      </pivotArea>
    </format>
    <format dxfId="58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21"/>
          </reference>
          <reference field="5" count="1">
            <x v="55"/>
          </reference>
        </references>
      </pivotArea>
    </format>
    <format dxfId="58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"/>
          </reference>
          <reference field="5" count="1">
            <x v="390"/>
          </reference>
        </references>
      </pivotArea>
    </format>
    <format dxfId="57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1"/>
          </reference>
          <reference field="5" count="1">
            <x v="414"/>
          </reference>
        </references>
      </pivotArea>
    </format>
    <format dxfId="57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2"/>
          </reference>
          <reference field="5" count="1">
            <x v="785"/>
          </reference>
        </references>
      </pivotArea>
    </format>
    <format dxfId="57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3"/>
          </reference>
          <reference field="5" count="1">
            <x v="393"/>
          </reference>
        </references>
      </pivotArea>
    </format>
    <format dxfId="57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5"/>
          </reference>
          <reference field="5" count="1">
            <x v="682"/>
          </reference>
        </references>
      </pivotArea>
    </format>
    <format dxfId="57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2"/>
          </reference>
          <reference field="5" count="1">
            <x v="921"/>
          </reference>
        </references>
      </pivotArea>
    </format>
    <format dxfId="57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4"/>
          </reference>
          <reference field="5" count="1">
            <x v="802"/>
          </reference>
        </references>
      </pivotArea>
    </format>
    <format dxfId="57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"/>
          </reference>
          <reference field="5" count="1">
            <x v="788"/>
          </reference>
        </references>
      </pivotArea>
    </format>
    <format dxfId="57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5"/>
          </reference>
          <reference field="5" count="1">
            <x v="853"/>
          </reference>
        </references>
      </pivotArea>
    </format>
    <format dxfId="57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9"/>
          </reference>
          <reference field="5" count="1">
            <x v="710"/>
          </reference>
        </references>
      </pivotArea>
    </format>
    <format dxfId="57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6"/>
          </reference>
          <reference field="5" count="1">
            <x v="787"/>
          </reference>
        </references>
      </pivotArea>
    </format>
    <format dxfId="56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01"/>
          </reference>
          <reference field="5" count="1">
            <x v="18"/>
          </reference>
        </references>
      </pivotArea>
    </format>
    <format dxfId="56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63"/>
          </reference>
          <reference field="5" count="1">
            <x v="931"/>
          </reference>
        </references>
      </pivotArea>
    </format>
    <format dxfId="56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69"/>
          </reference>
          <reference field="5" count="1">
            <x v="789"/>
          </reference>
        </references>
      </pivotArea>
    </format>
    <format dxfId="56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74"/>
          </reference>
          <reference field="5" count="1">
            <x v="930"/>
          </reference>
        </references>
      </pivotArea>
    </format>
    <format dxfId="56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77"/>
          </reference>
          <reference field="5" count="1">
            <x v="197"/>
          </reference>
        </references>
      </pivotArea>
    </format>
    <format dxfId="56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78"/>
          </reference>
          <reference field="5" count="1">
            <x v="391"/>
          </reference>
        </references>
      </pivotArea>
    </format>
    <format dxfId="56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3"/>
          </reference>
          <reference field="5" count="1">
            <x v="296"/>
          </reference>
        </references>
      </pivotArea>
    </format>
    <format dxfId="56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9"/>
          </reference>
          <reference field="5" count="1">
            <x v="867"/>
          </reference>
        </references>
      </pivotArea>
    </format>
    <format dxfId="56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95"/>
          </reference>
          <reference field="5" count="1">
            <x v="182"/>
          </reference>
        </references>
      </pivotArea>
    </format>
    <format dxfId="56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18"/>
          </reference>
          <reference field="5" count="1">
            <x v="904"/>
          </reference>
        </references>
      </pivotArea>
    </format>
    <format dxfId="55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29"/>
          </reference>
          <reference field="5" count="1">
            <x v="378"/>
          </reference>
        </references>
      </pivotArea>
    </format>
    <format dxfId="55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31"/>
          </reference>
          <reference field="5" count="1">
            <x v="701"/>
          </reference>
        </references>
      </pivotArea>
    </format>
    <format dxfId="55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3"/>
          </reference>
          <reference field="5" count="1">
            <x v="897"/>
          </reference>
        </references>
      </pivotArea>
    </format>
    <format dxfId="55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7"/>
          </reference>
          <reference field="5" count="1">
            <x v="868"/>
          </reference>
        </references>
      </pivotArea>
    </format>
    <format dxfId="55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8"/>
          </reference>
          <reference field="5" count="1">
            <x v="876"/>
          </reference>
        </references>
      </pivotArea>
    </format>
    <format dxfId="55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9"/>
          </reference>
          <reference field="5" count="1">
            <x v="890"/>
          </reference>
        </references>
      </pivotArea>
    </format>
    <format dxfId="55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51"/>
          </reference>
          <reference field="5" count="1">
            <x v="920"/>
          </reference>
        </references>
      </pivotArea>
    </format>
    <format dxfId="55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58"/>
          </reference>
          <reference field="5" count="1">
            <x v="571"/>
          </reference>
        </references>
      </pivotArea>
    </format>
    <format dxfId="55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76"/>
          </reference>
          <reference field="5" count="1">
            <x v="477"/>
          </reference>
        </references>
      </pivotArea>
    </format>
    <format dxfId="55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00"/>
          </reference>
          <reference field="5" count="1">
            <x v="697"/>
          </reference>
        </references>
      </pivotArea>
    </format>
    <format dxfId="54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04"/>
          </reference>
          <reference field="5" count="1">
            <x v="708"/>
          </reference>
        </references>
      </pivotArea>
    </format>
    <format dxfId="54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26"/>
          </reference>
          <reference field="5" count="1">
            <x v="484"/>
          </reference>
        </references>
      </pivotArea>
    </format>
    <format dxfId="54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43"/>
          </reference>
          <reference field="5" count="1">
            <x v="160"/>
          </reference>
        </references>
      </pivotArea>
    </format>
    <format dxfId="54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49"/>
          </reference>
          <reference field="5" count="1">
            <x v="285"/>
          </reference>
        </references>
      </pivotArea>
    </format>
    <format dxfId="54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69"/>
          </reference>
          <reference field="5" count="1">
            <x v="73"/>
          </reference>
        </references>
      </pivotArea>
    </format>
    <format dxfId="54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87"/>
          </reference>
          <reference field="5" count="1">
            <x v="409"/>
          </reference>
        </references>
      </pivotArea>
    </format>
    <format dxfId="54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6"/>
          </reference>
          <reference field="5" count="1">
            <x v="709"/>
          </reference>
        </references>
      </pivotArea>
    </format>
    <format dxfId="54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7"/>
          </reference>
          <reference field="5" count="1">
            <x v="707"/>
          </reference>
        </references>
      </pivotArea>
    </format>
    <format dxfId="54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9"/>
          </reference>
          <reference field="5" count="1">
            <x v="159"/>
          </reference>
        </references>
      </pivotArea>
    </format>
    <format dxfId="54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40"/>
          </reference>
          <reference field="5" count="1">
            <x v="74"/>
          </reference>
        </references>
      </pivotArea>
    </format>
    <format dxfId="53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44"/>
          </reference>
          <reference field="5" count="1">
            <x v="161"/>
          </reference>
        </references>
      </pivotArea>
    </format>
    <format dxfId="53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63"/>
          </reference>
          <reference field="5" count="1">
            <x v="622"/>
          </reference>
        </references>
      </pivotArea>
    </format>
    <format dxfId="53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76"/>
          </reference>
          <reference field="5" count="1">
            <x v="585"/>
          </reference>
        </references>
      </pivotArea>
    </format>
    <format dxfId="53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80"/>
          </reference>
          <reference field="5" count="1">
            <x v="790"/>
          </reference>
        </references>
      </pivotArea>
    </format>
    <format dxfId="53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86"/>
          </reference>
          <reference field="5" count="1">
            <x v="684"/>
          </reference>
        </references>
      </pivotArea>
    </format>
    <format dxfId="53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93"/>
          </reference>
          <reference field="5" count="1">
            <x v="473"/>
          </reference>
        </references>
      </pivotArea>
    </format>
    <format dxfId="53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98"/>
          </reference>
          <reference field="5" count="1">
            <x v="610"/>
          </reference>
        </references>
      </pivotArea>
    </format>
    <format dxfId="53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25"/>
          </reference>
          <reference field="5" count="1">
            <x v="162"/>
          </reference>
        </references>
      </pivotArea>
    </format>
    <format dxfId="53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42"/>
          </reference>
          <reference field="5" count="1">
            <x v="683"/>
          </reference>
        </references>
      </pivotArea>
    </format>
    <format dxfId="53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54"/>
          </reference>
          <reference field="5" count="1">
            <x v="860"/>
          </reference>
        </references>
      </pivotArea>
    </format>
    <format dxfId="52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55"/>
          </reference>
          <reference field="5" count="1">
            <x v="814"/>
          </reference>
        </references>
      </pivotArea>
    </format>
    <format dxfId="52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5"/>
          </reference>
          <reference field="5" count="1">
            <x v="815"/>
          </reference>
        </references>
      </pivotArea>
    </format>
    <format dxfId="52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7"/>
          </reference>
          <reference field="5" count="1">
            <x v="786"/>
          </reference>
        </references>
      </pivotArea>
    </format>
    <format dxfId="52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34"/>
          </reference>
          <reference field="5" count="1">
            <x v="295"/>
          </reference>
        </references>
      </pivotArea>
    </format>
    <format dxfId="52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60"/>
          </reference>
          <reference field="5" count="1">
            <x v="75"/>
          </reference>
        </references>
      </pivotArea>
    </format>
    <format dxfId="52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66"/>
          </reference>
          <reference field="5" count="1">
            <x v="100"/>
          </reference>
        </references>
      </pivotArea>
    </format>
    <format dxfId="52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84"/>
          </reference>
          <reference field="5" count="1">
            <x v="470"/>
          </reference>
        </references>
      </pivotArea>
    </format>
    <format dxfId="52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67"/>
          </reference>
          <reference field="5" count="1">
            <x v="110"/>
          </reference>
        </references>
      </pivotArea>
    </format>
    <format dxfId="52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77"/>
          </reference>
          <reference field="5" count="1">
            <x v="76"/>
          </reference>
        </references>
      </pivotArea>
    </format>
    <format dxfId="52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81"/>
          </reference>
          <reference field="5" count="1">
            <x v="145"/>
          </reference>
        </references>
      </pivotArea>
    </format>
    <format dxfId="51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89"/>
          </reference>
          <reference field="5" count="1">
            <x v="19"/>
          </reference>
        </references>
      </pivotArea>
    </format>
    <format dxfId="51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19"/>
          </reference>
          <reference field="5" count="1">
            <x v="446"/>
          </reference>
        </references>
      </pivotArea>
    </format>
    <format dxfId="51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0"/>
          </reference>
          <reference field="5" count="1">
            <x v="873"/>
          </reference>
        </references>
      </pivotArea>
    </format>
    <format dxfId="51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3"/>
          </reference>
          <reference field="5" count="1">
            <x v="611"/>
          </reference>
        </references>
      </pivotArea>
    </format>
    <format dxfId="51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33"/>
          </reference>
          <reference field="5" count="1">
            <x v="350"/>
          </reference>
        </references>
      </pivotArea>
    </format>
    <format dxfId="51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54"/>
          </reference>
          <reference field="5" count="1">
            <x v="865"/>
          </reference>
        </references>
      </pivotArea>
    </format>
    <format dxfId="51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65"/>
          </reference>
          <reference field="5" count="1">
            <x v="905"/>
          </reference>
        </references>
      </pivotArea>
    </format>
    <format dxfId="51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94"/>
          </reference>
          <reference field="5" count="1">
            <x v="269"/>
          </reference>
        </references>
      </pivotArea>
    </format>
    <format dxfId="51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59"/>
          </reference>
          <reference field="5" count="1">
            <x v="364"/>
          </reference>
        </references>
      </pivotArea>
    </format>
    <format dxfId="510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5"/>
          </reference>
          <reference field="5" count="1">
            <x v="408"/>
          </reference>
        </references>
      </pivotArea>
    </format>
    <format dxfId="509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76"/>
          </reference>
          <reference field="5" count="1">
            <x v="711"/>
          </reference>
        </references>
      </pivotArea>
    </format>
    <format dxfId="508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45"/>
          </reference>
          <reference field="5" count="1">
            <x v="410"/>
          </reference>
        </references>
      </pivotArea>
    </format>
    <format dxfId="507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51"/>
          </reference>
          <reference field="5" count="1">
            <x v="689"/>
          </reference>
        </references>
      </pivotArea>
    </format>
    <format dxfId="506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84"/>
          </reference>
          <reference field="5" count="1">
            <x v="292"/>
          </reference>
        </references>
      </pivotArea>
    </format>
    <format dxfId="505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21"/>
          </reference>
          <reference field="5" count="1">
            <x v="632"/>
          </reference>
        </references>
      </pivotArea>
    </format>
    <format dxfId="504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25"/>
          </reference>
          <reference field="5" count="1">
            <x v="363"/>
          </reference>
        </references>
      </pivotArea>
    </format>
    <format dxfId="503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98"/>
          </reference>
          <reference field="5" count="1">
            <x v="687"/>
          </reference>
        </references>
      </pivotArea>
    </format>
    <format dxfId="502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21"/>
          </reference>
          <reference field="5" count="1">
            <x v="521"/>
          </reference>
        </references>
      </pivotArea>
    </format>
    <format dxfId="501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50"/>
          </reference>
          <reference field="5" count="1">
            <x v="283"/>
          </reference>
        </references>
      </pivotArea>
    </format>
    <format dxfId="500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58"/>
          </reference>
          <reference field="5" count="1">
            <x v="691"/>
          </reference>
        </references>
      </pivotArea>
    </format>
    <format dxfId="499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2"/>
          </reference>
          <reference field="5" count="1">
            <x v="471"/>
          </reference>
        </references>
      </pivotArea>
    </format>
    <format dxfId="498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3"/>
          </reference>
          <reference field="5" count="1">
            <x v="705"/>
          </reference>
        </references>
      </pivotArea>
    </format>
    <format dxfId="497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9"/>
          </reference>
          <reference field="5" count="1">
            <x v="688"/>
          </reference>
        </references>
      </pivotArea>
    </format>
    <format dxfId="496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0"/>
          </reference>
          <reference field="5" count="1">
            <x v="114"/>
          </reference>
        </references>
      </pivotArea>
    </format>
    <format dxfId="495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1"/>
          </reference>
          <reference field="5" count="1">
            <x v="702"/>
          </reference>
        </references>
      </pivotArea>
    </format>
    <format dxfId="494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2"/>
          </reference>
          <reference field="5" count="1">
            <x v="706"/>
          </reference>
        </references>
      </pivotArea>
    </format>
    <format dxfId="493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3"/>
          </reference>
          <reference field="5" count="1">
            <x v="704"/>
          </reference>
        </references>
      </pivotArea>
    </format>
    <format dxfId="492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02"/>
          </reference>
          <reference field="5" count="1">
            <x v="474"/>
          </reference>
        </references>
      </pivotArea>
    </format>
    <format dxfId="491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20"/>
          </reference>
          <reference field="5" count="1">
            <x v="316"/>
          </reference>
        </references>
      </pivotArea>
    </format>
    <format dxfId="490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45"/>
          </reference>
          <reference field="5" count="1">
            <x v="176"/>
          </reference>
        </references>
      </pivotArea>
    </format>
    <format dxfId="489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11"/>
          </reference>
          <reference field="5" count="1">
            <x v="864"/>
          </reference>
        </references>
      </pivotArea>
    </format>
    <format dxfId="488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35"/>
          </reference>
          <reference field="5" count="1">
            <x v="310"/>
          </reference>
        </references>
      </pivotArea>
    </format>
    <format dxfId="487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40"/>
          </reference>
          <reference field="5" count="1">
            <x v="198"/>
          </reference>
        </references>
      </pivotArea>
    </format>
    <format dxfId="486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47"/>
          </reference>
          <reference field="5" count="1">
            <x v="163"/>
          </reference>
        </references>
      </pivotArea>
    </format>
    <format dxfId="485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77"/>
          </reference>
          <reference field="5" count="1">
            <x v="258"/>
          </reference>
        </references>
      </pivotArea>
    </format>
    <format dxfId="484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778"/>
          </reference>
          <reference field="5" count="1">
            <x v="67"/>
          </reference>
        </references>
      </pivotArea>
    </format>
    <format dxfId="483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784"/>
          </reference>
          <reference field="5" count="1">
            <x v="703"/>
          </reference>
        </references>
      </pivotArea>
    </format>
    <format dxfId="482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887"/>
          </reference>
          <reference field="5" count="1">
            <x v="266"/>
          </reference>
        </references>
      </pivotArea>
    </format>
    <format dxfId="481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931"/>
          </reference>
          <reference field="5" count="1">
            <x v="700"/>
          </reference>
        </references>
      </pivotArea>
    </format>
    <format dxfId="480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"/>
          </reference>
          <reference field="5" count="1">
            <x v="392"/>
          </reference>
        </references>
      </pivotArea>
    </format>
    <format dxfId="47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6"/>
          </reference>
          <reference field="5" count="1">
            <x v="792"/>
          </reference>
        </references>
      </pivotArea>
    </format>
    <format dxfId="478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2"/>
          </reference>
          <reference field="5" count="1">
            <x v="476"/>
          </reference>
        </references>
      </pivotArea>
    </format>
    <format dxfId="477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5"/>
          </reference>
          <reference field="5" count="1">
            <x v="690"/>
          </reference>
        </references>
      </pivotArea>
    </format>
    <format dxfId="476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9"/>
          </reference>
          <reference field="5" count="1">
            <x v="950"/>
          </reference>
        </references>
      </pivotArea>
    </format>
    <format dxfId="475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0"/>
          </reference>
          <reference field="5" count="1">
            <x v="723"/>
          </reference>
        </references>
      </pivotArea>
    </format>
    <format dxfId="474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55"/>
          </reference>
          <reference field="5" count="1">
            <x v="444"/>
          </reference>
        </references>
      </pivotArea>
    </format>
    <format dxfId="473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85"/>
          </reference>
          <reference field="5" count="1">
            <x v="300"/>
          </reference>
        </references>
      </pivotArea>
    </format>
    <format dxfId="472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27"/>
          </reference>
          <reference field="5" count="1">
            <x v="524"/>
          </reference>
        </references>
      </pivotArea>
    </format>
    <format dxfId="471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38"/>
          </reference>
          <reference field="5" count="1">
            <x v="640"/>
          </reference>
        </references>
      </pivotArea>
    </format>
    <format dxfId="470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53"/>
          </reference>
          <reference field="5" count="1">
            <x v="791"/>
          </reference>
        </references>
      </pivotArea>
    </format>
    <format dxfId="46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57"/>
          </reference>
          <reference field="5" count="1">
            <x v="894"/>
          </reference>
        </references>
      </pivotArea>
    </format>
    <format dxfId="468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60"/>
          </reference>
          <reference field="5" count="1">
            <x v="836"/>
          </reference>
        </references>
      </pivotArea>
    </format>
    <format dxfId="467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77"/>
          </reference>
          <reference field="5" count="1">
            <x v="395"/>
          </reference>
        </references>
      </pivotArea>
    </format>
    <format dxfId="466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28"/>
          </reference>
          <reference field="5" count="1">
            <x v="712"/>
          </reference>
        </references>
      </pivotArea>
    </format>
    <format dxfId="465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64"/>
          </reference>
          <reference field="5" count="1">
            <x v="384"/>
          </reference>
        </references>
      </pivotArea>
    </format>
    <format dxfId="464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75"/>
          </reference>
          <reference field="5" count="1">
            <x v="490"/>
          </reference>
        </references>
      </pivotArea>
    </format>
    <format dxfId="463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76"/>
          </reference>
          <reference field="5" count="1">
            <x v="388"/>
          </reference>
        </references>
      </pivotArea>
    </format>
    <format dxfId="462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42"/>
          </reference>
          <reference field="5" count="1">
            <x v="173"/>
          </reference>
        </references>
      </pivotArea>
    </format>
    <format dxfId="461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62"/>
          </reference>
          <reference field="5" count="1">
            <x v="825"/>
          </reference>
        </references>
      </pivotArea>
    </format>
    <format dxfId="460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72"/>
          </reference>
          <reference field="5" count="1">
            <x v="386"/>
          </reference>
        </references>
      </pivotArea>
    </format>
    <format dxfId="45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73"/>
          </reference>
          <reference field="5" count="1">
            <x v="492"/>
          </reference>
        </references>
      </pivotArea>
    </format>
    <format dxfId="458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51"/>
          </reference>
          <reference field="5" count="1">
            <x v="385"/>
          </reference>
        </references>
      </pivotArea>
    </format>
    <format dxfId="457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57"/>
          </reference>
          <reference field="5" count="1">
            <x v="394"/>
          </reference>
        </references>
      </pivotArea>
    </format>
    <format dxfId="456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58"/>
          </reference>
          <reference field="5" count="1">
            <x v="652"/>
          </reference>
        </references>
      </pivotArea>
    </format>
    <format dxfId="455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72"/>
          </reference>
          <reference field="5" count="1">
            <x v="962"/>
          </reference>
        </references>
      </pivotArea>
    </format>
    <format dxfId="454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36"/>
          </reference>
          <reference field="5" count="1">
            <x v="299"/>
          </reference>
        </references>
      </pivotArea>
    </format>
    <format dxfId="453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50"/>
          </reference>
          <reference field="5" count="1">
            <x v="199"/>
          </reference>
        </references>
      </pivotArea>
    </format>
    <format dxfId="452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61"/>
          </reference>
          <reference field="5" count="1">
            <x v="79"/>
          </reference>
        </references>
      </pivotArea>
    </format>
    <format dxfId="451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19"/>
          </reference>
          <reference field="5" count="1">
            <x v="793"/>
          </reference>
        </references>
      </pivotArea>
    </format>
    <format dxfId="450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56"/>
          </reference>
          <reference field="5" count="1">
            <x v="80"/>
          </reference>
        </references>
      </pivotArea>
    </format>
    <format dxfId="44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880"/>
          </reference>
          <reference field="5" count="1">
            <x v="271"/>
          </reference>
        </references>
      </pivotArea>
    </format>
    <format dxfId="448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390"/>
          </reference>
          <reference field="5" count="1">
            <x v="41"/>
          </reference>
        </references>
      </pivotArea>
    </format>
    <format dxfId="447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599"/>
          </reference>
          <reference field="5" count="1">
            <x v="534"/>
          </reference>
        </references>
      </pivotArea>
    </format>
    <format dxfId="446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600"/>
          </reference>
          <reference field="5" count="1">
            <x v="42"/>
          </reference>
        </references>
      </pivotArea>
    </format>
    <format dxfId="445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602"/>
          </reference>
          <reference field="5" count="1">
            <x v="52"/>
          </reference>
        </references>
      </pivotArea>
    </format>
    <format dxfId="444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669"/>
          </reference>
          <reference field="5" count="1">
            <x v="4"/>
          </reference>
        </references>
      </pivotArea>
    </format>
    <format dxfId="443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731"/>
          </reference>
          <reference field="5" count="1">
            <x v="44"/>
          </reference>
        </references>
      </pivotArea>
    </format>
    <format dxfId="442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736"/>
          </reference>
          <reference field="5" count="1">
            <x v="528"/>
          </reference>
        </references>
      </pivotArea>
    </format>
    <format dxfId="441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1"/>
          </reference>
          <reference field="5" count="1">
            <x v="5"/>
          </reference>
        </references>
      </pivotArea>
    </format>
    <format dxfId="440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4"/>
          </reference>
          <reference field="5" count="1">
            <x v="535"/>
          </reference>
        </references>
      </pivotArea>
    </format>
    <format dxfId="439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6"/>
          </reference>
          <reference field="5" count="1">
            <x v="46"/>
          </reference>
        </references>
      </pivotArea>
    </format>
    <format dxfId="438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8"/>
          </reference>
          <reference field="5" count="1">
            <x v="45"/>
          </reference>
        </references>
      </pivotArea>
    </format>
    <format dxfId="437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48"/>
          </reference>
          <reference field="5" count="1">
            <x v="530"/>
          </reference>
        </references>
      </pivotArea>
    </format>
    <format dxfId="436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901"/>
          </reference>
          <reference field="5" count="1">
            <x v="533"/>
          </reference>
        </references>
      </pivotArea>
    </format>
    <format dxfId="435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17"/>
          </reference>
          <reference field="5" count="1">
            <x v="261"/>
          </reference>
        </references>
      </pivotArea>
    </format>
    <format dxfId="434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2"/>
          </reference>
          <reference field="5" count="1">
            <x v="407"/>
          </reference>
        </references>
      </pivotArea>
    </format>
    <format dxfId="433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384"/>
          </reference>
          <reference field="5" count="1">
            <x v="127"/>
          </reference>
        </references>
      </pivotArea>
    </format>
    <format dxfId="432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495"/>
          </reference>
          <reference field="5" count="1">
            <x v="253"/>
          </reference>
        </references>
      </pivotArea>
    </format>
    <format dxfId="431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596"/>
          </reference>
          <reference field="5" count="1">
            <x v="349"/>
          </reference>
        </references>
      </pivotArea>
    </format>
    <format dxfId="430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597"/>
          </reference>
          <reference field="5" count="1">
            <x v="130"/>
          </reference>
        </references>
      </pivotArea>
    </format>
    <format dxfId="429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598"/>
          </reference>
          <reference field="5" count="1">
            <x v="129"/>
          </reference>
        </references>
      </pivotArea>
    </format>
    <format dxfId="428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610"/>
          </reference>
          <reference field="5" count="1">
            <x v="831"/>
          </reference>
        </references>
      </pivotArea>
    </format>
    <format dxfId="427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706"/>
          </reference>
          <reference field="5" count="1">
            <x v="362"/>
          </reference>
        </references>
      </pivotArea>
    </format>
    <format dxfId="426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832"/>
          </reference>
          <reference field="5" count="1">
            <x v="288"/>
          </reference>
        </references>
      </pivotArea>
    </format>
    <format dxfId="425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845"/>
          </reference>
          <reference field="5" count="1">
            <x v="128"/>
          </reference>
        </references>
      </pivotArea>
    </format>
    <format dxfId="424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846"/>
          </reference>
          <reference field="5" count="1">
            <x v="126"/>
          </reference>
        </references>
      </pivotArea>
    </format>
    <format dxfId="423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808"/>
          </reference>
          <reference field="5" count="1">
            <x v="532"/>
          </reference>
        </references>
      </pivotArea>
    </format>
    <format dxfId="422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496"/>
          </reference>
          <reference field="5" count="1">
            <x v="49"/>
          </reference>
        </references>
      </pivotArea>
    </format>
    <format dxfId="421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924"/>
          </reference>
          <reference field="5" count="1">
            <x v="47"/>
          </reference>
        </references>
      </pivotArea>
    </format>
    <format dxfId="420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1"/>
          </reference>
          <reference field="5" count="1">
            <x v="357"/>
          </reference>
        </references>
      </pivotArea>
    </format>
    <format dxfId="419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2"/>
          </reference>
          <reference field="5" count="1">
            <x v="123"/>
          </reference>
        </references>
      </pivotArea>
    </format>
    <format dxfId="418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3"/>
          </reference>
          <reference field="5" count="1">
            <x v="121"/>
          </reference>
        </references>
      </pivotArea>
    </format>
    <format dxfId="417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1"/>
          </reference>
          <reference field="5" count="1">
            <x v="125"/>
          </reference>
        </references>
      </pivotArea>
    </format>
    <format dxfId="416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2"/>
          </reference>
          <reference field="5" count="1">
            <x v="263"/>
          </reference>
        </references>
      </pivotArea>
    </format>
    <format dxfId="415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3"/>
          </reference>
          <reference field="5" count="1">
            <x v="124"/>
          </reference>
        </references>
      </pivotArea>
    </format>
    <format dxfId="414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4"/>
          </reference>
          <reference field="5" count="1">
            <x v="262"/>
          </reference>
        </references>
      </pivotArea>
    </format>
    <format dxfId="413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5"/>
          </reference>
          <reference field="5" count="1">
            <x v="120"/>
          </reference>
        </references>
      </pivotArea>
    </format>
    <format dxfId="412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6"/>
          </reference>
          <reference field="5" count="1">
            <x v="119"/>
          </reference>
        </references>
      </pivotArea>
    </format>
    <format dxfId="411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320"/>
          </reference>
          <reference field="5" count="1">
            <x v="201"/>
          </reference>
        </references>
      </pivotArea>
    </format>
    <format dxfId="410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393"/>
          </reference>
          <reference field="5" count="1">
            <x v="122"/>
          </reference>
        </references>
      </pivotArea>
    </format>
    <format dxfId="409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715"/>
          </reference>
          <reference field="5" count="1">
            <x v="54"/>
          </reference>
        </references>
      </pivotArea>
    </format>
    <format dxfId="408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969"/>
          </reference>
          <reference field="5" count="1">
            <x v="202"/>
          </reference>
        </references>
      </pivotArea>
    </format>
    <format dxfId="407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80"/>
          </reference>
          <reference field="5" count="1">
            <x v="982"/>
          </reference>
        </references>
      </pivotArea>
    </format>
    <format dxfId="406">
      <pivotArea dataOnly="0" labelOnly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5"/>
          </reference>
          <reference field="5" count="1">
            <x v="988"/>
          </reference>
        </references>
      </pivotArea>
    </format>
    <format dxfId="405">
      <pivotArea dataOnly="0" labelOnly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6"/>
          </reference>
          <reference field="5" count="1">
            <x v="989"/>
          </reference>
        </references>
      </pivotArea>
    </format>
    <format dxfId="404">
      <pivotArea dataOnly="0" labelOnly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7"/>
          </reference>
          <reference field="5" count="1">
            <x v="990"/>
          </reference>
        </references>
      </pivotArea>
    </format>
    <format dxfId="403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3"/>
          </reference>
          <reference field="5" count="1">
            <x v="996"/>
          </reference>
        </references>
      </pivotArea>
    </format>
    <format dxfId="402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4"/>
          </reference>
          <reference field="5" count="1">
            <x v="997"/>
          </reference>
        </references>
      </pivotArea>
    </format>
    <format dxfId="401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5"/>
          </reference>
          <reference field="5" count="1">
            <x v="998"/>
          </reference>
        </references>
      </pivotArea>
    </format>
    <format dxfId="400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6"/>
          </reference>
          <reference field="5" count="1">
            <x v="999"/>
          </reference>
        </references>
      </pivotArea>
    </format>
    <format dxfId="399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7"/>
          </reference>
          <reference field="5" count="1">
            <x v="1000"/>
          </reference>
        </references>
      </pivotArea>
    </format>
    <format dxfId="398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8"/>
          </reference>
          <reference field="5" count="1">
            <x v="1001"/>
          </reference>
        </references>
      </pivotArea>
    </format>
    <format dxfId="397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9"/>
          </reference>
          <reference field="5" count="1">
            <x v="1002"/>
          </reference>
        </references>
      </pivotArea>
    </format>
    <format dxfId="396">
      <pivotArea dataOnly="0" labelOnly="1" fieldPosition="0">
        <references count="5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9"/>
          </reference>
          <reference field="5" count="1">
            <x v="1014"/>
          </reference>
        </references>
      </pivotArea>
    </format>
    <format dxfId="395">
      <pivotArea dataOnly="0" labelOnly="1" fieldPosition="0">
        <references count="5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10"/>
          </reference>
          <reference field="5" count="1">
            <x v="1015"/>
          </reference>
        </references>
      </pivotArea>
    </format>
    <format dxfId="394">
      <pivotArea dataOnly="0" labelOnly="1" fieldPosition="0">
        <references count="5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11"/>
          </reference>
          <reference field="5" count="1">
            <x v="1016"/>
          </reference>
        </references>
      </pivotArea>
    </format>
    <format dxfId="393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1"/>
          </reference>
          <reference field="5" count="1">
            <x v="53"/>
          </reference>
        </references>
      </pivotArea>
    </format>
    <format dxfId="392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8"/>
          </reference>
          <reference field="5" count="1">
            <x v="1034"/>
          </reference>
        </references>
      </pivotArea>
    </format>
    <format dxfId="391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9"/>
          </reference>
          <reference field="5" count="1">
            <x v="1035"/>
          </reference>
        </references>
      </pivotArea>
    </format>
    <format dxfId="390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0"/>
          </reference>
          <reference field="5" count="1">
            <x v="1036"/>
          </reference>
        </references>
      </pivotArea>
    </format>
    <format dxfId="389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1"/>
          </reference>
          <reference field="5" count="1">
            <x v="1037"/>
          </reference>
        </references>
      </pivotArea>
    </format>
    <format dxfId="388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2"/>
          </reference>
          <reference field="5" count="1">
            <x v="1038"/>
          </reference>
        </references>
      </pivotArea>
    </format>
    <format dxfId="387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3"/>
          </reference>
          <reference field="5" count="1">
            <x v="1039"/>
          </reference>
        </references>
      </pivotArea>
    </format>
    <format dxfId="386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4"/>
          </reference>
          <reference field="5" count="1">
            <x v="1040"/>
          </reference>
        </references>
      </pivotArea>
    </format>
    <format dxfId="385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4"/>
          </reference>
          <reference field="5" count="1">
            <x v="1060"/>
          </reference>
        </references>
      </pivotArea>
    </format>
    <format dxfId="384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5"/>
          </reference>
          <reference field="5" count="1">
            <x v="1061"/>
          </reference>
        </references>
      </pivotArea>
    </format>
    <format dxfId="383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6"/>
          </reference>
          <reference field="5" count="1">
            <x v="1062"/>
          </reference>
        </references>
      </pivotArea>
    </format>
    <format dxfId="382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7"/>
          </reference>
          <reference field="5" count="1">
            <x v="1063"/>
          </reference>
        </references>
      </pivotArea>
    </format>
    <format dxfId="381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8"/>
          </reference>
          <reference field="5" count="1">
            <x v="1064"/>
          </reference>
        </references>
      </pivotArea>
    </format>
    <format dxfId="380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9"/>
          </reference>
          <reference field="5" count="1">
            <x v="1065"/>
          </reference>
        </references>
      </pivotArea>
    </format>
    <format dxfId="379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0"/>
          </reference>
          <reference field="5" count="1">
            <x v="1066"/>
          </reference>
        </references>
      </pivotArea>
    </format>
    <format dxfId="378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1"/>
          </reference>
          <reference field="5" count="1">
            <x v="1067"/>
          </reference>
        </references>
      </pivotArea>
    </format>
    <format dxfId="377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2"/>
          </reference>
          <reference field="5" count="1">
            <x v="1068"/>
          </reference>
        </references>
      </pivotArea>
    </format>
    <format dxfId="376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3"/>
          </reference>
          <reference field="5" count="1">
            <x v="1069"/>
          </reference>
        </references>
      </pivotArea>
    </format>
    <format dxfId="375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4"/>
          </reference>
          <reference field="5" count="1">
            <x v="1070"/>
          </reference>
        </references>
      </pivotArea>
    </format>
    <format dxfId="374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5"/>
          </reference>
          <reference field="5" count="1">
            <x v="1071"/>
          </reference>
        </references>
      </pivotArea>
    </format>
    <format dxfId="373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6"/>
          </reference>
          <reference field="5" count="1">
            <x v="1072"/>
          </reference>
        </references>
      </pivotArea>
    </format>
    <format dxfId="372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7"/>
          </reference>
          <reference field="5" count="1">
            <x v="1073"/>
          </reference>
        </references>
      </pivotArea>
    </format>
    <format dxfId="371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8"/>
          </reference>
          <reference field="5" count="1">
            <x v="1074"/>
          </reference>
        </references>
      </pivotArea>
    </format>
    <format dxfId="37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4"/>
          </reference>
          <reference field="5" count="1">
            <x v="1091"/>
          </reference>
        </references>
      </pivotArea>
    </format>
    <format dxfId="36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5"/>
          </reference>
          <reference field="5" count="1">
            <x v="1092"/>
          </reference>
        </references>
      </pivotArea>
    </format>
    <format dxfId="36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6"/>
          </reference>
          <reference field="5" count="1">
            <x v="1093"/>
          </reference>
        </references>
      </pivotArea>
    </format>
    <format dxfId="36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7"/>
          </reference>
          <reference field="5" count="1">
            <x v="1094"/>
          </reference>
        </references>
      </pivotArea>
    </format>
    <format dxfId="36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8"/>
          </reference>
          <reference field="5" count="1">
            <x v="1095"/>
          </reference>
        </references>
      </pivotArea>
    </format>
    <format dxfId="36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9"/>
          </reference>
          <reference field="5" count="1">
            <x v="1096"/>
          </reference>
        </references>
      </pivotArea>
    </format>
    <format dxfId="36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0"/>
          </reference>
          <reference field="5" count="1">
            <x v="1097"/>
          </reference>
        </references>
      </pivotArea>
    </format>
    <format dxfId="36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1"/>
          </reference>
          <reference field="5" count="1">
            <x v="1098"/>
          </reference>
        </references>
      </pivotArea>
    </format>
    <format dxfId="36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2"/>
          </reference>
          <reference field="5" count="1">
            <x v="1099"/>
          </reference>
        </references>
      </pivotArea>
    </format>
    <format dxfId="36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3"/>
          </reference>
          <reference field="5" count="1">
            <x v="1100"/>
          </reference>
        </references>
      </pivotArea>
    </format>
    <format dxfId="36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4"/>
          </reference>
          <reference field="5" count="1">
            <x v="1101"/>
          </reference>
        </references>
      </pivotArea>
    </format>
    <format dxfId="35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5"/>
          </reference>
          <reference field="5" count="1">
            <x v="1102"/>
          </reference>
        </references>
      </pivotArea>
    </format>
    <format dxfId="35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6"/>
          </reference>
          <reference field="5" count="1">
            <x v="1103"/>
          </reference>
        </references>
      </pivotArea>
    </format>
    <format dxfId="35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7"/>
          </reference>
          <reference field="5" count="1">
            <x v="1104"/>
          </reference>
        </references>
      </pivotArea>
    </format>
    <format dxfId="35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8"/>
          </reference>
          <reference field="5" count="1">
            <x v="1105"/>
          </reference>
        </references>
      </pivotArea>
    </format>
    <format dxfId="35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9"/>
          </reference>
          <reference field="5" count="1">
            <x v="1106"/>
          </reference>
        </references>
      </pivotArea>
    </format>
    <format dxfId="35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0"/>
          </reference>
          <reference field="5" count="1">
            <x v="1107"/>
          </reference>
        </references>
      </pivotArea>
    </format>
    <format dxfId="35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1"/>
          </reference>
          <reference field="5" count="1">
            <x v="1108"/>
          </reference>
        </references>
      </pivotArea>
    </format>
    <format dxfId="35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2"/>
          </reference>
          <reference field="5" count="1">
            <x v="1109"/>
          </reference>
        </references>
      </pivotArea>
    </format>
    <format dxfId="35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3"/>
          </reference>
          <reference field="5" count="1">
            <x v="1110"/>
          </reference>
        </references>
      </pivotArea>
    </format>
    <format dxfId="35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4"/>
          </reference>
          <reference field="5" count="1">
            <x v="1111"/>
          </reference>
        </references>
      </pivotArea>
    </format>
    <format dxfId="34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5"/>
          </reference>
          <reference field="5" count="1">
            <x v="1112"/>
          </reference>
        </references>
      </pivotArea>
    </format>
    <format dxfId="34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6"/>
          </reference>
          <reference field="5" count="1">
            <x v="1113"/>
          </reference>
        </references>
      </pivotArea>
    </format>
    <format dxfId="34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7"/>
          </reference>
          <reference field="5" count="1">
            <x v="1114"/>
          </reference>
        </references>
      </pivotArea>
    </format>
    <format dxfId="34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8"/>
          </reference>
          <reference field="5" count="1">
            <x v="1115"/>
          </reference>
        </references>
      </pivotArea>
    </format>
    <format dxfId="34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9"/>
          </reference>
          <reference field="5" count="1">
            <x v="1116"/>
          </reference>
        </references>
      </pivotArea>
    </format>
    <format dxfId="34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0"/>
          </reference>
          <reference field="5" count="1">
            <x v="1117"/>
          </reference>
        </references>
      </pivotArea>
    </format>
    <format dxfId="34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1"/>
          </reference>
          <reference field="5" count="1">
            <x v="1118"/>
          </reference>
        </references>
      </pivotArea>
    </format>
    <format dxfId="34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2"/>
          </reference>
          <reference field="5" count="1">
            <x v="1119"/>
          </reference>
        </references>
      </pivotArea>
    </format>
    <format dxfId="34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3"/>
          </reference>
          <reference field="5" count="1">
            <x v="1120"/>
          </reference>
        </references>
      </pivotArea>
    </format>
    <format dxfId="34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4"/>
          </reference>
          <reference field="5" count="1">
            <x v="1121"/>
          </reference>
        </references>
      </pivotArea>
    </format>
    <format dxfId="33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5"/>
          </reference>
          <reference field="5" count="1">
            <x v="1122"/>
          </reference>
        </references>
      </pivotArea>
    </format>
    <format dxfId="33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6"/>
          </reference>
          <reference field="5" count="1">
            <x v="1123"/>
          </reference>
        </references>
      </pivotArea>
    </format>
    <format dxfId="33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7"/>
          </reference>
          <reference field="5" count="1">
            <x v="1124"/>
          </reference>
        </references>
      </pivotArea>
    </format>
    <format dxfId="33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8"/>
          </reference>
          <reference field="5" count="1">
            <x v="1125"/>
          </reference>
        </references>
      </pivotArea>
    </format>
    <format dxfId="33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9"/>
          </reference>
          <reference field="5" count="1">
            <x v="1126"/>
          </reference>
        </references>
      </pivotArea>
    </format>
    <format dxfId="33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0"/>
          </reference>
          <reference field="5" count="1">
            <x v="1127"/>
          </reference>
        </references>
      </pivotArea>
    </format>
    <format dxfId="33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1"/>
          </reference>
          <reference field="5" count="1">
            <x v="1128"/>
          </reference>
        </references>
      </pivotArea>
    </format>
    <format dxfId="33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2"/>
          </reference>
          <reference field="5" count="1">
            <x v="1129"/>
          </reference>
        </references>
      </pivotArea>
    </format>
    <format dxfId="33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3"/>
          </reference>
          <reference field="5" count="1">
            <x v="1130"/>
          </reference>
        </references>
      </pivotArea>
    </format>
    <format dxfId="33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4"/>
          </reference>
          <reference field="5" count="1">
            <x v="1131"/>
          </reference>
        </references>
      </pivotArea>
    </format>
    <format dxfId="32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5"/>
          </reference>
          <reference field="5" count="1">
            <x v="1132"/>
          </reference>
        </references>
      </pivotArea>
    </format>
    <format dxfId="32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6"/>
          </reference>
          <reference field="5" count="1">
            <x v="1133"/>
          </reference>
        </references>
      </pivotArea>
    </format>
    <format dxfId="32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7"/>
          </reference>
          <reference field="5" count="1">
            <x v="1134"/>
          </reference>
        </references>
      </pivotArea>
    </format>
    <format dxfId="32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8"/>
          </reference>
          <reference field="5" count="1">
            <x v="1135"/>
          </reference>
        </references>
      </pivotArea>
    </format>
    <format dxfId="32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9"/>
          </reference>
          <reference field="5" count="1">
            <x v="1136"/>
          </reference>
        </references>
      </pivotArea>
    </format>
    <format dxfId="32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30"/>
          </reference>
          <reference field="5" count="1">
            <x v="1137"/>
          </reference>
        </references>
      </pivotArea>
    </format>
    <format dxfId="32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31"/>
          </reference>
          <reference field="5" count="1">
            <x v="1138"/>
          </reference>
        </references>
      </pivotArea>
    </format>
    <format dxfId="32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32"/>
          </reference>
          <reference field="5" count="1">
            <x v="1139"/>
          </reference>
        </references>
      </pivotArea>
    </format>
    <format dxfId="321">
      <pivotArea dataOnly="0" labelOnly="1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6"/>
          </reference>
          <reference field="5" count="1">
            <x v="1154"/>
          </reference>
        </references>
      </pivotArea>
    </format>
    <format dxfId="320">
      <pivotArea dataOnly="0" labelOnly="1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7"/>
          </reference>
          <reference field="5" count="1">
            <x v="1155"/>
          </reference>
        </references>
      </pivotArea>
    </format>
    <format dxfId="319">
      <pivotArea dataOnly="0" labelOnly="1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8"/>
          </reference>
          <reference field="5" count="1">
            <x v="1156"/>
          </reference>
        </references>
      </pivotArea>
    </format>
    <format dxfId="318">
      <pivotArea dataOnly="0" labelOnly="1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5"/>
          </reference>
          <reference field="5" count="1">
            <x v="1175"/>
          </reference>
        </references>
      </pivotArea>
    </format>
    <format dxfId="317">
      <pivotArea dataOnly="0" labelOnly="1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6"/>
          </reference>
          <reference field="5" count="1">
            <x v="1176"/>
          </reference>
        </references>
      </pivotArea>
    </format>
    <format dxfId="316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6"/>
          </reference>
          <reference field="5" count="1">
            <x v="1189"/>
          </reference>
        </references>
      </pivotArea>
    </format>
    <format dxfId="315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7"/>
          </reference>
          <reference field="5" count="1">
            <x v="1190"/>
          </reference>
        </references>
      </pivotArea>
    </format>
    <format dxfId="314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8"/>
          </reference>
          <reference field="5" count="1">
            <x v="1191"/>
          </reference>
        </references>
      </pivotArea>
    </format>
    <format dxfId="313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9"/>
          </reference>
          <reference field="5" count="1">
            <x v="1192"/>
          </reference>
        </references>
      </pivotArea>
    </format>
    <format dxfId="312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0"/>
          </reference>
          <reference field="5" count="1">
            <x v="1193"/>
          </reference>
        </references>
      </pivotArea>
    </format>
    <format dxfId="311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1"/>
          </reference>
          <reference field="5" count="1">
            <x v="1194"/>
          </reference>
        </references>
      </pivotArea>
    </format>
    <format dxfId="310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2"/>
          </reference>
          <reference field="5" count="1">
            <x v="1195"/>
          </reference>
        </references>
      </pivotArea>
    </format>
    <format dxfId="309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3"/>
          </reference>
          <reference field="5" count="1">
            <x v="1196"/>
          </reference>
        </references>
      </pivotArea>
    </format>
    <format dxfId="308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4"/>
          </reference>
          <reference field="5" count="1">
            <x v="1197"/>
          </reference>
        </references>
      </pivotArea>
    </format>
    <format dxfId="307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5"/>
          </reference>
          <reference field="5" count="1">
            <x v="1198"/>
          </reference>
        </references>
      </pivotArea>
    </format>
    <format dxfId="306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6"/>
          </reference>
          <reference field="5" count="1">
            <x v="1199"/>
          </reference>
        </references>
      </pivotArea>
    </format>
    <format dxfId="305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7"/>
          </reference>
          <reference field="5" count="1">
            <x v="1200"/>
          </reference>
        </references>
      </pivotArea>
    </format>
    <format dxfId="304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8"/>
          </reference>
          <reference field="5" count="1">
            <x v="1201"/>
          </reference>
        </references>
      </pivotArea>
    </format>
    <format dxfId="303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5"/>
          </reference>
          <reference field="5" count="1">
            <x v="1229"/>
          </reference>
        </references>
      </pivotArea>
    </format>
    <format dxfId="302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6"/>
          </reference>
          <reference field="5" count="1">
            <x v="1230"/>
          </reference>
        </references>
      </pivotArea>
    </format>
    <format dxfId="301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7"/>
          </reference>
          <reference field="5" count="1">
            <x v="1231"/>
          </reference>
        </references>
      </pivotArea>
    </format>
    <format dxfId="300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8"/>
          </reference>
          <reference field="5" count="1">
            <x v="1232"/>
          </reference>
        </references>
      </pivotArea>
    </format>
    <format dxfId="299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9"/>
          </reference>
          <reference field="5" count="1">
            <x v="1233"/>
          </reference>
        </references>
      </pivotArea>
    </format>
    <format dxfId="298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20"/>
          </reference>
          <reference field="5" count="1">
            <x v="1234"/>
          </reference>
        </references>
      </pivotArea>
    </format>
    <format dxfId="297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21"/>
          </reference>
          <reference field="5" count="1">
            <x v="1235"/>
          </reference>
        </references>
      </pivotArea>
    </format>
    <format dxfId="296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8"/>
          </reference>
          <reference field="5" count="1">
            <x v="1264"/>
          </reference>
        </references>
      </pivotArea>
    </format>
    <format dxfId="295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9"/>
          </reference>
          <reference field="5" count="1">
            <x v="1265"/>
          </reference>
        </references>
      </pivotArea>
    </format>
    <format dxfId="294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50"/>
          </reference>
          <reference field="5" count="1">
            <x v="1266"/>
          </reference>
        </references>
      </pivotArea>
    </format>
    <format dxfId="293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51"/>
          </reference>
          <reference field="5" count="1">
            <x v="1267"/>
          </reference>
        </references>
      </pivotArea>
    </format>
    <format dxfId="292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52"/>
          </reference>
          <reference field="5" count="1">
            <x v="1268"/>
          </reference>
        </references>
      </pivotArea>
    </format>
    <format dxfId="291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3"/>
          </reference>
          <reference field="5" count="1">
            <x v="1282"/>
          </reference>
        </references>
      </pivotArea>
    </format>
    <format dxfId="29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5"/>
          </reference>
          <reference field="5" count="1">
            <x v="1284"/>
          </reference>
        </references>
      </pivotArea>
    </format>
    <format dxfId="28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6"/>
          </reference>
          <reference field="5" count="1">
            <x v="1285"/>
          </reference>
        </references>
      </pivotArea>
    </format>
    <format dxfId="28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7"/>
          </reference>
          <reference field="5" count="1">
            <x v="1286"/>
          </reference>
        </references>
      </pivotArea>
    </format>
    <format dxfId="28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8"/>
          </reference>
          <reference field="5" count="1">
            <x v="1287"/>
          </reference>
        </references>
      </pivotArea>
    </format>
    <format dxfId="28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9"/>
          </reference>
          <reference field="5" count="1">
            <x v="1288"/>
          </reference>
        </references>
      </pivotArea>
    </format>
    <format dxfId="28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0"/>
          </reference>
          <reference field="5" count="1">
            <x v="1289"/>
          </reference>
        </references>
      </pivotArea>
    </format>
    <format dxfId="28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1"/>
          </reference>
          <reference field="5" count="1">
            <x v="1290"/>
          </reference>
        </references>
      </pivotArea>
    </format>
    <format dxfId="28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2"/>
          </reference>
          <reference field="5" count="1">
            <x v="1291"/>
          </reference>
        </references>
      </pivotArea>
    </format>
    <format dxfId="28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3"/>
          </reference>
          <reference field="5" count="1">
            <x v="1292"/>
          </reference>
        </references>
      </pivotArea>
    </format>
    <format dxfId="28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4"/>
          </reference>
          <reference field="5" count="1">
            <x v="1293"/>
          </reference>
        </references>
      </pivotArea>
    </format>
    <format dxfId="28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5"/>
          </reference>
          <reference field="5" count="1">
            <x v="1294"/>
          </reference>
        </references>
      </pivotArea>
    </format>
    <format dxfId="27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6"/>
          </reference>
          <reference field="5" count="1">
            <x v="1295"/>
          </reference>
        </references>
      </pivotArea>
    </format>
    <format dxfId="27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7"/>
          </reference>
          <reference field="5" count="1">
            <x v="1296"/>
          </reference>
        </references>
      </pivotArea>
    </format>
    <format dxfId="27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8"/>
          </reference>
          <reference field="5" count="1">
            <x v="1297"/>
          </reference>
        </references>
      </pivotArea>
    </format>
    <format dxfId="27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9"/>
          </reference>
          <reference field="5" count="1">
            <x v="1298"/>
          </reference>
        </references>
      </pivotArea>
    </format>
    <format dxfId="27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0"/>
          </reference>
          <reference field="5" count="1">
            <x v="1299"/>
          </reference>
        </references>
      </pivotArea>
    </format>
    <format dxfId="27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1"/>
          </reference>
          <reference field="5" count="1">
            <x v="1300"/>
          </reference>
        </references>
      </pivotArea>
    </format>
    <format dxfId="27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2"/>
          </reference>
          <reference field="5" count="1">
            <x v="1301"/>
          </reference>
        </references>
      </pivotArea>
    </format>
    <format dxfId="27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3"/>
          </reference>
          <reference field="5" count="1">
            <x v="1302"/>
          </reference>
        </references>
      </pivotArea>
    </format>
    <format dxfId="27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4"/>
          </reference>
          <reference field="5" count="1">
            <x v="1303"/>
          </reference>
        </references>
      </pivotArea>
    </format>
    <format dxfId="27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5"/>
          </reference>
          <reference field="5" count="1">
            <x v="1304"/>
          </reference>
        </references>
      </pivotArea>
    </format>
    <format dxfId="26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6"/>
          </reference>
          <reference field="5" count="1">
            <x v="1305"/>
          </reference>
        </references>
      </pivotArea>
    </format>
    <format dxfId="26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7"/>
          </reference>
          <reference field="5" count="1">
            <x v="1306"/>
          </reference>
        </references>
      </pivotArea>
    </format>
    <format dxfId="26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8"/>
          </reference>
          <reference field="5" count="1">
            <x v="1307"/>
          </reference>
        </references>
      </pivotArea>
    </format>
    <format dxfId="26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9"/>
          </reference>
          <reference field="5" count="1">
            <x v="1308"/>
          </reference>
        </references>
      </pivotArea>
    </format>
    <format dxfId="26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0"/>
          </reference>
          <reference field="5" count="1">
            <x v="1309"/>
          </reference>
        </references>
      </pivotArea>
    </format>
    <format dxfId="26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1"/>
          </reference>
          <reference field="5" count="1">
            <x v="1310"/>
          </reference>
        </references>
      </pivotArea>
    </format>
    <format dxfId="26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2"/>
          </reference>
          <reference field="5" count="1">
            <x v="1311"/>
          </reference>
        </references>
      </pivotArea>
    </format>
    <format dxfId="26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3"/>
          </reference>
          <reference field="5" count="1">
            <x v="1312"/>
          </reference>
        </references>
      </pivotArea>
    </format>
    <format dxfId="26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4"/>
          </reference>
          <reference field="5" count="1">
            <x v="1313"/>
          </reference>
        </references>
      </pivotArea>
    </format>
    <format dxfId="26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5"/>
          </reference>
          <reference field="5" count="1">
            <x v="1314"/>
          </reference>
        </references>
      </pivotArea>
    </format>
    <format dxfId="25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6"/>
          </reference>
          <reference field="5" count="1">
            <x v="1315"/>
          </reference>
        </references>
      </pivotArea>
    </format>
    <format dxfId="25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7"/>
          </reference>
          <reference field="5" count="1">
            <x v="1316"/>
          </reference>
        </references>
      </pivotArea>
    </format>
    <format dxfId="25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8"/>
          </reference>
          <reference field="5" count="1">
            <x v="1317"/>
          </reference>
        </references>
      </pivotArea>
    </format>
    <format dxfId="25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9"/>
          </reference>
          <reference field="5" count="1">
            <x v="1318"/>
          </reference>
        </references>
      </pivotArea>
    </format>
    <format dxfId="25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0"/>
          </reference>
          <reference field="5" count="1">
            <x v="1319"/>
          </reference>
        </references>
      </pivotArea>
    </format>
    <format dxfId="25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1"/>
          </reference>
          <reference field="5" count="1">
            <x v="1320"/>
          </reference>
        </references>
      </pivotArea>
    </format>
    <format dxfId="25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2"/>
          </reference>
          <reference field="5" count="1">
            <x v="1321"/>
          </reference>
        </references>
      </pivotArea>
    </format>
    <format dxfId="25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3"/>
          </reference>
          <reference field="5" count="1">
            <x v="1322"/>
          </reference>
        </references>
      </pivotArea>
    </format>
    <format dxfId="25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4"/>
          </reference>
          <reference field="5" count="1">
            <x v="1323"/>
          </reference>
        </references>
      </pivotArea>
    </format>
    <format dxfId="25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5"/>
          </reference>
          <reference field="5" count="1">
            <x v="1324"/>
          </reference>
        </references>
      </pivotArea>
    </format>
    <format dxfId="24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6"/>
          </reference>
          <reference field="5" count="1">
            <x v="1325"/>
          </reference>
        </references>
      </pivotArea>
    </format>
    <format dxfId="24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7"/>
          </reference>
          <reference field="5" count="1">
            <x v="1326"/>
          </reference>
        </references>
      </pivotArea>
    </format>
    <format dxfId="24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8"/>
          </reference>
          <reference field="5" count="1">
            <x v="1327"/>
          </reference>
        </references>
      </pivotArea>
    </format>
    <format dxfId="24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9"/>
          </reference>
          <reference field="5" count="1">
            <x v="1328"/>
          </reference>
        </references>
      </pivotArea>
    </format>
    <format dxfId="24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10"/>
          </reference>
          <reference field="5" count="1">
            <x v="1329"/>
          </reference>
        </references>
      </pivotArea>
    </format>
    <format dxfId="24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11"/>
          </reference>
          <reference field="5" count="1">
            <x v="1330"/>
          </reference>
        </references>
      </pivotArea>
    </format>
    <format dxfId="24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0"/>
          </reference>
          <reference field="5" count="1">
            <x v="971"/>
          </reference>
        </references>
      </pivotArea>
    </format>
    <format dxfId="242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1"/>
          </reference>
          <reference field="5" count="1">
            <x v="972"/>
          </reference>
        </references>
      </pivotArea>
    </format>
    <format dxfId="24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2"/>
          </reference>
          <reference field="5" count="1">
            <x v="973"/>
          </reference>
        </references>
      </pivotArea>
    </format>
    <format dxfId="240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3"/>
          </reference>
          <reference field="5" count="1">
            <x v="974"/>
          </reference>
        </references>
      </pivotArea>
    </format>
    <format dxfId="239">
      <pivotArea dataOnly="0" labelOnly="1" fieldPosition="0">
        <references count="5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1"/>
          </reference>
          <reference field="5" count="1">
            <x v="983"/>
          </reference>
        </references>
      </pivotArea>
    </format>
    <format dxfId="238">
      <pivotArea dataOnly="0" labelOnly="1" fieldPosition="0">
        <references count="5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2"/>
          </reference>
          <reference field="5" count="1">
            <x v="984"/>
          </reference>
        </references>
      </pivotArea>
    </format>
    <format dxfId="237">
      <pivotArea dataOnly="0" labelOnly="1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88"/>
          </reference>
          <reference field="5" count="1">
            <x v="991"/>
          </reference>
        </references>
      </pivotArea>
    </format>
    <format dxfId="236">
      <pivotArea dataOnly="0" labelOnly="1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89"/>
          </reference>
          <reference field="5" count="1">
            <x v="992"/>
          </reference>
        </references>
      </pivotArea>
    </format>
    <format dxfId="235">
      <pivotArea dataOnly="0" labelOnly="1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0"/>
          </reference>
          <reference field="5" count="1">
            <x v="993"/>
          </reference>
        </references>
      </pivotArea>
    </format>
    <format dxfId="234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0"/>
          </reference>
          <reference field="5" count="1">
            <x v="1005"/>
          </reference>
        </references>
      </pivotArea>
    </format>
    <format dxfId="233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1"/>
          </reference>
          <reference field="5" count="1">
            <x v="1006"/>
          </reference>
        </references>
      </pivotArea>
    </format>
    <format dxfId="232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2"/>
          </reference>
          <reference field="5" count="1">
            <x v="1007"/>
          </reference>
        </references>
      </pivotArea>
    </format>
    <format dxfId="231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3"/>
          </reference>
          <reference field="5" count="1">
            <x v="1008"/>
          </reference>
        </references>
      </pivotArea>
    </format>
    <format dxfId="230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4"/>
          </reference>
          <reference field="5" count="1">
            <x v="1009"/>
          </reference>
        </references>
      </pivotArea>
    </format>
    <format dxfId="229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5"/>
          </reference>
          <reference field="5" count="1">
            <x v="1010"/>
          </reference>
        </references>
      </pivotArea>
    </format>
    <format dxfId="228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012"/>
          </reference>
          <reference field="5" count="1">
            <x v="1018"/>
          </reference>
        </references>
      </pivotArea>
    </format>
    <format dxfId="227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013"/>
          </reference>
          <reference field="5" count="1">
            <x v="1019"/>
          </reference>
        </references>
      </pivotArea>
    </format>
    <format dxfId="226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4"/>
          </reference>
          <reference field="5" count="1">
            <x v="1020"/>
          </reference>
        </references>
      </pivotArea>
    </format>
    <format dxfId="225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5"/>
          </reference>
          <reference field="5" count="1">
            <x v="1021"/>
          </reference>
        </references>
      </pivotArea>
    </format>
    <format dxfId="224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6"/>
          </reference>
          <reference field="5" count="1">
            <x v="1022"/>
          </reference>
        </references>
      </pivotArea>
    </format>
    <format dxfId="223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7"/>
          </reference>
          <reference field="5" count="1">
            <x v="1023"/>
          </reference>
        </references>
      </pivotArea>
    </format>
    <format dxfId="222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8"/>
          </reference>
          <reference field="5" count="1">
            <x v="1024"/>
          </reference>
        </references>
      </pivotArea>
    </format>
    <format dxfId="221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9"/>
          </reference>
          <reference field="5" count="1">
            <x v="1025"/>
          </reference>
        </references>
      </pivotArea>
    </format>
    <format dxfId="220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5"/>
          </reference>
          <reference field="5" count="1">
            <x v="1041"/>
          </reference>
        </references>
      </pivotArea>
    </format>
    <format dxfId="219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6"/>
          </reference>
          <reference field="5" count="1">
            <x v="1042"/>
          </reference>
        </references>
      </pivotArea>
    </format>
    <format dxfId="218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7"/>
          </reference>
          <reference field="5" count="1">
            <x v="1043"/>
          </reference>
        </references>
      </pivotArea>
    </format>
    <format dxfId="217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8"/>
          </reference>
          <reference field="5" count="1">
            <x v="1044"/>
          </reference>
        </references>
      </pivotArea>
    </format>
    <format dxfId="216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9"/>
          </reference>
          <reference field="5" count="1">
            <x v="1045"/>
          </reference>
        </references>
      </pivotArea>
    </format>
    <format dxfId="215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0"/>
          </reference>
          <reference field="5" count="1">
            <x v="1046"/>
          </reference>
        </references>
      </pivotArea>
    </format>
    <format dxfId="214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1"/>
          </reference>
          <reference field="5" count="1">
            <x v="1047"/>
          </reference>
        </references>
      </pivotArea>
    </format>
    <format dxfId="213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2"/>
          </reference>
          <reference field="5" count="1">
            <x v="1048"/>
          </reference>
        </references>
      </pivotArea>
    </format>
    <format dxfId="212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3"/>
          </reference>
          <reference field="5" count="1">
            <x v="1049"/>
          </reference>
        </references>
      </pivotArea>
    </format>
    <format dxfId="211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69"/>
          </reference>
          <reference field="5" count="1">
            <x v="1076"/>
          </reference>
        </references>
      </pivotArea>
    </format>
    <format dxfId="210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0"/>
          </reference>
          <reference field="5" count="1">
            <x v="1077"/>
          </reference>
        </references>
      </pivotArea>
    </format>
    <format dxfId="209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1"/>
          </reference>
          <reference field="5" count="1">
            <x v="1078"/>
          </reference>
        </references>
      </pivotArea>
    </format>
    <format dxfId="208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2"/>
          </reference>
          <reference field="5" count="1">
            <x v="1079"/>
          </reference>
        </references>
      </pivotArea>
    </format>
    <format dxfId="207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3"/>
          </reference>
          <reference field="5" count="1">
            <x v="1080"/>
          </reference>
        </references>
      </pivotArea>
    </format>
    <format dxfId="206">
      <pivotArea dataOnly="0" labelOnly="1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3"/>
          </reference>
          <reference field="5" count="1">
            <x v="1140"/>
          </reference>
        </references>
      </pivotArea>
    </format>
    <format dxfId="205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49"/>
          </reference>
          <reference field="5" count="1">
            <x v="1157"/>
          </reference>
        </references>
      </pivotArea>
    </format>
    <format dxfId="204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0"/>
          </reference>
          <reference field="5" count="1">
            <x v="1158"/>
          </reference>
        </references>
      </pivotArea>
    </format>
    <format dxfId="203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1"/>
          </reference>
          <reference field="5" count="1">
            <x v="1159"/>
          </reference>
        </references>
      </pivotArea>
    </format>
    <format dxfId="202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2"/>
          </reference>
          <reference field="5" count="1">
            <x v="1160"/>
          </reference>
        </references>
      </pivotArea>
    </format>
    <format dxfId="201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3"/>
          </reference>
          <reference field="5" count="1">
            <x v="1161"/>
          </reference>
        </references>
      </pivotArea>
    </format>
    <format dxfId="200">
      <pivotArea dataOnly="0" labelOnly="1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1157"/>
          </reference>
          <reference field="5" count="1">
            <x v="1166"/>
          </reference>
        </references>
      </pivotArea>
    </format>
    <format dxfId="199">
      <pivotArea dataOnly="0" labelOnly="1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58"/>
          </reference>
          <reference field="5" count="1">
            <x v="1167"/>
          </reference>
        </references>
      </pivotArea>
    </format>
    <format dxfId="198">
      <pivotArea dataOnly="0" labelOnly="1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59"/>
          </reference>
          <reference field="5" count="1">
            <x v="1168"/>
          </reference>
        </references>
      </pivotArea>
    </format>
    <format dxfId="197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67"/>
          </reference>
          <reference field="5" count="1">
            <x v="1177"/>
          </reference>
        </references>
      </pivotArea>
    </format>
    <format dxfId="196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68"/>
          </reference>
          <reference field="5" count="1">
            <x v="1178"/>
          </reference>
        </references>
      </pivotArea>
    </format>
    <format dxfId="195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69"/>
          </reference>
          <reference field="5" count="1">
            <x v="1179"/>
          </reference>
        </references>
      </pivotArea>
    </format>
    <format dxfId="194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0"/>
          </reference>
          <reference field="5" count="1">
            <x v="1180"/>
          </reference>
        </references>
      </pivotArea>
    </format>
    <format dxfId="193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1189"/>
          </reference>
          <reference field="5" count="1">
            <x v="1202"/>
          </reference>
        </references>
      </pivotArea>
    </format>
    <format dxfId="192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0"/>
          </reference>
          <reference field="5" count="1">
            <x v="1203"/>
          </reference>
        </references>
      </pivotArea>
    </format>
    <format dxfId="191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1"/>
          </reference>
          <reference field="5" count="1">
            <x v="1204"/>
          </reference>
        </references>
      </pivotArea>
    </format>
    <format dxfId="190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2"/>
          </reference>
          <reference field="5" count="1">
            <x v="1205"/>
          </reference>
        </references>
      </pivotArea>
    </format>
    <format dxfId="189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3"/>
          </reference>
          <reference field="5" count="1">
            <x v="1206"/>
          </reference>
        </references>
      </pivotArea>
    </format>
    <format dxfId="188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4"/>
          </reference>
          <reference field="5" count="1">
            <x v="1207"/>
          </reference>
        </references>
      </pivotArea>
    </format>
    <format dxfId="187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5"/>
          </reference>
          <reference field="5" count="1">
            <x v="1208"/>
          </reference>
        </references>
      </pivotArea>
    </format>
    <format dxfId="186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0"/>
          </reference>
          <reference field="3" count="1" selected="0">
            <x v="1222"/>
          </reference>
          <reference field="5" count="1">
            <x v="1236"/>
          </reference>
        </references>
      </pivotArea>
    </format>
    <format dxfId="185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3"/>
          </reference>
          <reference field="5" count="1">
            <x v="1237"/>
          </reference>
        </references>
      </pivotArea>
    </format>
    <format dxfId="184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4"/>
          </reference>
          <reference field="5" count="1">
            <x v="1238"/>
          </reference>
        </references>
      </pivotArea>
    </format>
    <format dxfId="183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5"/>
          </reference>
          <reference field="5" count="1">
            <x v="1239"/>
          </reference>
        </references>
      </pivotArea>
    </format>
    <format dxfId="182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39"/>
          </reference>
          <reference field="5" count="1">
            <x v="1254"/>
          </reference>
        </references>
      </pivotArea>
    </format>
    <format dxfId="181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0"/>
          </reference>
          <reference field="5" count="1">
            <x v="1255"/>
          </reference>
        </references>
      </pivotArea>
    </format>
    <format dxfId="180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1"/>
          </reference>
          <reference field="5" count="1">
            <x v="1256"/>
          </reference>
        </references>
      </pivotArea>
    </format>
    <format dxfId="179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2"/>
          </reference>
          <reference field="5" count="1">
            <x v="1257"/>
          </reference>
        </references>
      </pivotArea>
    </format>
    <format dxfId="178">
      <pivotArea dataOnly="0" labelOnly="1" fieldPosition="0">
        <references count="5">
          <reference field="0" count="1" selected="0">
            <x v="8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3"/>
          </reference>
          <reference field="5" count="1">
            <x v="1270"/>
          </reference>
        </references>
      </pivotArea>
    </format>
    <format dxfId="177">
      <pivotArea dataOnly="0" labelOnly="1" fieldPosition="0">
        <references count="5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59"/>
          </reference>
          <reference field="5" count="1">
            <x v="1277"/>
          </reference>
        </references>
      </pivotArea>
    </format>
    <format dxfId="176">
      <pivotArea dataOnly="0" labelOnly="1" fieldPosition="0">
        <references count="5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0"/>
          </reference>
          <reference field="5" count="1">
            <x v="1278"/>
          </reference>
        </references>
      </pivotArea>
    </format>
    <format dxfId="175">
      <pivotArea dataOnly="0" labelOnly="1" fieldPosition="0">
        <references count="5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1"/>
          </reference>
          <reference field="5" count="1">
            <x v="1279"/>
          </reference>
        </references>
      </pivotArea>
    </format>
    <format dxfId="174">
      <pivotArea dataOnly="0" labelOnly="1" fieldPosition="0">
        <references count="1">
          <reference field="4" count="0"/>
        </references>
      </pivotArea>
    </format>
    <format dxfId="173">
      <pivotArea dataOnly="0" labelOnly="1" grandCol="1" outline="0" fieldPosition="0"/>
    </format>
    <format dxfId="172">
      <pivotArea dataOnly="0" labelOnly="1" offset="B256" fieldPosition="0">
        <references count="1">
          <reference field="0" count="1">
            <x v="0"/>
          </reference>
        </references>
      </pivotArea>
    </format>
    <format dxfId="171">
      <pivotArea dataOnly="0" labelOnly="1" offset="B256" fieldPosition="0">
        <references count="1">
          <reference field="0" count="1">
            <x v="1"/>
          </reference>
        </references>
      </pivotArea>
    </format>
    <format dxfId="170">
      <pivotArea dataOnly="0" labelOnly="1" offset="B256" fieldPosition="0">
        <references count="1">
          <reference field="0" count="1">
            <x v="2"/>
          </reference>
        </references>
      </pivotArea>
    </format>
    <format dxfId="169">
      <pivotArea dataOnly="0" labelOnly="1" offset="B256" fieldPosition="0">
        <references count="1">
          <reference field="0" count="1">
            <x v="3"/>
          </reference>
        </references>
      </pivotArea>
    </format>
    <format dxfId="168">
      <pivotArea dataOnly="0" labelOnly="1" offset="B256" fieldPosition="0">
        <references count="1">
          <reference field="0" count="1">
            <x v="4"/>
          </reference>
        </references>
      </pivotArea>
    </format>
    <format dxfId="167">
      <pivotArea dataOnly="0" labelOnly="1" offset="B256" fieldPosition="0">
        <references count="1">
          <reference field="0" count="1">
            <x v="5"/>
          </reference>
        </references>
      </pivotArea>
    </format>
    <format dxfId="166">
      <pivotArea dataOnly="0" labelOnly="1" offset="B256" fieldPosition="0">
        <references count="1">
          <reference field="0" count="1">
            <x v="6"/>
          </reference>
        </references>
      </pivotArea>
    </format>
    <format dxfId="165">
      <pivotArea dataOnly="0" labelOnly="1" offset="B256" fieldPosition="0">
        <references count="1">
          <reference field="0" count="1">
            <x v="7"/>
          </reference>
        </references>
      </pivotArea>
    </format>
    <format dxfId="164">
      <pivotArea dataOnly="0" labelOnly="1" offset="B256" fieldPosition="0">
        <references count="1">
          <reference field="0" count="1">
            <x v="8"/>
          </reference>
        </references>
      </pivotArea>
    </format>
    <format dxfId="163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62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61">
      <pivotArea dataOnly="0" labelOnly="1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0"/>
        </references>
      </pivotArea>
    </format>
    <format dxfId="160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59">
      <pivotArea dataOnly="0" labelOnly="1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0"/>
        </references>
      </pivotArea>
    </format>
    <format dxfId="158">
      <pivotArea dataOnly="0" labelOnly="1" fieldPosition="0">
        <references count="3">
          <reference field="0" count="1" selected="0">
            <x v="2"/>
          </reference>
          <reference field="1" count="1" selected="0">
            <x v="6"/>
          </reference>
          <reference field="2" count="0"/>
        </references>
      </pivotArea>
    </format>
    <format dxfId="157">
      <pivotArea dataOnly="0" labelOnly="1" fieldPosition="0">
        <references count="3">
          <reference field="0" count="1" selected="0">
            <x v="2"/>
          </reference>
          <reference field="1" count="1" selected="0">
            <x v="10"/>
          </reference>
          <reference field="2" count="0"/>
        </references>
      </pivotArea>
    </format>
    <format dxfId="156">
      <pivotArea dataOnly="0" labelOnly="1" fieldPosition="0">
        <references count="3">
          <reference field="0" count="1" selected="0">
            <x v="2"/>
          </reference>
          <reference field="1" count="1" selected="0">
            <x v="15"/>
          </reference>
          <reference field="2" count="1">
            <x v="0"/>
          </reference>
        </references>
      </pivotArea>
    </format>
    <format dxfId="155">
      <pivotArea dataOnly="0" labelOnly="1" fieldPosition="0">
        <references count="3">
          <reference field="0" count="1" selected="0">
            <x v="2"/>
          </reference>
          <reference field="1" count="1" selected="0">
            <x v="16"/>
          </reference>
          <reference field="2" count="1">
            <x v="1"/>
          </reference>
        </references>
      </pivotArea>
    </format>
    <format dxfId="154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53">
      <pivotArea dataOnly="0" labelOnly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2" count="0"/>
        </references>
      </pivotArea>
    </format>
    <format dxfId="152">
      <pivotArea dataOnly="0" labelOnly="1" fieldPosition="0">
        <references count="3">
          <reference field="0" count="1" selected="0">
            <x v="3"/>
          </reference>
          <reference field="1" count="1" selected="0">
            <x v="12"/>
          </reference>
          <reference field="2" count="0"/>
        </references>
      </pivotArea>
    </format>
    <format dxfId="151">
      <pivotArea dataOnly="0" labelOnly="1" fieldPosition="0">
        <references count="3">
          <reference field="0" count="1" selected="0">
            <x v="3"/>
          </reference>
          <reference field="1" count="1" selected="0">
            <x v="17"/>
          </reference>
          <reference field="2" count="1">
            <x v="0"/>
          </reference>
        </references>
      </pivotArea>
    </format>
    <format dxfId="150">
      <pivotArea dataOnly="0" labelOnly="1" fieldPosition="0">
        <references count="3">
          <reference field="0" count="1" selected="0">
            <x v="4"/>
          </reference>
          <reference field="1" count="1" selected="0">
            <x v="10"/>
          </reference>
          <reference field="2" count="1">
            <x v="0"/>
          </reference>
        </references>
      </pivotArea>
    </format>
    <format dxfId="149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48">
      <pivotArea dataOnly="0" labelOnly="1" fieldPosition="0">
        <references count="3">
          <reference field="0" count="1" selected="0">
            <x v="5"/>
          </reference>
          <reference field="1" count="1" selected="0">
            <x v="17"/>
          </reference>
          <reference field="2" count="0"/>
        </references>
      </pivotArea>
    </format>
    <format dxfId="147">
      <pivotArea dataOnly="0" labelOnly="1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146">
      <pivotArea dataOnly="0" labelOnly="1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45">
      <pivotArea dataOnly="0" labelOnly="1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44">
      <pivotArea dataOnly="0" labelOnly="1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0"/>
        </references>
      </pivotArea>
    </format>
    <format dxfId="143">
      <pivotArea dataOnly="0" labelOnly="1" fieldPosition="0">
        <references count="3">
          <reference field="0" count="1" selected="0">
            <x v="8"/>
          </reference>
          <reference field="1" count="1" selected="0">
            <x v="10"/>
          </reference>
          <reference field="2" count="0"/>
        </references>
      </pivotArea>
    </format>
    <format dxfId="142">
      <pivotArea dataOnly="0" labelOnly="1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0"/>
        </references>
      </pivotArea>
    </format>
    <format dxfId="141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0"/>
        </references>
      </pivotArea>
    </format>
    <format dxfId="140">
      <pivotArea field="3" type="button" dataOnly="0" labelOnly="1" outline="0" axis="axisRow" fieldPosition="3"/>
    </format>
    <format dxfId="139">
      <pivotArea dataOnly="0" labelOnly="1" offset="C256" fieldPosition="0">
        <references count="1">
          <reference field="0" count="1">
            <x v="0"/>
          </reference>
        </references>
      </pivotArea>
    </format>
    <format dxfId="138">
      <pivotArea dataOnly="0" labelOnly="1" offset="C256" fieldPosition="0">
        <references count="1">
          <reference field="0" count="1">
            <x v="1"/>
          </reference>
        </references>
      </pivotArea>
    </format>
    <format dxfId="137">
      <pivotArea dataOnly="0" labelOnly="1" offset="C256" fieldPosition="0">
        <references count="1">
          <reference field="0" count="1">
            <x v="2"/>
          </reference>
        </references>
      </pivotArea>
    </format>
    <format dxfId="136">
      <pivotArea dataOnly="0" labelOnly="1" offset="C256" fieldPosition="0">
        <references count="1">
          <reference field="0" count="1">
            <x v="3"/>
          </reference>
        </references>
      </pivotArea>
    </format>
    <format dxfId="135">
      <pivotArea dataOnly="0" labelOnly="1" offset="C256" fieldPosition="0">
        <references count="1">
          <reference field="0" count="1">
            <x v="4"/>
          </reference>
        </references>
      </pivotArea>
    </format>
    <format dxfId="134">
      <pivotArea dataOnly="0" labelOnly="1" offset="C256" fieldPosition="0">
        <references count="1">
          <reference field="0" count="1">
            <x v="5"/>
          </reference>
        </references>
      </pivotArea>
    </format>
    <format dxfId="133">
      <pivotArea dataOnly="0" labelOnly="1" offset="C256" fieldPosition="0">
        <references count="1">
          <reference field="0" count="1">
            <x v="6"/>
          </reference>
        </references>
      </pivotArea>
    </format>
    <format dxfId="132">
      <pivotArea dataOnly="0" labelOnly="1" offset="C256" fieldPosition="0">
        <references count="1">
          <reference field="0" count="1">
            <x v="7"/>
          </reference>
        </references>
      </pivotArea>
    </format>
    <format dxfId="131">
      <pivotArea dataOnly="0" labelOnly="1" offset="C256" fieldPosition="0">
        <references count="1">
          <reference field="0" count="1">
            <x v="8"/>
          </reference>
        </references>
      </pivotArea>
    </format>
    <format dxfId="130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129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53"/>
            <x v="983"/>
            <x v="984"/>
          </reference>
        </references>
      </pivotArea>
    </format>
    <format dxfId="128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992"/>
          </reference>
        </references>
      </pivotArea>
    </format>
    <format dxfId="127">
      <pivotArea dataOnly="0" labelOnly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6"/>
            <x v="1007"/>
            <x v="1008"/>
          </reference>
        </references>
      </pivotArea>
    </format>
    <format dxfId="126">
      <pivotArea dataOnly="0" labelOnly="1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125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124">
      <pivotArea dataOnly="0" labelOnly="1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123">
      <pivotArea dataOnly="0" labelOnly="1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122">
      <pivotArea dataOnly="0" labelOnly="1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121">
      <pivotArea dataOnly="0" labelOnly="1" fieldPosition="0">
        <references count="4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120">
      <pivotArea dataOnly="0" labelOnly="1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119">
      <pivotArea dataOnly="0" labelOnly="1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118">
      <pivotArea dataOnly="0" labelOnly="1" fieldPosition="0">
        <references count="4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117">
      <pivotArea dataOnly="0" labelOnly="1" fieldPosition="0">
        <references count="4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116">
      <pivotArea dataOnly="0" labelOnly="1" fieldPosition="0">
        <references count="4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115">
      <pivotArea dataOnly="0" labelOnly="1" fieldPosition="0">
        <references count="4">
          <reference field="0" count="1" selected="0">
            <x v="0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2"/>
          </reference>
        </references>
      </pivotArea>
    </format>
    <format dxfId="114">
      <pivotArea dataOnly="0" labelOnly="1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1"/>
          </reference>
          <reference field="3" count="2">
            <x v="1264"/>
            <x v="1483"/>
          </reference>
        </references>
      </pivotArea>
    </format>
    <format dxfId="113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857"/>
            <x v="957"/>
          </reference>
        </references>
      </pivotArea>
    </format>
    <format dxfId="112">
      <pivotArea dataOnly="0" labelOnly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744"/>
            <x v="801"/>
            <x v="1326"/>
          </reference>
        </references>
      </pivotArea>
    </format>
    <format dxfId="111">
      <pivotArea dataOnly="0" labelOnly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110">
      <pivotArea dataOnly="0" labelOnly="1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589"/>
            <x v="842"/>
            <x v="967"/>
          </reference>
        </references>
      </pivotArea>
    </format>
    <format dxfId="109">
      <pivotArea dataOnly="0" labelOnly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783"/>
            <x v="948"/>
          </reference>
        </references>
      </pivotArea>
    </format>
    <format dxfId="108">
      <pivotArea dataOnly="0" labelOnly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107">
      <pivotArea dataOnly="0" labelOnly="1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106">
      <pivotArea dataOnly="0" labelOnly="1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2">
            <x v="494"/>
            <x v="512"/>
          </reference>
        </references>
      </pivotArea>
    </format>
    <format dxfId="105">
      <pivotArea dataOnly="0" labelOnly="1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96"/>
          </reference>
        </references>
      </pivotArea>
    </format>
    <format dxfId="104">
      <pivotArea dataOnly="0" labelOnly="1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103">
      <pivotArea dataOnly="0" labelOnly="1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3">
            <x v="723"/>
            <x v="841"/>
            <x v="946"/>
          </reference>
        </references>
      </pivotArea>
    </format>
    <format dxfId="102">
      <pivotArea dataOnly="0" labelOnly="1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101">
      <pivotArea dataOnly="0" labelOnly="1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100">
      <pivotArea dataOnly="0" labelOnly="1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99">
      <pivotArea dataOnly="0" labelOnly="1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98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7"/>
            <x v="873"/>
          </reference>
        </references>
      </pivotArea>
    </format>
    <format dxfId="97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958"/>
          </reference>
        </references>
      </pivotArea>
    </format>
    <format dxfId="96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570"/>
          </reference>
        </references>
      </pivotArea>
    </format>
    <format dxfId="95">
      <pivotArea dataOnly="0" labelOnly="1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927"/>
          </reference>
        </references>
      </pivotArea>
    </format>
    <format dxfId="94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547"/>
          </reference>
        </references>
      </pivotArea>
    </format>
    <format dxfId="93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302"/>
            <x v="474"/>
            <x v="786"/>
          </reference>
        </references>
      </pivotArea>
    </format>
    <format dxfId="92">
      <pivotArea dataOnly="0" labelOnly="1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191"/>
            <x v="903"/>
          </reference>
        </references>
      </pivotArea>
    </format>
    <format dxfId="91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779"/>
          </reference>
        </references>
      </pivotArea>
    </format>
    <format dxfId="90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9">
      <pivotArea dataOnly="0" labelOnly="1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2">
            <x v="228"/>
            <x v="1362"/>
          </reference>
        </references>
      </pivotArea>
    </format>
    <format dxfId="88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899"/>
          </reference>
        </references>
      </pivotArea>
    </format>
    <format dxfId="87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3">
            <x v="922"/>
            <x v="930"/>
            <x v="1389"/>
          </reference>
        </references>
      </pivotArea>
    </format>
    <format dxfId="86">
      <pivotArea dataOnly="0" labelOnly="1" fieldPosition="0">
        <references count="4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2">
            <x v="527"/>
            <x v="618"/>
          </reference>
        </references>
      </pivotArea>
    </format>
    <format dxfId="85">
      <pivotArea dataOnly="0" labelOnly="1" fieldPosition="0">
        <references count="4">
          <reference field="0" count="1" selected="0">
            <x v="2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614"/>
          </reference>
        </references>
      </pivotArea>
    </format>
    <format dxfId="84">
      <pivotArea dataOnly="0" labelOnly="1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678"/>
          </reference>
        </references>
      </pivotArea>
    </format>
    <format dxfId="83">
      <pivotArea dataOnly="0" labelOnly="1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"/>
          </reference>
          <reference field="3" count="2">
            <x v="748"/>
            <x v="1469"/>
          </reference>
        </references>
      </pivotArea>
    </format>
    <format dxfId="82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175"/>
            <x v="333"/>
          </reference>
        </references>
      </pivotArea>
    </format>
    <format dxfId="81">
      <pivotArea dataOnly="0" labelOnly="1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0">
      <pivotArea dataOnly="0" labelOnly="1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79">
      <pivotArea dataOnly="0" labelOnly="1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91"/>
            <x v="110"/>
            <x v="130"/>
          </reference>
        </references>
      </pivotArea>
    </format>
    <format dxfId="78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804"/>
          </reference>
        </references>
      </pivotArea>
    </format>
    <format dxfId="77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76">
      <pivotArea dataOnly="0" labelOnly="1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75">
      <pivotArea dataOnly="0" labelOnly="1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74">
      <pivotArea dataOnly="0" labelOnly="1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3">
            <x v="233"/>
            <x v="782"/>
            <x v="830"/>
          </reference>
        </references>
      </pivotArea>
    </format>
    <format dxfId="73">
      <pivotArea dataOnly="0" labelOnly="1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54"/>
          </reference>
        </references>
      </pivotArea>
    </format>
    <format dxfId="72">
      <pivotArea dataOnly="0" labelOnly="1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71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676"/>
          </reference>
        </references>
      </pivotArea>
    </format>
    <format dxfId="70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9">
      <pivotArea dataOnly="0" labelOnly="1" fieldPosition="0">
        <references count="4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8">
      <pivotArea dataOnly="0" labelOnly="1" fieldPosition="0">
        <references count="4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7">
      <pivotArea dataOnly="0" labelOnly="1" fieldPosition="0">
        <references count="4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6">
      <pivotArea dataOnly="0" labelOnly="1" fieldPosition="0">
        <references count="4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5">
      <pivotArea dataOnly="0" labelOnly="1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2" count="1" selected="0">
            <x v="0"/>
          </reference>
          <reference field="3" count="1">
            <x v="405"/>
          </reference>
        </references>
      </pivotArea>
    </format>
    <format dxfId="64">
      <pivotArea dataOnly="0" labelOnly="1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798"/>
          </reference>
        </references>
      </pivotArea>
    </format>
    <format dxfId="63">
      <pivotArea dataOnly="0" labelOnly="1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6"/>
            <x v="851"/>
          </reference>
        </references>
      </pivotArea>
    </format>
    <format dxfId="62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61">
      <pivotArea dataOnly="0" labelOnly="1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60">
      <pivotArea dataOnly="0" labelOnly="1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59">
      <pivotArea dataOnly="0" labelOnly="1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58">
      <pivotArea dataOnly="0" labelOnly="1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57">
      <pivotArea dataOnly="0" labelOnly="1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56">
      <pivotArea dataOnly="0" labelOnly="1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55">
      <pivotArea dataOnly="0" labelOnly="1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54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53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52">
      <pivotArea dataOnly="0" labelOnly="1" fieldPosition="0">
        <references count="4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51">
      <pivotArea dataOnly="0" labelOnly="1" fieldPosition="0">
        <references count="4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50">
      <pivotArea dataOnly="0" labelOnly="1" fieldPosition="0">
        <references count="4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49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48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47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46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45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44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43">
      <pivotArea dataOnly="0" labelOnly="1" fieldPosition="0">
        <references count="4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42">
      <pivotArea dataOnly="0" labelOnly="1" fieldPosition="0">
        <references count="4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41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40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39">
      <pivotArea dataOnly="0" labelOnly="1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808"/>
          </reference>
        </references>
      </pivotArea>
    </format>
    <format dxfId="38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496"/>
            <x v="924"/>
          </reference>
        </references>
      </pivotArea>
    </format>
    <format dxfId="37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36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980"/>
          </reference>
        </references>
      </pivotArea>
    </format>
    <format dxfId="35">
      <pivotArea dataOnly="0" labelOnly="1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85"/>
            <x v="986"/>
            <x v="987"/>
          </reference>
        </references>
      </pivotArea>
    </format>
    <format dxfId="34">
      <pivotArea dataOnly="0" labelOnly="1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33">
      <pivotArea dataOnly="0" labelOnly="1" fieldPosition="0">
        <references count="4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9"/>
            <x v="1010"/>
            <x v="1011"/>
          </reference>
        </references>
      </pivotArea>
    </format>
    <format dxfId="32">
      <pivotArea dataOnly="0" labelOnly="1" fieldPosition="0">
        <references count="4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31">
      <pivotArea dataOnly="0" labelOnly="1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30">
      <pivotArea dataOnly="0" labelOnly="1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29">
      <pivotArea dataOnly="0" labelOnly="1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>
            <x v="1372"/>
          </reference>
        </references>
      </pivotArea>
    </format>
    <format dxfId="28">
      <pivotArea dataOnly="0" labelOnly="1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3">
            <x v="1146"/>
            <x v="1147"/>
            <x v="1148"/>
          </reference>
        </references>
      </pivotArea>
    </format>
    <format dxfId="27">
      <pivotArea dataOnly="0" labelOnly="1" fieldPosition="0">
        <references count="4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1165"/>
            <x v="1166"/>
          </reference>
        </references>
      </pivotArea>
    </format>
    <format dxfId="26">
      <pivotArea dataOnly="0" labelOnly="1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25">
      <pivotArea dataOnly="0" labelOnly="1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24">
      <pivotArea dataOnly="0" labelOnly="1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23">
      <pivotArea dataOnly="0" labelOnly="1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3"/>
          </reference>
        </references>
      </pivotArea>
    </format>
    <format dxfId="22">
      <pivotArea dataOnly="0" labelOnly="1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21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20">
      <pivotArea dataOnly="0" labelOnly="1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81"/>
            <x v="982"/>
            <x v="1321"/>
          </reference>
        </references>
      </pivotArea>
    </format>
    <format dxfId="19">
      <pivotArea dataOnly="0" labelOnly="1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18">
      <pivotArea dataOnly="0" labelOnly="1" fieldPosition="0">
        <references count="4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17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2">
            <x v="1012"/>
            <x v="1013"/>
          </reference>
        </references>
      </pivotArea>
    </format>
    <format dxfId="16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15">
      <pivotArea dataOnly="0" labelOnly="1" fieldPosition="0">
        <references count="4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14">
      <pivotArea dataOnly="0" labelOnly="1" fieldPosition="0">
        <references count="4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13">
      <pivotArea dataOnly="0" labelOnly="1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 selected="0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12">
      <pivotArea dataOnly="0" labelOnly="1" fieldPosition="0">
        <references count="4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11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1157"/>
          </reference>
        </references>
      </pivotArea>
    </format>
    <format dxfId="10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9">
      <pivotArea dataOnly="0" labelOnly="1" fieldPosition="0">
        <references count="4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1189"/>
          </reference>
        </references>
      </pivotArea>
    </format>
    <format dxfId="7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6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0"/>
          </reference>
          <reference field="3" count="1">
            <x v="1222"/>
          </reference>
        </references>
      </pivotArea>
    </format>
    <format dxfId="5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3">
            <x v="1223"/>
            <x v="1224"/>
            <x v="1225"/>
          </reference>
        </references>
      </pivotArea>
    </format>
    <format dxfId="4">
      <pivotArea dataOnly="0" labelOnly="1" fieldPosition="0">
        <references count="4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3">
      <pivotArea dataOnly="0" labelOnly="1" fieldPosition="0">
        <references count="4">
          <reference field="0" count="1" selected="0">
            <x v="8"/>
          </reference>
          <reference field="1" count="1" selected="0">
            <x v="15"/>
          </reference>
          <reference field="2" count="1" selected="0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2">
      <pivotArea dataOnly="0" labelOnly="1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1">
      <pivotArea dataOnly="0" labelOnly="1" fieldPosition="0">
        <references count="4">
          <reference field="0" count="1" selected="0">
            <x v="8"/>
          </reference>
          <reference field="1" count="1" selected="0">
            <x v="17"/>
          </reference>
          <reference field="2" count="1" selected="0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H91"/>
  <sheetViews>
    <sheetView zoomScale="70" zoomScaleNormal="70" workbookViewId="0">
      <pane xSplit="5" ySplit="9" topLeftCell="H10" activePane="bottomRight" state="frozen"/>
      <selection pane="topRight" activeCell="F1" sqref="F1"/>
      <selection pane="bottomLeft" activeCell="A10" sqref="A10"/>
      <selection pane="bottomRight" activeCell="K17" sqref="K17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5" customWidth="1"/>
    <col min="3" max="3" width="0.875" style="15" customWidth="1"/>
    <col min="4" max="4" width="37.25" style="15" customWidth="1"/>
    <col min="5" max="5" width="2.5" style="15" customWidth="1"/>
    <col min="6" max="6" width="13.5" style="15" customWidth="1"/>
    <col min="7" max="7" width="14.25" style="15" bestFit="1" customWidth="1"/>
    <col min="8" max="8" width="13.25" style="15" customWidth="1"/>
    <col min="9" max="9" width="14.5" style="15" customWidth="1"/>
    <col min="10" max="10" width="17.625" style="15" bestFit="1" customWidth="1"/>
    <col min="11" max="11" width="18.125" style="15" customWidth="1"/>
    <col min="12" max="13" width="15.875" style="15" bestFit="1" customWidth="1"/>
    <col min="14" max="14" width="15.875" style="15" customWidth="1"/>
    <col min="15" max="15" width="17.625" style="15" bestFit="1" customWidth="1"/>
    <col min="16" max="16" width="14.75" style="15" customWidth="1"/>
    <col min="17" max="17" width="16.375" style="15" customWidth="1"/>
    <col min="18" max="18" width="15.875" style="15" bestFit="1" customWidth="1"/>
    <col min="19" max="19" width="13.125" style="15" customWidth="1"/>
    <col min="20" max="20" width="15.25" style="15" customWidth="1"/>
    <col min="21" max="21" width="18.75" style="1" customWidth="1"/>
    <col min="22" max="22" width="2.5" style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O1" s="19"/>
    </row>
    <row r="2" spans="1:34" ht="18" customHeight="1" x14ac:dyDescent="0.25">
      <c r="B2" s="32"/>
      <c r="F2" s="33"/>
      <c r="G2" s="33"/>
      <c r="H2" s="33"/>
      <c r="I2" s="33"/>
      <c r="J2" s="33"/>
      <c r="K2" s="57" t="s">
        <v>118</v>
      </c>
      <c r="L2" s="57"/>
      <c r="M2" s="33"/>
      <c r="N2" s="33"/>
      <c r="O2" s="40"/>
      <c r="P2" s="33"/>
      <c r="Q2" s="33"/>
      <c r="R2" s="33"/>
      <c r="S2" s="33"/>
      <c r="T2" s="33"/>
      <c r="U2" s="7"/>
    </row>
    <row r="3" spans="1:34" ht="18" customHeight="1" x14ac:dyDescent="0.25">
      <c r="B3" s="32"/>
      <c r="F3" s="34"/>
      <c r="G3" s="34"/>
      <c r="H3" s="34"/>
      <c r="I3" s="34"/>
      <c r="J3" s="34"/>
      <c r="K3" s="34"/>
      <c r="L3" s="34" t="s">
        <v>104</v>
      </c>
      <c r="M3" s="34"/>
      <c r="N3" s="34"/>
      <c r="O3" s="34"/>
      <c r="P3" s="34"/>
      <c r="Q3" s="34"/>
      <c r="R3" s="34"/>
      <c r="S3" s="34"/>
      <c r="T3" s="34"/>
      <c r="U3" s="8"/>
    </row>
    <row r="4" spans="1:34" ht="18" customHeight="1" x14ac:dyDescent="0.25">
      <c r="B4" s="35"/>
      <c r="S4" s="19"/>
      <c r="T4" s="19"/>
      <c r="U4" s="19"/>
      <c r="V4" s="15"/>
      <c r="W4" s="15"/>
      <c r="Y4" s="15"/>
      <c r="Z4" s="15"/>
    </row>
    <row r="5" spans="1:34" ht="18" customHeight="1" x14ac:dyDescent="0.25">
      <c r="B5" s="35"/>
      <c r="S5" s="19"/>
      <c r="T5" s="19"/>
      <c r="U5" s="19"/>
      <c r="V5" s="15"/>
      <c r="W5" s="15"/>
      <c r="Y5" s="15"/>
      <c r="Z5" s="15"/>
    </row>
    <row r="6" spans="1:34" s="15" customFormat="1" ht="18" customHeight="1" x14ac:dyDescent="0.25">
      <c r="B6" s="27"/>
      <c r="F6" s="54">
        <f>+F9-F13</f>
        <v>0</v>
      </c>
      <c r="G6" s="54">
        <f t="shared" ref="G6:R6" si="0">+G9-G13</f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</row>
    <row r="7" spans="1:34" s="15" customFormat="1" ht="18" customHeight="1" x14ac:dyDescent="0.25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1:34" s="15" customFormat="1" ht="18" customHeight="1" x14ac:dyDescent="0.25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95" customHeight="1" x14ac:dyDescent="0.15">
      <c r="A9" s="41"/>
      <c r="B9" s="42" t="s">
        <v>0</v>
      </c>
      <c r="C9" s="43"/>
      <c r="D9" s="44" t="s">
        <v>1</v>
      </c>
      <c r="E9" s="45"/>
      <c r="F9" s="46">
        <f>+SUM(F11:F12)</f>
        <v>22461</v>
      </c>
      <c r="G9" s="46">
        <f t="shared" ref="G9:T9" si="1">+SUM(G11:G12)</f>
        <v>141209</v>
      </c>
      <c r="H9" s="46">
        <f t="shared" si="1"/>
        <v>144581</v>
      </c>
      <c r="I9" s="46">
        <f t="shared" si="1"/>
        <v>2098236</v>
      </c>
      <c r="J9" s="46">
        <f t="shared" si="1"/>
        <v>93127923</v>
      </c>
      <c r="K9" s="46">
        <f t="shared" si="1"/>
        <v>351880553</v>
      </c>
      <c r="L9" s="46">
        <f t="shared" si="1"/>
        <v>10302318</v>
      </c>
      <c r="M9" s="46">
        <f t="shared" si="1"/>
        <v>50068480</v>
      </c>
      <c r="N9" s="46">
        <f t="shared" si="1"/>
        <v>91033</v>
      </c>
      <c r="O9" s="46">
        <f t="shared" si="1"/>
        <v>61526700</v>
      </c>
      <c r="P9" s="46">
        <f t="shared" si="1"/>
        <v>849642</v>
      </c>
      <c r="Q9" s="46">
        <f t="shared" si="1"/>
        <v>92792</v>
      </c>
      <c r="R9" s="46">
        <f t="shared" si="1"/>
        <v>9092820</v>
      </c>
      <c r="S9" s="46">
        <f t="shared" si="1"/>
        <v>0</v>
      </c>
      <c r="T9" s="46">
        <f t="shared" si="1"/>
        <v>0</v>
      </c>
      <c r="U9" s="46">
        <f>SUM(U11,U12)</f>
        <v>579438748</v>
      </c>
      <c r="V9" s="58"/>
      <c r="W9" s="59" t="e">
        <f>SUM(#REF!,#REF!,#REF!,#REF!,#REF!,#REF!,#REF!,W10,W11,W12,#REF!)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 x14ac:dyDescent="0.3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 t="shared" ref="U10:U12" si="2">SUM(F10:T10)</f>
        <v>0</v>
      </c>
      <c r="V10" s="25"/>
      <c r="W10" s="5">
        <f t="shared" ref="W10:W29" si="3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 x14ac:dyDescent="0.3">
      <c r="A11" s="24"/>
      <c r="B11" s="22" t="s">
        <v>73</v>
      </c>
      <c r="D11" s="23" t="s">
        <v>51</v>
      </c>
      <c r="F11" s="11">
        <v>22461</v>
      </c>
      <c r="G11" s="11">
        <v>141209</v>
      </c>
      <c r="H11" s="11">
        <v>144581</v>
      </c>
      <c r="I11" s="11">
        <v>2098236</v>
      </c>
      <c r="J11" s="11">
        <v>93127923</v>
      </c>
      <c r="K11" s="11">
        <v>351880553</v>
      </c>
      <c r="L11" s="11">
        <v>10302318</v>
      </c>
      <c r="M11" s="11">
        <v>50068480</v>
      </c>
      <c r="N11" s="11">
        <v>91033</v>
      </c>
      <c r="O11" s="11">
        <v>61526700</v>
      </c>
      <c r="P11" s="11">
        <v>849642</v>
      </c>
      <c r="Q11" s="11">
        <v>92792</v>
      </c>
      <c r="R11" s="11">
        <v>9092820</v>
      </c>
      <c r="S11" s="11"/>
      <c r="T11" s="11"/>
      <c r="U11" s="11">
        <f t="shared" si="2"/>
        <v>579438748</v>
      </c>
      <c r="V11" s="25"/>
      <c r="W11" s="5">
        <f t="shared" si="3"/>
        <v>579438748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 x14ac:dyDescent="0.3">
      <c r="A12" s="24"/>
      <c r="B12" s="22"/>
      <c r="D12" s="2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 t="shared" si="2"/>
        <v>0</v>
      </c>
      <c r="V12" s="25"/>
      <c r="W12" s="5">
        <f t="shared" si="3"/>
        <v>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9" customFormat="1" ht="24.95" customHeight="1" x14ac:dyDescent="0.15">
      <c r="A13" s="41"/>
      <c r="B13" s="50"/>
      <c r="C13" s="43"/>
      <c r="D13" s="44" t="s">
        <v>6</v>
      </c>
      <c r="E13" s="45"/>
      <c r="F13" s="46">
        <f t="shared" ref="F13:U13" si="4">SUM(F14,F15,F16,F25,F29)</f>
        <v>22461</v>
      </c>
      <c r="G13" s="46">
        <f t="shared" si="4"/>
        <v>141209</v>
      </c>
      <c r="H13" s="46">
        <f t="shared" si="4"/>
        <v>144581</v>
      </c>
      <c r="I13" s="46">
        <f t="shared" si="4"/>
        <v>2098236</v>
      </c>
      <c r="J13" s="46">
        <f t="shared" si="4"/>
        <v>93127923</v>
      </c>
      <c r="K13" s="46">
        <f t="shared" si="4"/>
        <v>351880553</v>
      </c>
      <c r="L13" s="46">
        <f t="shared" si="4"/>
        <v>10302318</v>
      </c>
      <c r="M13" s="46">
        <f t="shared" si="4"/>
        <v>50068480</v>
      </c>
      <c r="N13" s="46">
        <f t="shared" si="4"/>
        <v>91033</v>
      </c>
      <c r="O13" s="46">
        <f t="shared" si="4"/>
        <v>61526700</v>
      </c>
      <c r="P13" s="46">
        <f t="shared" si="4"/>
        <v>849642</v>
      </c>
      <c r="Q13" s="46">
        <f t="shared" si="4"/>
        <v>92792</v>
      </c>
      <c r="R13" s="46">
        <f t="shared" si="4"/>
        <v>9092820</v>
      </c>
      <c r="S13" s="46">
        <f t="shared" si="4"/>
        <v>0</v>
      </c>
      <c r="T13" s="46">
        <f t="shared" si="4"/>
        <v>0</v>
      </c>
      <c r="U13" s="46">
        <f t="shared" si="4"/>
        <v>579438748</v>
      </c>
      <c r="V13" s="48"/>
      <c r="W13" s="47" t="e">
        <f>SUM(W14,W15,#REF!,#REF!,#REF!,#REF!,W16,W25:W25,#REF!,#REF!,#REF!,W29)</f>
        <v>#REF!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7" customFormat="1" ht="22.5" customHeight="1" x14ac:dyDescent="0.3">
      <c r="A14" s="24"/>
      <c r="B14" s="22" t="s">
        <v>7</v>
      </c>
      <c r="D14" s="23" t="s">
        <v>8</v>
      </c>
      <c r="F14" s="11">
        <v>17334</v>
      </c>
      <c r="G14" s="11">
        <v>111140</v>
      </c>
      <c r="H14" s="11">
        <v>109387</v>
      </c>
      <c r="I14" s="11">
        <v>182580</v>
      </c>
      <c r="J14" s="11">
        <v>462270</v>
      </c>
      <c r="K14" s="11">
        <v>3101094</v>
      </c>
      <c r="L14" s="11">
        <v>298997</v>
      </c>
      <c r="M14" s="11">
        <v>402997</v>
      </c>
      <c r="N14" s="11">
        <v>62915</v>
      </c>
      <c r="O14" s="11"/>
      <c r="P14" s="11">
        <v>43742</v>
      </c>
      <c r="Q14" s="11"/>
      <c r="R14" s="11">
        <v>187210</v>
      </c>
      <c r="S14" s="11"/>
      <c r="T14" s="11"/>
      <c r="U14" s="11">
        <f t="shared" ref="U14:U15" si="5">SUM(F14:T14)</f>
        <v>4979666</v>
      </c>
      <c r="V14" s="25"/>
      <c r="W14" s="5">
        <f t="shared" si="3"/>
        <v>4979666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 x14ac:dyDescent="0.3">
      <c r="A15" s="24"/>
      <c r="B15" s="22" t="s">
        <v>9</v>
      </c>
      <c r="D15" s="23" t="s">
        <v>10</v>
      </c>
      <c r="F15" s="11">
        <v>3963</v>
      </c>
      <c r="G15" s="11">
        <v>27741</v>
      </c>
      <c r="H15" s="11">
        <v>31705</v>
      </c>
      <c r="I15" s="11"/>
      <c r="J15" s="11">
        <v>108325</v>
      </c>
      <c r="K15" s="11">
        <v>599583</v>
      </c>
      <c r="L15" s="11">
        <v>33126</v>
      </c>
      <c r="M15" s="11">
        <v>52842.000000000007</v>
      </c>
      <c r="N15" s="11">
        <v>21137</v>
      </c>
      <c r="O15" s="11"/>
      <c r="P15" s="11">
        <v>10568</v>
      </c>
      <c r="Q15" s="11"/>
      <c r="R15" s="11">
        <v>26421</v>
      </c>
      <c r="S15" s="11"/>
      <c r="T15" s="11"/>
      <c r="U15" s="11">
        <f t="shared" si="5"/>
        <v>915411</v>
      </c>
      <c r="V15" s="25"/>
      <c r="W15" s="5">
        <f t="shared" si="3"/>
        <v>915411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5" customFormat="1" ht="22.5" customHeight="1" x14ac:dyDescent="0.3">
      <c r="A16" s="24"/>
      <c r="B16" s="22" t="s">
        <v>76</v>
      </c>
      <c r="C16" s="17"/>
      <c r="D16" s="28" t="s">
        <v>68</v>
      </c>
      <c r="E16" s="17"/>
      <c r="F16" s="11">
        <f t="shared" ref="F16:R16" si="6">SUM(F17:F23)</f>
        <v>1164</v>
      </c>
      <c r="G16" s="11">
        <f t="shared" si="6"/>
        <v>2328</v>
      </c>
      <c r="H16" s="11">
        <f t="shared" si="6"/>
        <v>3489</v>
      </c>
      <c r="I16" s="11">
        <f t="shared" si="6"/>
        <v>17920</v>
      </c>
      <c r="J16" s="11">
        <f t="shared" si="6"/>
        <v>1050426</v>
      </c>
      <c r="K16" s="11">
        <f t="shared" si="6"/>
        <v>9008131</v>
      </c>
      <c r="L16" s="11">
        <f t="shared" si="6"/>
        <v>18618</v>
      </c>
      <c r="M16" s="11">
        <f>SUM(M17:M24)</f>
        <v>18618</v>
      </c>
      <c r="N16" s="11">
        <f t="shared" si="6"/>
        <v>6981</v>
      </c>
      <c r="O16" s="11">
        <f>SUM(O17:O23)</f>
        <v>0</v>
      </c>
      <c r="P16" s="11">
        <f t="shared" si="6"/>
        <v>795332</v>
      </c>
      <c r="Q16" s="11">
        <f>SUM(Q17:Q23)</f>
        <v>0</v>
      </c>
      <c r="R16" s="11">
        <f t="shared" si="6"/>
        <v>182472</v>
      </c>
      <c r="S16" s="11">
        <f>SUM(S17:S23)</f>
        <v>0</v>
      </c>
      <c r="T16" s="11">
        <f>SUM(T17:T23)</f>
        <v>0</v>
      </c>
      <c r="U16" s="11">
        <f>SUM(U17:U24)</f>
        <v>11105479</v>
      </c>
      <c r="V16" s="6"/>
      <c r="W16" s="5">
        <f t="shared" si="3"/>
        <v>11105479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17" customFormat="1" ht="22.5" customHeight="1" x14ac:dyDescent="0.3">
      <c r="A17" s="24"/>
      <c r="B17" s="38" t="s">
        <v>20</v>
      </c>
      <c r="C17" s="36"/>
      <c r="D17" s="39" t="s">
        <v>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 t="shared" ref="U17:U24" si="7">SUM(F17:T17)</f>
        <v>0</v>
      </c>
      <c r="V17" s="25"/>
      <c r="W17" s="5">
        <f t="shared" si="3"/>
        <v>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 x14ac:dyDescent="0.3">
      <c r="A18" s="24"/>
      <c r="B18" s="26" t="s">
        <v>39</v>
      </c>
      <c r="D18" s="23" t="s">
        <v>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si="7"/>
        <v>0</v>
      </c>
      <c r="V18" s="25"/>
      <c r="W18" s="5">
        <f t="shared" si="3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 x14ac:dyDescent="0.3">
      <c r="A19" s="24"/>
      <c r="B19" s="26" t="s">
        <v>31</v>
      </c>
      <c r="D19" s="23" t="s">
        <v>33</v>
      </c>
      <c r="F19" s="11"/>
      <c r="G19" s="11"/>
      <c r="H19" s="11"/>
      <c r="I19" s="11"/>
      <c r="J19" s="11"/>
      <c r="K19" s="11">
        <v>977605</v>
      </c>
      <c r="L19" s="11"/>
      <c r="M19" s="11"/>
      <c r="N19" s="11"/>
      <c r="O19" s="11"/>
      <c r="P19" s="11"/>
      <c r="Q19" s="11"/>
      <c r="R19" s="11">
        <v>113500</v>
      </c>
      <c r="S19" s="11"/>
      <c r="T19" s="11"/>
      <c r="U19" s="11">
        <f t="shared" si="7"/>
        <v>1091105</v>
      </c>
      <c r="V19" s="25"/>
      <c r="W19" s="5">
        <f t="shared" si="3"/>
        <v>1091105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 x14ac:dyDescent="0.3">
      <c r="A20" s="24"/>
      <c r="B20" s="26" t="s">
        <v>32</v>
      </c>
      <c r="D20" s="23" t="s">
        <v>34</v>
      </c>
      <c r="F20" s="11">
        <v>448</v>
      </c>
      <c r="G20" s="11">
        <v>896</v>
      </c>
      <c r="H20" s="11">
        <v>2332</v>
      </c>
      <c r="I20" s="11"/>
      <c r="J20" s="11">
        <v>10748</v>
      </c>
      <c r="K20" s="11">
        <v>50160</v>
      </c>
      <c r="L20" s="11">
        <v>7166</v>
      </c>
      <c r="M20" s="11">
        <v>7166</v>
      </c>
      <c r="N20" s="11">
        <v>2686</v>
      </c>
      <c r="O20" s="11"/>
      <c r="P20" s="11">
        <v>1344</v>
      </c>
      <c r="Q20" s="11"/>
      <c r="R20" s="11">
        <v>4030</v>
      </c>
      <c r="S20" s="11"/>
      <c r="T20" s="11"/>
      <c r="U20" s="11">
        <f t="shared" si="7"/>
        <v>86976</v>
      </c>
      <c r="V20" s="25"/>
      <c r="W20" s="5">
        <f t="shared" si="3"/>
        <v>86976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 x14ac:dyDescent="0.3">
      <c r="A21" s="24"/>
      <c r="B21" s="26" t="s">
        <v>37</v>
      </c>
      <c r="D21" s="23" t="s">
        <v>47</v>
      </c>
      <c r="F21" s="11"/>
      <c r="G21" s="11"/>
      <c r="H21" s="11"/>
      <c r="I21" s="11"/>
      <c r="J21" s="11">
        <v>1022500</v>
      </c>
      <c r="K21" s="11">
        <f>10390+7724915+39497</f>
        <v>7774802</v>
      </c>
      <c r="L21" s="11"/>
      <c r="M21" s="11"/>
      <c r="N21" s="11"/>
      <c r="O21" s="11"/>
      <c r="P21" s="11"/>
      <c r="Q21" s="11"/>
      <c r="R21" s="11">
        <v>55500</v>
      </c>
      <c r="S21" s="11"/>
      <c r="T21" s="11"/>
      <c r="U21" s="11">
        <f t="shared" si="7"/>
        <v>8852802</v>
      </c>
      <c r="V21" s="25"/>
      <c r="W21" s="5">
        <f t="shared" si="3"/>
        <v>8852802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 x14ac:dyDescent="0.3">
      <c r="A22" s="24"/>
      <c r="B22" s="26" t="s">
        <v>21</v>
      </c>
      <c r="D22" s="23" t="s">
        <v>36</v>
      </c>
      <c r="F22" s="11">
        <v>716</v>
      </c>
      <c r="G22" s="11">
        <v>1432</v>
      </c>
      <c r="H22" s="11">
        <v>1157</v>
      </c>
      <c r="I22" s="11">
        <v>6960</v>
      </c>
      <c r="J22" s="11">
        <v>17178</v>
      </c>
      <c r="K22" s="11">
        <v>205564</v>
      </c>
      <c r="L22" s="11">
        <v>11452</v>
      </c>
      <c r="M22" s="11">
        <v>11452</v>
      </c>
      <c r="N22" s="11">
        <v>4295</v>
      </c>
      <c r="O22" s="11"/>
      <c r="P22" s="11">
        <v>793988</v>
      </c>
      <c r="Q22" s="11"/>
      <c r="R22" s="11">
        <v>9442</v>
      </c>
      <c r="S22" s="11"/>
      <c r="T22" s="11"/>
      <c r="U22" s="11">
        <f t="shared" si="7"/>
        <v>1063636</v>
      </c>
      <c r="V22" s="25"/>
      <c r="W22" s="5">
        <f t="shared" si="3"/>
        <v>1063636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 x14ac:dyDescent="0.3">
      <c r="A23" s="24"/>
      <c r="B23" s="26" t="s">
        <v>23</v>
      </c>
      <c r="D23" s="23" t="s">
        <v>35</v>
      </c>
      <c r="F23" s="11"/>
      <c r="G23" s="11"/>
      <c r="H23" s="11"/>
      <c r="I23" s="11">
        <v>10960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7"/>
        <v>10960</v>
      </c>
      <c r="V23" s="25"/>
      <c r="W23" s="5">
        <f t="shared" si="3"/>
        <v>10960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 x14ac:dyDescent="0.3">
      <c r="A24" s="24"/>
      <c r="B24" s="26" t="s">
        <v>96</v>
      </c>
      <c r="D24" s="23" t="s">
        <v>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7"/>
        <v>0</v>
      </c>
      <c r="V24" s="25"/>
      <c r="W24" s="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2.5" customHeight="1" x14ac:dyDescent="0.3">
      <c r="A25" s="3"/>
      <c r="B25" s="29" t="s">
        <v>77</v>
      </c>
      <c r="C25" s="30"/>
      <c r="D25" s="31" t="s">
        <v>15</v>
      </c>
      <c r="E25" s="17"/>
      <c r="F25" s="13">
        <f t="shared" ref="F25:P25" si="8">SUM(F26,F27,F28)</f>
        <v>0</v>
      </c>
      <c r="G25" s="13">
        <f t="shared" si="8"/>
        <v>0</v>
      </c>
      <c r="H25" s="13">
        <f t="shared" si="8"/>
        <v>0</v>
      </c>
      <c r="I25" s="13">
        <f t="shared" si="8"/>
        <v>1897736</v>
      </c>
      <c r="J25" s="13">
        <f t="shared" si="8"/>
        <v>91506902</v>
      </c>
      <c r="K25" s="13">
        <f t="shared" si="8"/>
        <v>339171745</v>
      </c>
      <c r="L25" s="13">
        <f t="shared" si="8"/>
        <v>9951577</v>
      </c>
      <c r="M25" s="13">
        <f t="shared" si="8"/>
        <v>49594023</v>
      </c>
      <c r="N25" s="13">
        <f t="shared" si="8"/>
        <v>0</v>
      </c>
      <c r="O25" s="13">
        <f t="shared" si="8"/>
        <v>61526700</v>
      </c>
      <c r="P25" s="13">
        <f t="shared" si="8"/>
        <v>0</v>
      </c>
      <c r="Q25" s="13">
        <f>SUM(Q26,Q27,Q28)</f>
        <v>92792</v>
      </c>
      <c r="R25" s="13">
        <f t="shared" ref="R25:T25" si="9">SUM(R26,R27,R28)</f>
        <v>8696717</v>
      </c>
      <c r="S25" s="13">
        <f t="shared" si="9"/>
        <v>0</v>
      </c>
      <c r="T25" s="13">
        <f t="shared" si="9"/>
        <v>0</v>
      </c>
      <c r="U25" s="53">
        <f>SUM(U26,U27,U28)</f>
        <v>562438192</v>
      </c>
      <c r="V25" s="2"/>
      <c r="W25" s="5">
        <f t="shared" si="3"/>
        <v>562438192</v>
      </c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7" customFormat="1" ht="22.5" customHeight="1" x14ac:dyDescent="0.3">
      <c r="A26" s="24"/>
      <c r="B26" s="26" t="s">
        <v>20</v>
      </c>
      <c r="D26" s="23" t="s">
        <v>42</v>
      </c>
      <c r="F26" s="11"/>
      <c r="G26" s="11"/>
      <c r="H26" s="11"/>
      <c r="I26" s="11"/>
      <c r="J26" s="11">
        <v>133196</v>
      </c>
      <c r="K26" s="11">
        <v>195</v>
      </c>
      <c r="L26" s="11"/>
      <c r="M26" s="11">
        <v>925468</v>
      </c>
      <c r="N26" s="11"/>
      <c r="O26" s="11"/>
      <c r="P26" s="11"/>
      <c r="Q26" s="11"/>
      <c r="R26" s="11">
        <v>4020651</v>
      </c>
      <c r="S26" s="11"/>
      <c r="T26" s="11"/>
      <c r="U26" s="11">
        <f t="shared" ref="U26:U29" si="10">SUM(F26:T26)</f>
        <v>5079510</v>
      </c>
      <c r="V26" s="25"/>
      <c r="W26" s="5">
        <f t="shared" si="3"/>
        <v>5079510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 x14ac:dyDescent="0.3">
      <c r="A27" s="24"/>
      <c r="B27" s="26" t="s">
        <v>39</v>
      </c>
      <c r="D27" s="23" t="s">
        <v>43</v>
      </c>
      <c r="F27" s="11"/>
      <c r="G27" s="11"/>
      <c r="H27" s="11"/>
      <c r="I27" s="11">
        <v>1897736</v>
      </c>
      <c r="J27" s="11">
        <v>91373706</v>
      </c>
      <c r="K27" s="11">
        <v>339171550</v>
      </c>
      <c r="L27" s="11">
        <v>9951577</v>
      </c>
      <c r="M27" s="11">
        <v>48668555</v>
      </c>
      <c r="N27" s="11"/>
      <c r="O27" s="11">
        <v>61526700</v>
      </c>
      <c r="P27" s="11"/>
      <c r="Q27" s="11">
        <v>92792</v>
      </c>
      <c r="R27" s="11">
        <v>4676066</v>
      </c>
      <c r="S27" s="11"/>
      <c r="T27" s="11"/>
      <c r="U27" s="11">
        <f t="shared" si="10"/>
        <v>557358682</v>
      </c>
      <c r="V27" s="25"/>
      <c r="W27" s="5">
        <f t="shared" si="3"/>
        <v>557358682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 x14ac:dyDescent="0.3">
      <c r="A28" s="24"/>
      <c r="B28" s="26" t="s">
        <v>31</v>
      </c>
      <c r="D28" s="23" t="s">
        <v>101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 t="shared" si="10"/>
        <v>0</v>
      </c>
      <c r="V28" s="25"/>
      <c r="W28" s="5">
        <f t="shared" si="3"/>
        <v>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 x14ac:dyDescent="0.3">
      <c r="A29" s="24"/>
      <c r="B29" s="29"/>
      <c r="C29" s="30"/>
      <c r="D29" s="3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 t="shared" si="10"/>
        <v>0</v>
      </c>
      <c r="V29" s="25"/>
      <c r="W29" s="5">
        <f t="shared" si="3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ht="25.5" customHeight="1" x14ac:dyDescent="0.25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/>
      <c r="V30" s="2"/>
      <c r="W30" s="2"/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8" hidden="1" customHeight="1" x14ac:dyDescent="0.25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 t="shared" ref="S31:W31" si="11">+S9-S13</f>
        <v>0</v>
      </c>
      <c r="T31" s="10">
        <f t="shared" si="11"/>
        <v>0</v>
      </c>
      <c r="U31" s="4">
        <f t="shared" si="11"/>
        <v>0</v>
      </c>
      <c r="V31" s="4">
        <f t="shared" si="11"/>
        <v>0</v>
      </c>
      <c r="W31" s="4" t="e">
        <f t="shared" si="11"/>
        <v>#REF!</v>
      </c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8" customHeight="1" x14ac:dyDescent="0.25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 x14ac:dyDescent="0.25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 x14ac:dyDescent="0.25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 x14ac:dyDescent="0.25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 x14ac:dyDescent="0.25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 x14ac:dyDescent="0.25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 x14ac:dyDescent="0.25">
      <c r="F38" s="6"/>
      <c r="G38" s="6"/>
      <c r="H38" s="6"/>
      <c r="I38" s="6"/>
      <c r="J38" s="6"/>
      <c r="K38" s="6"/>
      <c r="L38" s="37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 x14ac:dyDescent="0.25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 x14ac:dyDescent="0.25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 x14ac:dyDescent="0.25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 x14ac:dyDescent="0.25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 x14ac:dyDescent="0.25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 x14ac:dyDescent="0.25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 x14ac:dyDescent="0.25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 x14ac:dyDescent="0.25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 x14ac:dyDescent="0.25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 x14ac:dyDescent="0.25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 x14ac:dyDescent="0.25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 x14ac:dyDescent="0.25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x14ac:dyDescent="0.25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 x14ac:dyDescent="0.25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 x14ac:dyDescent="0.25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 x14ac:dyDescent="0.25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 x14ac:dyDescent="0.25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 x14ac:dyDescent="0.2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 x14ac:dyDescent="0.2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 x14ac:dyDescent="0.25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 x14ac:dyDescent="0.2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 x14ac:dyDescent="0.25"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 x14ac:dyDescent="0.25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 x14ac:dyDescent="0.25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 x14ac:dyDescent="0.25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 x14ac:dyDescent="0.25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 x14ac:dyDescent="0.25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 x14ac:dyDescent="0.25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 x14ac:dyDescent="0.25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 x14ac:dyDescent="0.25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 x14ac:dyDescent="0.25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 x14ac:dyDescent="0.25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 x14ac:dyDescent="0.25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 x14ac:dyDescent="0.25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 x14ac:dyDescent="0.25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 x14ac:dyDescent="0.25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 x14ac:dyDescent="0.25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 x14ac:dyDescent="0.25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 x14ac:dyDescent="0.25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 x14ac:dyDescent="0.25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 x14ac:dyDescent="0.25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 x14ac:dyDescent="0.25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pageMargins left="0.35433070866141736" right="0.15748031496062992" top="0.70866141732283472" bottom="0.35433070866141736" header="0.31496062992125984" footer="0.31496062992125984"/>
  <pageSetup paperSize="122" scale="40" fitToHeight="0" orientation="landscape" r:id="rId1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H92"/>
  <sheetViews>
    <sheetView zoomScale="70" zoomScaleNormal="7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D16" sqref="D16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5" customWidth="1"/>
    <col min="3" max="3" width="0.875" style="15" customWidth="1"/>
    <col min="4" max="4" width="37.25" style="15" customWidth="1"/>
    <col min="5" max="5" width="3.625" style="15" customWidth="1"/>
    <col min="6" max="6" width="13.5" style="15" customWidth="1"/>
    <col min="7" max="8" width="13.25" style="15" customWidth="1"/>
    <col min="9" max="9" width="14.5" style="15" customWidth="1"/>
    <col min="10" max="10" width="16" style="15" customWidth="1"/>
    <col min="11" max="11" width="18.125" style="15" customWidth="1"/>
    <col min="12" max="12" width="1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75" style="15" customWidth="1"/>
    <col min="17" max="17" width="16.375" style="15" customWidth="1"/>
    <col min="18" max="18" width="15" style="15" customWidth="1"/>
    <col min="19" max="19" width="13.125" style="15" customWidth="1"/>
    <col min="20" max="20" width="15.25" style="15" customWidth="1"/>
    <col min="21" max="21" width="18.75" style="1" customWidth="1"/>
    <col min="22" max="22" width="2.5" style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O1" s="19"/>
    </row>
    <row r="2" spans="1:34" ht="18" customHeight="1" x14ac:dyDescent="0.25">
      <c r="B2" s="32"/>
      <c r="F2" s="33"/>
      <c r="G2" s="33"/>
      <c r="H2" s="33"/>
      <c r="I2" s="33"/>
      <c r="J2" s="33"/>
      <c r="K2" s="82" t="s">
        <v>119</v>
      </c>
      <c r="L2" s="82"/>
      <c r="M2" s="82"/>
      <c r="N2" s="82"/>
      <c r="O2" s="82"/>
      <c r="P2" s="33"/>
      <c r="Q2" s="33"/>
      <c r="R2" s="33"/>
      <c r="S2" s="33"/>
      <c r="T2" s="33"/>
      <c r="U2" s="7"/>
    </row>
    <row r="3" spans="1:34" ht="18" customHeight="1" x14ac:dyDescent="0.25">
      <c r="B3" s="32"/>
      <c r="F3" s="34"/>
      <c r="G3" s="34"/>
      <c r="H3" s="34"/>
      <c r="I3" s="34"/>
      <c r="J3" s="34"/>
      <c r="K3" s="81" t="s">
        <v>104</v>
      </c>
      <c r="L3" s="81"/>
      <c r="M3" s="81"/>
      <c r="N3" s="81"/>
      <c r="O3" s="81"/>
      <c r="P3" s="34"/>
      <c r="Q3" s="34"/>
      <c r="R3" s="34"/>
      <c r="S3" s="34"/>
      <c r="T3" s="34"/>
      <c r="U3" s="8"/>
    </row>
    <row r="4" spans="1:34" ht="18" customHeight="1" x14ac:dyDescent="0.25">
      <c r="B4" s="35"/>
      <c r="S4" s="19"/>
      <c r="T4" s="19"/>
      <c r="U4" s="19"/>
      <c r="V4" s="15"/>
      <c r="W4" s="15"/>
      <c r="Y4" s="15"/>
      <c r="Z4" s="15"/>
    </row>
    <row r="5" spans="1:34" ht="18" customHeight="1" x14ac:dyDescent="0.25">
      <c r="B5" s="35"/>
      <c r="S5" s="19"/>
      <c r="T5" s="19"/>
      <c r="U5" s="19"/>
      <c r="V5" s="15"/>
      <c r="W5" s="15"/>
      <c r="Y5" s="15"/>
      <c r="Z5" s="15"/>
    </row>
    <row r="6" spans="1:34" s="15" customFormat="1" ht="18" customHeight="1" x14ac:dyDescent="0.25">
      <c r="B6" s="27"/>
    </row>
    <row r="7" spans="1:34" s="15" customFormat="1" ht="18" customHeight="1" x14ac:dyDescent="0.25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1:34" s="15" customFormat="1" ht="18" customHeight="1" x14ac:dyDescent="0.25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95" customHeight="1" x14ac:dyDescent="0.15">
      <c r="A9" s="41"/>
      <c r="B9" s="42" t="s">
        <v>0</v>
      </c>
      <c r="C9" s="43"/>
      <c r="D9" s="44" t="s">
        <v>1</v>
      </c>
      <c r="E9" s="45"/>
      <c r="F9" s="46">
        <f t="shared" ref="F9:U9" si="0">+SUM(F11:F13)</f>
        <v>22461</v>
      </c>
      <c r="G9" s="46">
        <f t="shared" si="0"/>
        <v>141209</v>
      </c>
      <c r="H9" s="46">
        <f t="shared" si="0"/>
        <v>144581</v>
      </c>
      <c r="I9" s="46">
        <f t="shared" si="0"/>
        <v>2100899</v>
      </c>
      <c r="J9" s="46">
        <f t="shared" si="0"/>
        <v>93335959</v>
      </c>
      <c r="K9" s="46">
        <f t="shared" si="0"/>
        <v>352538834</v>
      </c>
      <c r="L9" s="46">
        <f t="shared" si="0"/>
        <v>10302318</v>
      </c>
      <c r="M9" s="46">
        <f t="shared" si="0"/>
        <v>50119455</v>
      </c>
      <c r="N9" s="46">
        <f t="shared" si="0"/>
        <v>91033</v>
      </c>
      <c r="O9" s="46">
        <f t="shared" si="0"/>
        <v>61542065</v>
      </c>
      <c r="P9" s="46">
        <f t="shared" si="0"/>
        <v>853925</v>
      </c>
      <c r="Q9" s="46">
        <f t="shared" si="0"/>
        <v>92792</v>
      </c>
      <c r="R9" s="46">
        <f t="shared" si="0"/>
        <v>9135349</v>
      </c>
      <c r="S9" s="46">
        <f t="shared" si="0"/>
        <v>0</v>
      </c>
      <c r="T9" s="46">
        <f t="shared" si="0"/>
        <v>0</v>
      </c>
      <c r="U9" s="46">
        <f t="shared" si="0"/>
        <v>580420880</v>
      </c>
      <c r="V9" s="58"/>
      <c r="W9" s="59" t="e">
        <f>SUM(#REF!,#REF!,#REF!,#REF!,#REF!,#REF!,#REF!,W10,W12,W13,#REF!)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 x14ac:dyDescent="0.3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 t="shared" ref="U10:U13" si="1">SUM(F10:T10)</f>
        <v>0</v>
      </c>
      <c r="V10" s="25"/>
      <c r="W10" s="5">
        <f t="shared" ref="W10:W30" si="2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 x14ac:dyDescent="0.3">
      <c r="A11" s="24"/>
      <c r="B11" s="22" t="s">
        <v>25</v>
      </c>
      <c r="D11" s="23" t="s">
        <v>26</v>
      </c>
      <c r="F11" s="11"/>
      <c r="G11" s="11"/>
      <c r="H11" s="11"/>
      <c r="I11" s="11">
        <v>2663</v>
      </c>
      <c r="J11" s="11">
        <v>208036</v>
      </c>
      <c r="K11" s="11">
        <v>658281</v>
      </c>
      <c r="L11" s="11"/>
      <c r="M11" s="11">
        <v>50975</v>
      </c>
      <c r="N11" s="11"/>
      <c r="O11" s="11">
        <v>15365</v>
      </c>
      <c r="P11" s="11">
        <v>4283</v>
      </c>
      <c r="Q11" s="11"/>
      <c r="R11" s="11">
        <v>42529</v>
      </c>
      <c r="S11" s="11"/>
      <c r="T11" s="11"/>
      <c r="U11" s="11">
        <f t="shared" ref="U11" si="3">SUM(F11:T11)</f>
        <v>982132</v>
      </c>
      <c r="V11" s="25"/>
      <c r="W11" s="5">
        <f t="shared" ref="W11" si="4">+U11-T11-S11</f>
        <v>982132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 x14ac:dyDescent="0.3">
      <c r="A12" s="24"/>
      <c r="B12" s="22" t="s">
        <v>73</v>
      </c>
      <c r="D12" s="23" t="s">
        <v>51</v>
      </c>
      <c r="F12" s="11">
        <v>22461</v>
      </c>
      <c r="G12" s="11">
        <v>141209</v>
      </c>
      <c r="H12" s="11">
        <v>144581</v>
      </c>
      <c r="I12" s="11">
        <v>2098236</v>
      </c>
      <c r="J12" s="11">
        <v>93127923</v>
      </c>
      <c r="K12" s="11">
        <v>351880553</v>
      </c>
      <c r="L12" s="11">
        <v>10302318</v>
      </c>
      <c r="M12" s="11">
        <v>50068480</v>
      </c>
      <c r="N12" s="11">
        <v>91033</v>
      </c>
      <c r="O12" s="11">
        <v>61526700</v>
      </c>
      <c r="P12" s="11">
        <v>849642</v>
      </c>
      <c r="Q12" s="11">
        <v>92792</v>
      </c>
      <c r="R12" s="11">
        <v>9092820</v>
      </c>
      <c r="S12" s="11"/>
      <c r="T12" s="11"/>
      <c r="U12" s="11">
        <f t="shared" si="1"/>
        <v>579438748</v>
      </c>
      <c r="V12" s="25"/>
      <c r="W12" s="5">
        <f t="shared" si="2"/>
        <v>579438748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 x14ac:dyDescent="0.3">
      <c r="A13" s="24"/>
      <c r="B13" s="22"/>
      <c r="D13" s="2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f t="shared" si="1"/>
        <v>0</v>
      </c>
      <c r="V13" s="25"/>
      <c r="W13" s="5">
        <f t="shared" si="2"/>
        <v>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49" customFormat="1" ht="24.95" customHeight="1" x14ac:dyDescent="0.15">
      <c r="A14" s="41"/>
      <c r="B14" s="50"/>
      <c r="C14" s="43"/>
      <c r="D14" s="44" t="s">
        <v>6</v>
      </c>
      <c r="E14" s="45"/>
      <c r="F14" s="46">
        <f t="shared" ref="F14:U14" si="5">SUM(F15,F16,F17,F26,F30)</f>
        <v>21687</v>
      </c>
      <c r="G14" s="46">
        <f t="shared" si="5"/>
        <v>122506</v>
      </c>
      <c r="H14" s="46">
        <f t="shared" si="5"/>
        <v>144578</v>
      </c>
      <c r="I14" s="46">
        <f t="shared" si="5"/>
        <v>1898702</v>
      </c>
      <c r="J14" s="46">
        <f t="shared" si="5"/>
        <v>91460921</v>
      </c>
      <c r="K14" s="46">
        <f t="shared" si="5"/>
        <v>347255489</v>
      </c>
      <c r="L14" s="46">
        <f t="shared" si="5"/>
        <v>10265213</v>
      </c>
      <c r="M14" s="46">
        <f t="shared" si="5"/>
        <v>49327438</v>
      </c>
      <c r="N14" s="46">
        <f t="shared" si="5"/>
        <v>90453</v>
      </c>
      <c r="O14" s="46">
        <f t="shared" si="5"/>
        <v>59542248</v>
      </c>
      <c r="P14" s="46">
        <f t="shared" si="5"/>
        <v>848272</v>
      </c>
      <c r="Q14" s="46">
        <f t="shared" si="5"/>
        <v>0</v>
      </c>
      <c r="R14" s="46">
        <f t="shared" si="5"/>
        <v>9013864</v>
      </c>
      <c r="S14" s="46">
        <f t="shared" si="5"/>
        <v>0</v>
      </c>
      <c r="T14" s="46">
        <f t="shared" si="5"/>
        <v>0</v>
      </c>
      <c r="U14" s="46">
        <f t="shared" si="5"/>
        <v>569991371</v>
      </c>
      <c r="V14" s="48"/>
      <c r="W14" s="47" t="e">
        <f>SUM(W15,W16,#REF!,#REF!,#REF!,#REF!,W17,W26:W26,#REF!,#REF!,#REF!,W30)</f>
        <v>#REF!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7" customFormat="1" ht="22.5" customHeight="1" x14ac:dyDescent="0.3">
      <c r="A15" s="24"/>
      <c r="B15" s="22" t="s">
        <v>7</v>
      </c>
      <c r="D15" s="23" t="s">
        <v>8</v>
      </c>
      <c r="F15" s="11">
        <v>17000</v>
      </c>
      <c r="G15" s="11">
        <v>109850</v>
      </c>
      <c r="H15" s="11">
        <v>109387</v>
      </c>
      <c r="I15" s="11">
        <v>182580</v>
      </c>
      <c r="J15" s="11">
        <v>452817</v>
      </c>
      <c r="K15" s="11">
        <v>3063936</v>
      </c>
      <c r="L15" s="11">
        <v>297260</v>
      </c>
      <c r="M15" s="11">
        <v>398503</v>
      </c>
      <c r="N15" s="11">
        <v>62493</v>
      </c>
      <c r="O15" s="11"/>
      <c r="P15" s="11">
        <v>43493</v>
      </c>
      <c r="Q15" s="11"/>
      <c r="R15" s="11">
        <v>151997</v>
      </c>
      <c r="S15" s="11"/>
      <c r="T15" s="11"/>
      <c r="U15" s="11">
        <f t="shared" ref="U15:U16" si="6">SUM(F15:T15)</f>
        <v>4889316</v>
      </c>
      <c r="V15" s="25"/>
      <c r="W15" s="5">
        <f t="shared" si="2"/>
        <v>4889316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 x14ac:dyDescent="0.3">
      <c r="A16" s="24"/>
      <c r="B16" s="22" t="s">
        <v>9</v>
      </c>
      <c r="D16" s="23" t="s">
        <v>10</v>
      </c>
      <c r="F16" s="11">
        <v>3775</v>
      </c>
      <c r="G16" s="11">
        <v>10729</v>
      </c>
      <c r="H16" s="11">
        <v>31702</v>
      </c>
      <c r="I16" s="11"/>
      <c r="J16" s="11">
        <v>108205</v>
      </c>
      <c r="K16" s="11">
        <v>592068</v>
      </c>
      <c r="L16" s="11">
        <v>32714</v>
      </c>
      <c r="M16" s="11">
        <v>51958</v>
      </c>
      <c r="N16" s="11">
        <v>21137</v>
      </c>
      <c r="O16" s="11"/>
      <c r="P16" s="11">
        <v>10214</v>
      </c>
      <c r="Q16" s="11"/>
      <c r="R16" s="11">
        <v>26272</v>
      </c>
      <c r="S16" s="11"/>
      <c r="T16" s="11"/>
      <c r="U16" s="11">
        <f t="shared" si="6"/>
        <v>888774</v>
      </c>
      <c r="V16" s="25"/>
      <c r="W16" s="5">
        <f t="shared" si="2"/>
        <v>888774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5" customFormat="1" ht="22.5" customHeight="1" x14ac:dyDescent="0.3">
      <c r="A17" s="24"/>
      <c r="B17" s="22" t="s">
        <v>76</v>
      </c>
      <c r="C17" s="17"/>
      <c r="D17" s="28" t="s">
        <v>68</v>
      </c>
      <c r="E17" s="17"/>
      <c r="F17" s="11">
        <f t="shared" ref="F17:R17" si="7">SUM(F18:F24)</f>
        <v>912</v>
      </c>
      <c r="G17" s="11">
        <f t="shared" si="7"/>
        <v>1927</v>
      </c>
      <c r="H17" s="11">
        <f t="shared" si="7"/>
        <v>3489</v>
      </c>
      <c r="I17" s="11">
        <f t="shared" si="7"/>
        <v>17722</v>
      </c>
      <c r="J17" s="11">
        <f t="shared" si="7"/>
        <v>815176</v>
      </c>
      <c r="K17" s="11">
        <f t="shared" si="7"/>
        <v>8708696</v>
      </c>
      <c r="L17" s="11">
        <f t="shared" si="7"/>
        <v>18614</v>
      </c>
      <c r="M17" s="11">
        <f>SUM(M18:M25)</f>
        <v>17310</v>
      </c>
      <c r="N17" s="11">
        <f t="shared" si="7"/>
        <v>6823</v>
      </c>
      <c r="O17" s="11">
        <f>SUM(O18:O24)</f>
        <v>0</v>
      </c>
      <c r="P17" s="11">
        <f t="shared" si="7"/>
        <v>794565</v>
      </c>
      <c r="Q17" s="11">
        <f>SUM(Q18:Q24)</f>
        <v>0</v>
      </c>
      <c r="R17" s="11">
        <f t="shared" si="7"/>
        <v>163665</v>
      </c>
      <c r="S17" s="11">
        <f>SUM(S18:S24)</f>
        <v>0</v>
      </c>
      <c r="T17" s="11">
        <f>SUM(T18:T24)</f>
        <v>0</v>
      </c>
      <c r="U17" s="11">
        <f>SUM(U18:U25)</f>
        <v>10548899</v>
      </c>
      <c r="V17" s="6"/>
      <c r="W17" s="5">
        <f t="shared" si="2"/>
        <v>10548899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17" customFormat="1" ht="22.5" customHeight="1" x14ac:dyDescent="0.3">
      <c r="A18" s="24"/>
      <c r="B18" s="38" t="s">
        <v>20</v>
      </c>
      <c r="C18" s="36"/>
      <c r="D18" s="39" t="s">
        <v>38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f t="shared" ref="U18:U25" si="8">SUM(F18:T18)</f>
        <v>0</v>
      </c>
      <c r="V18" s="25"/>
      <c r="W18" s="5">
        <f t="shared" si="2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 x14ac:dyDescent="0.3">
      <c r="A19" s="24"/>
      <c r="B19" s="26" t="s">
        <v>39</v>
      </c>
      <c r="D19" s="23" t="s">
        <v>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8"/>
        <v>0</v>
      </c>
      <c r="V19" s="25"/>
      <c r="W19" s="5">
        <f t="shared" si="2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 x14ac:dyDescent="0.3">
      <c r="A20" s="24"/>
      <c r="B20" s="26" t="s">
        <v>31</v>
      </c>
      <c r="D20" s="23" t="s">
        <v>33</v>
      </c>
      <c r="F20" s="11"/>
      <c r="G20" s="11"/>
      <c r="H20" s="11"/>
      <c r="I20" s="11"/>
      <c r="J20" s="11"/>
      <c r="K20" s="11">
        <v>773498</v>
      </c>
      <c r="L20" s="11"/>
      <c r="M20" s="11"/>
      <c r="N20" s="11"/>
      <c r="O20" s="11"/>
      <c r="P20" s="11"/>
      <c r="Q20" s="11"/>
      <c r="R20" s="11">
        <v>99320</v>
      </c>
      <c r="S20" s="11"/>
      <c r="T20" s="11"/>
      <c r="U20" s="11">
        <f t="shared" si="8"/>
        <v>872818</v>
      </c>
      <c r="V20" s="25"/>
      <c r="W20" s="5">
        <f t="shared" si="2"/>
        <v>872818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 x14ac:dyDescent="0.3">
      <c r="A21" s="24"/>
      <c r="B21" s="26" t="s">
        <v>32</v>
      </c>
      <c r="D21" s="23" t="s">
        <v>34</v>
      </c>
      <c r="F21" s="11">
        <v>306</v>
      </c>
      <c r="G21" s="11">
        <v>801</v>
      </c>
      <c r="H21" s="11">
        <v>2332</v>
      </c>
      <c r="I21" s="11"/>
      <c r="J21" s="11">
        <v>10739</v>
      </c>
      <c r="K21" s="11">
        <v>48966</v>
      </c>
      <c r="L21" s="11">
        <v>7162</v>
      </c>
      <c r="M21" s="11">
        <v>6835</v>
      </c>
      <c r="N21" s="11">
        <v>2686</v>
      </c>
      <c r="O21" s="11"/>
      <c r="P21" s="11">
        <v>1276</v>
      </c>
      <c r="Q21" s="11"/>
      <c r="R21" s="11">
        <v>619</v>
      </c>
      <c r="S21" s="11"/>
      <c r="T21" s="11"/>
      <c r="U21" s="11">
        <f t="shared" si="8"/>
        <v>81722</v>
      </c>
      <c r="V21" s="25"/>
      <c r="W21" s="5">
        <f t="shared" si="2"/>
        <v>81722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 x14ac:dyDescent="0.3">
      <c r="A22" s="24"/>
      <c r="B22" s="26" t="s">
        <v>37</v>
      </c>
      <c r="D22" s="23" t="s">
        <v>47</v>
      </c>
      <c r="F22" s="11"/>
      <c r="G22" s="11"/>
      <c r="H22" s="11"/>
      <c r="I22" s="11"/>
      <c r="J22" s="11">
        <v>787305</v>
      </c>
      <c r="K22" s="11">
        <v>7695011</v>
      </c>
      <c r="L22" s="11"/>
      <c r="M22" s="11"/>
      <c r="N22" s="11"/>
      <c r="O22" s="11"/>
      <c r="P22" s="11"/>
      <c r="Q22" s="11"/>
      <c r="R22" s="11">
        <v>54313</v>
      </c>
      <c r="S22" s="11"/>
      <c r="T22" s="11"/>
      <c r="U22" s="11">
        <f t="shared" si="8"/>
        <v>8536629</v>
      </c>
      <c r="V22" s="25"/>
      <c r="W22" s="5">
        <f t="shared" si="2"/>
        <v>8536629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 x14ac:dyDescent="0.3">
      <c r="A23" s="24"/>
      <c r="B23" s="26" t="s">
        <v>21</v>
      </c>
      <c r="D23" s="23" t="s">
        <v>36</v>
      </c>
      <c r="F23" s="11">
        <v>606</v>
      </c>
      <c r="G23" s="11">
        <v>1126</v>
      </c>
      <c r="H23" s="11">
        <v>1157</v>
      </c>
      <c r="I23" s="11">
        <v>6872</v>
      </c>
      <c r="J23" s="11">
        <v>17132</v>
      </c>
      <c r="K23" s="11">
        <v>191221</v>
      </c>
      <c r="L23" s="11">
        <v>11452</v>
      </c>
      <c r="M23" s="11">
        <v>10475</v>
      </c>
      <c r="N23" s="11">
        <v>4137</v>
      </c>
      <c r="O23" s="11"/>
      <c r="P23" s="11">
        <v>793289</v>
      </c>
      <c r="Q23" s="11"/>
      <c r="R23" s="11">
        <v>9413</v>
      </c>
      <c r="S23" s="11"/>
      <c r="T23" s="11"/>
      <c r="U23" s="11">
        <f t="shared" si="8"/>
        <v>1046880</v>
      </c>
      <c r="V23" s="25"/>
      <c r="W23" s="5">
        <f t="shared" si="2"/>
        <v>1046880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 x14ac:dyDescent="0.3">
      <c r="A24" s="24"/>
      <c r="B24" s="26" t="s">
        <v>23</v>
      </c>
      <c r="D24" s="23" t="s">
        <v>35</v>
      </c>
      <c r="F24" s="11"/>
      <c r="G24" s="11"/>
      <c r="H24" s="11"/>
      <c r="I24" s="11">
        <v>10850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8"/>
        <v>10850</v>
      </c>
      <c r="V24" s="25"/>
      <c r="W24" s="5">
        <f t="shared" si="2"/>
        <v>10850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17" customFormat="1" ht="22.5" customHeight="1" x14ac:dyDescent="0.3">
      <c r="A25" s="24"/>
      <c r="B25" s="26" t="s">
        <v>96</v>
      </c>
      <c r="D25" s="23" t="s">
        <v>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8"/>
        <v>0</v>
      </c>
      <c r="V25" s="25"/>
      <c r="W25" s="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2.5" customHeight="1" x14ac:dyDescent="0.3">
      <c r="A26" s="3"/>
      <c r="B26" s="29" t="s">
        <v>77</v>
      </c>
      <c r="C26" s="30"/>
      <c r="D26" s="31" t="s">
        <v>15</v>
      </c>
      <c r="E26" s="17"/>
      <c r="F26" s="13">
        <f t="shared" ref="F26:P26" si="9">SUM(F27,F28,F29)</f>
        <v>0</v>
      </c>
      <c r="G26" s="13">
        <f t="shared" si="9"/>
        <v>0</v>
      </c>
      <c r="H26" s="13">
        <f t="shared" si="9"/>
        <v>0</v>
      </c>
      <c r="I26" s="13">
        <f t="shared" si="9"/>
        <v>1698400</v>
      </c>
      <c r="J26" s="13">
        <f t="shared" si="9"/>
        <v>90084723</v>
      </c>
      <c r="K26" s="13">
        <f t="shared" si="9"/>
        <v>334890789</v>
      </c>
      <c r="L26" s="13">
        <f t="shared" si="9"/>
        <v>9916625</v>
      </c>
      <c r="M26" s="13">
        <f t="shared" si="9"/>
        <v>48859667</v>
      </c>
      <c r="N26" s="13">
        <f t="shared" si="9"/>
        <v>0</v>
      </c>
      <c r="O26" s="13">
        <f t="shared" si="9"/>
        <v>59542248</v>
      </c>
      <c r="P26" s="13">
        <f t="shared" si="9"/>
        <v>0</v>
      </c>
      <c r="Q26" s="13">
        <f>SUM(Q27,Q28,Q29)</f>
        <v>0</v>
      </c>
      <c r="R26" s="13">
        <f t="shared" ref="R26:T26" si="10">SUM(R27,R28,R29)</f>
        <v>8671930</v>
      </c>
      <c r="S26" s="13">
        <f t="shared" si="10"/>
        <v>0</v>
      </c>
      <c r="T26" s="13">
        <f t="shared" si="10"/>
        <v>0</v>
      </c>
      <c r="U26" s="53">
        <f>SUM(U27,U28,U29)</f>
        <v>553664382</v>
      </c>
      <c r="V26" s="2"/>
      <c r="W26" s="5">
        <f t="shared" si="2"/>
        <v>553664382</v>
      </c>
      <c r="X26" s="6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7" customFormat="1" ht="22.5" customHeight="1" x14ac:dyDescent="0.3">
      <c r="A27" s="24"/>
      <c r="B27" s="26" t="s">
        <v>20</v>
      </c>
      <c r="D27" s="23" t="s">
        <v>42</v>
      </c>
      <c r="F27" s="11"/>
      <c r="G27" s="11"/>
      <c r="H27" s="11"/>
      <c r="I27" s="11"/>
      <c r="J27" s="11">
        <v>127478</v>
      </c>
      <c r="K27" s="11">
        <v>174</v>
      </c>
      <c r="L27" s="11"/>
      <c r="M27" s="11">
        <v>924136</v>
      </c>
      <c r="N27" s="11"/>
      <c r="O27" s="11"/>
      <c r="P27" s="11"/>
      <c r="Q27" s="11"/>
      <c r="R27" s="11">
        <v>4012854</v>
      </c>
      <c r="S27" s="11"/>
      <c r="T27" s="11"/>
      <c r="U27" s="11">
        <f t="shared" ref="U27:U30" si="11">SUM(F27:T27)</f>
        <v>5064642</v>
      </c>
      <c r="V27" s="25"/>
      <c r="W27" s="5">
        <f t="shared" si="2"/>
        <v>5064642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 x14ac:dyDescent="0.3">
      <c r="A28" s="24"/>
      <c r="B28" s="26" t="s">
        <v>39</v>
      </c>
      <c r="D28" s="23" t="s">
        <v>43</v>
      </c>
      <c r="F28" s="11"/>
      <c r="G28" s="11"/>
      <c r="H28" s="11"/>
      <c r="I28" s="11">
        <v>1698400</v>
      </c>
      <c r="J28" s="11">
        <v>89957245</v>
      </c>
      <c r="K28" s="11">
        <v>334890615</v>
      </c>
      <c r="L28" s="11">
        <v>9916625</v>
      </c>
      <c r="M28" s="11">
        <v>47935531</v>
      </c>
      <c r="N28" s="11"/>
      <c r="O28" s="11">
        <v>59542248</v>
      </c>
      <c r="P28" s="11"/>
      <c r="Q28" s="11"/>
      <c r="R28" s="11">
        <v>4659076</v>
      </c>
      <c r="S28" s="11"/>
      <c r="T28" s="11"/>
      <c r="U28" s="11">
        <f t="shared" si="11"/>
        <v>548599740</v>
      </c>
      <c r="V28" s="25"/>
      <c r="W28" s="5">
        <f t="shared" si="2"/>
        <v>548599740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 x14ac:dyDescent="0.3">
      <c r="A29" s="24"/>
      <c r="B29" s="26" t="s">
        <v>31</v>
      </c>
      <c r="D29" s="23" t="s">
        <v>101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 t="shared" si="11"/>
        <v>0</v>
      </c>
      <c r="V29" s="25"/>
      <c r="W29" s="5">
        <f t="shared" si="2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 x14ac:dyDescent="0.3">
      <c r="A30" s="24"/>
      <c r="B30" s="29"/>
      <c r="C30" s="30"/>
      <c r="D30" s="3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 t="shared" si="11"/>
        <v>0</v>
      </c>
      <c r="V30" s="25"/>
      <c r="W30" s="5">
        <f t="shared" si="2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25.5" customHeight="1" x14ac:dyDescent="0.25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"/>
      <c r="V31" s="2"/>
      <c r="W31" s="2"/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8" hidden="1" customHeight="1" x14ac:dyDescent="0.25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f t="shared" ref="S32:W32" si="12">+S9-S14</f>
        <v>0</v>
      </c>
      <c r="T32" s="10">
        <f t="shared" si="12"/>
        <v>0</v>
      </c>
      <c r="U32" s="4">
        <f t="shared" si="12"/>
        <v>10429509</v>
      </c>
      <c r="V32" s="4">
        <f t="shared" si="12"/>
        <v>0</v>
      </c>
      <c r="W32" s="4" t="e">
        <f t="shared" si="12"/>
        <v>#REF!</v>
      </c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 x14ac:dyDescent="0.25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 x14ac:dyDescent="0.25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 x14ac:dyDescent="0.25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 x14ac:dyDescent="0.25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 x14ac:dyDescent="0.25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 x14ac:dyDescent="0.25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 x14ac:dyDescent="0.25">
      <c r="F39" s="6"/>
      <c r="G39" s="6"/>
      <c r="H39" s="6"/>
      <c r="I39" s="6"/>
      <c r="J39" s="6"/>
      <c r="K39" s="6"/>
      <c r="L39" s="37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 x14ac:dyDescent="0.25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 x14ac:dyDescent="0.25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 x14ac:dyDescent="0.25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 x14ac:dyDescent="0.25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 x14ac:dyDescent="0.25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 x14ac:dyDescent="0.25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 x14ac:dyDescent="0.25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 x14ac:dyDescent="0.25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 x14ac:dyDescent="0.25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 x14ac:dyDescent="0.25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 x14ac:dyDescent="0.25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x14ac:dyDescent="0.25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 x14ac:dyDescent="0.25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 x14ac:dyDescent="0.25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 x14ac:dyDescent="0.25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 x14ac:dyDescent="0.25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 x14ac:dyDescent="0.2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 x14ac:dyDescent="0.2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 x14ac:dyDescent="0.25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 x14ac:dyDescent="0.2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 x14ac:dyDescent="0.2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 x14ac:dyDescent="0.25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 x14ac:dyDescent="0.25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 x14ac:dyDescent="0.25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 x14ac:dyDescent="0.25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 x14ac:dyDescent="0.25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 x14ac:dyDescent="0.25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 x14ac:dyDescent="0.25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 x14ac:dyDescent="0.25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 x14ac:dyDescent="0.25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 x14ac:dyDescent="0.25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 x14ac:dyDescent="0.25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 x14ac:dyDescent="0.25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 x14ac:dyDescent="0.25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 x14ac:dyDescent="0.25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 x14ac:dyDescent="0.25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 x14ac:dyDescent="0.25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 x14ac:dyDescent="0.25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 x14ac:dyDescent="0.25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 x14ac:dyDescent="0.25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 x14ac:dyDescent="0.25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 x14ac:dyDescent="0.25">
      <c r="V92" s="2"/>
      <c r="W92" s="2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mergeCells count="2">
    <mergeCell ref="K3:O3"/>
    <mergeCell ref="K2:O2"/>
  </mergeCells>
  <pageMargins left="0.35433070866141736" right="0.15748031496062992" top="0.70866141732283472" bottom="0.35433070866141736" header="0.31496062992125984" footer="0.31496062992125984"/>
  <pageSetup paperSize="122" scale="40" fitToHeight="0" orientation="landscape" r:id="rId1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547C7-6583-4198-BBB7-21C50C74DD69}">
  <sheetPr>
    <pageSetUpPr fitToPage="1"/>
  </sheetPr>
  <dimension ref="A1:D35"/>
  <sheetViews>
    <sheetView tabSelected="1" topLeftCell="A2" workbookViewId="0">
      <selection activeCell="G15" sqref="G15"/>
    </sheetView>
  </sheetViews>
  <sheetFormatPr baseColWidth="10" defaultRowHeight="15" x14ac:dyDescent="0.25"/>
  <cols>
    <col min="1" max="1" width="44.5" style="71" customWidth="1"/>
    <col min="2" max="2" width="17.375" style="71" customWidth="1"/>
    <col min="3" max="3" width="15.875" style="71" customWidth="1"/>
    <col min="4" max="4" width="15.625" style="71" customWidth="1"/>
    <col min="5" max="16384" width="11" style="71"/>
  </cols>
  <sheetData>
    <row r="1" spans="1:4" ht="54" customHeight="1" x14ac:dyDescent="0.25">
      <c r="A1" s="70" t="s">
        <v>127</v>
      </c>
      <c r="B1" s="70" t="s">
        <v>1334</v>
      </c>
    </row>
    <row r="3" spans="1:4" x14ac:dyDescent="0.25">
      <c r="A3" s="70" t="s">
        <v>1335</v>
      </c>
      <c r="B3" s="72" t="s">
        <v>1336</v>
      </c>
      <c r="C3" s="70" t="s">
        <v>1337</v>
      </c>
      <c r="D3" s="70" t="s">
        <v>1338</v>
      </c>
    </row>
    <row r="4" spans="1:4" x14ac:dyDescent="0.25">
      <c r="A4" s="73" t="s">
        <v>180</v>
      </c>
      <c r="B4" s="74">
        <v>51799043</v>
      </c>
      <c r="C4" s="74">
        <v>51760842.589000002</v>
      </c>
      <c r="D4" s="74">
        <v>38200.411000000633</v>
      </c>
    </row>
    <row r="5" spans="1:4" x14ac:dyDescent="0.25">
      <c r="A5" s="73" t="s">
        <v>135</v>
      </c>
      <c r="B5" s="74">
        <v>27670486</v>
      </c>
      <c r="C5" s="74">
        <v>26659140.888</v>
      </c>
      <c r="D5" s="74">
        <v>1011345.1120000008</v>
      </c>
    </row>
    <row r="6" spans="1:4" x14ac:dyDescent="0.25">
      <c r="A6" s="73" t="s">
        <v>217</v>
      </c>
      <c r="B6" s="74">
        <v>28274810</v>
      </c>
      <c r="C6" s="74">
        <v>27607768.730999999</v>
      </c>
      <c r="D6" s="74">
        <v>667041.26899999997</v>
      </c>
    </row>
    <row r="7" spans="1:4" x14ac:dyDescent="0.25">
      <c r="A7" s="73" t="s">
        <v>141</v>
      </c>
      <c r="B7" s="74">
        <v>25416488</v>
      </c>
      <c r="C7" s="74">
        <v>25219684.207000002</v>
      </c>
      <c r="D7" s="74">
        <v>196803.79299999995</v>
      </c>
    </row>
    <row r="8" spans="1:4" x14ac:dyDescent="0.25">
      <c r="A8" s="73" t="s">
        <v>241</v>
      </c>
      <c r="B8" s="74">
        <v>23990094</v>
      </c>
      <c r="C8" s="74">
        <v>23417151.358000003</v>
      </c>
      <c r="D8" s="74">
        <v>572942.64199999929</v>
      </c>
    </row>
    <row r="9" spans="1:4" x14ac:dyDescent="0.25">
      <c r="A9" s="73" t="s">
        <v>147</v>
      </c>
      <c r="B9" s="74">
        <v>82771587</v>
      </c>
      <c r="C9" s="74">
        <v>81928597.515000001</v>
      </c>
      <c r="D9" s="74">
        <v>842989.48499999905</v>
      </c>
    </row>
    <row r="10" spans="1:4" x14ac:dyDescent="0.25">
      <c r="A10" s="73" t="s">
        <v>151</v>
      </c>
      <c r="B10" s="74">
        <v>41575175</v>
      </c>
      <c r="C10" s="74">
        <v>40761474.450999998</v>
      </c>
      <c r="D10" s="74">
        <v>813700.54899999953</v>
      </c>
    </row>
    <row r="11" spans="1:4" x14ac:dyDescent="0.25">
      <c r="A11" s="73" t="s">
        <v>267</v>
      </c>
      <c r="B11" s="74">
        <v>20297149</v>
      </c>
      <c r="C11" s="74">
        <v>19984745.469000001</v>
      </c>
      <c r="D11" s="74">
        <v>312403.53099999984</v>
      </c>
    </row>
    <row r="12" spans="1:4" x14ac:dyDescent="0.25">
      <c r="A12" s="73" t="s">
        <v>276</v>
      </c>
      <c r="B12" s="74">
        <v>27613415</v>
      </c>
      <c r="C12" s="74">
        <v>27485282.550000001</v>
      </c>
      <c r="D12" s="74">
        <v>128132.45000000022</v>
      </c>
    </row>
    <row r="13" spans="1:4" x14ac:dyDescent="0.25">
      <c r="A13" s="73" t="s">
        <v>283</v>
      </c>
      <c r="B13" s="74">
        <v>23102190</v>
      </c>
      <c r="C13" s="74">
        <v>22928041.081999999</v>
      </c>
      <c r="D13" s="74">
        <v>174148.91800000001</v>
      </c>
    </row>
    <row r="14" spans="1:4" x14ac:dyDescent="0.25">
      <c r="A14" s="73" t="s">
        <v>198</v>
      </c>
      <c r="B14" s="74">
        <v>51804469</v>
      </c>
      <c r="C14" s="74">
        <v>51423943.987000003</v>
      </c>
      <c r="D14" s="74">
        <v>380525.01300000073</v>
      </c>
    </row>
    <row r="15" spans="1:4" x14ac:dyDescent="0.25">
      <c r="A15" s="73" t="s">
        <v>303</v>
      </c>
      <c r="B15" s="74">
        <v>28375378</v>
      </c>
      <c r="C15" s="74">
        <v>27948591.295999996</v>
      </c>
      <c r="D15" s="74">
        <v>426786.70400000026</v>
      </c>
    </row>
    <row r="16" spans="1:4" x14ac:dyDescent="0.25">
      <c r="A16" s="73" t="s">
        <v>155</v>
      </c>
      <c r="B16" s="74">
        <v>26928690</v>
      </c>
      <c r="C16" s="74">
        <v>25253018.31000001</v>
      </c>
      <c r="D16" s="74">
        <v>1675671.69</v>
      </c>
    </row>
    <row r="17" spans="1:4" x14ac:dyDescent="0.25">
      <c r="A17" s="73" t="s">
        <v>161</v>
      </c>
      <c r="B17" s="74">
        <v>51891195</v>
      </c>
      <c r="C17" s="74">
        <v>51728756.132999994</v>
      </c>
      <c r="D17" s="74">
        <v>162438.86699999913</v>
      </c>
    </row>
    <row r="18" spans="1:4" x14ac:dyDescent="0.25">
      <c r="A18" s="73" t="s">
        <v>166</v>
      </c>
      <c r="B18" s="74">
        <v>14218387</v>
      </c>
      <c r="C18" s="74">
        <v>13646631.507000005</v>
      </c>
      <c r="D18" s="74">
        <v>571755.49300000013</v>
      </c>
    </row>
    <row r="19" spans="1:4" x14ac:dyDescent="0.25">
      <c r="A19" s="73" t="s">
        <v>170</v>
      </c>
      <c r="B19" s="74">
        <v>7612286</v>
      </c>
      <c r="C19" s="74">
        <v>7577364.2299999995</v>
      </c>
      <c r="D19" s="74">
        <v>34921.76999999999</v>
      </c>
    </row>
    <row r="20" spans="1:4" x14ac:dyDescent="0.25">
      <c r="A20" s="73" t="s">
        <v>363</v>
      </c>
      <c r="B20" s="74">
        <v>29003396</v>
      </c>
      <c r="C20" s="74">
        <v>28333347.159999989</v>
      </c>
      <c r="D20" s="74">
        <v>670048.83999999962</v>
      </c>
    </row>
    <row r="21" spans="1:4" x14ac:dyDescent="0.25">
      <c r="A21" s="73" t="s">
        <v>1339</v>
      </c>
      <c r="B21" s="74">
        <v>562344238</v>
      </c>
      <c r="C21" s="74">
        <v>553664381.46300006</v>
      </c>
      <c r="D21" s="74">
        <v>8679856.5369999968</v>
      </c>
    </row>
    <row r="24" spans="1:4" x14ac:dyDescent="0.25">
      <c r="A24" s="70" t="s">
        <v>127</v>
      </c>
      <c r="B24" s="70" t="s">
        <v>1334</v>
      </c>
    </row>
    <row r="26" spans="1:4" x14ac:dyDescent="0.25">
      <c r="A26" s="70" t="s">
        <v>1340</v>
      </c>
      <c r="B26" s="72" t="s">
        <v>1341</v>
      </c>
      <c r="C26" s="70" t="s">
        <v>1337</v>
      </c>
      <c r="D26" s="70" t="s">
        <v>1338</v>
      </c>
    </row>
    <row r="27" spans="1:4" x14ac:dyDescent="0.25">
      <c r="A27" s="73" t="s">
        <v>134</v>
      </c>
      <c r="B27" s="74">
        <v>1897736</v>
      </c>
      <c r="C27" s="74">
        <v>1698400.3590000002</v>
      </c>
      <c r="D27" s="74">
        <v>199335.64099999995</v>
      </c>
    </row>
    <row r="28" spans="1:4" x14ac:dyDescent="0.25">
      <c r="A28" s="73" t="s">
        <v>179</v>
      </c>
      <c r="B28" s="74">
        <v>91504900</v>
      </c>
      <c r="C28" s="74">
        <v>90084722.659999952</v>
      </c>
      <c r="D28" s="74">
        <v>1420177.3400000005</v>
      </c>
    </row>
    <row r="29" spans="1:4" x14ac:dyDescent="0.25">
      <c r="A29" s="73" t="s">
        <v>367</v>
      </c>
      <c r="B29" s="74">
        <v>339171585</v>
      </c>
      <c r="C29" s="74">
        <v>334890789.14999998</v>
      </c>
      <c r="D29" s="74">
        <v>4280795.8500000006</v>
      </c>
    </row>
    <row r="30" spans="1:4" x14ac:dyDescent="0.25">
      <c r="A30" s="73" t="s">
        <v>804</v>
      </c>
      <c r="B30" s="74">
        <v>9951577</v>
      </c>
      <c r="C30" s="74">
        <v>9916624.6030000001</v>
      </c>
      <c r="D30" s="74">
        <v>34952.396999999713</v>
      </c>
    </row>
    <row r="31" spans="1:4" x14ac:dyDescent="0.25">
      <c r="A31" s="73" t="s">
        <v>844</v>
      </c>
      <c r="B31" s="74">
        <v>49594023</v>
      </c>
      <c r="C31" s="74">
        <v>48859666.783999994</v>
      </c>
      <c r="D31" s="74">
        <v>734356.21600000071</v>
      </c>
    </row>
    <row r="32" spans="1:4" x14ac:dyDescent="0.25">
      <c r="A32" s="73" t="s">
        <v>947</v>
      </c>
      <c r="B32" s="74">
        <v>61526700</v>
      </c>
      <c r="C32" s="74">
        <v>59542247.976999983</v>
      </c>
      <c r="D32" s="74">
        <v>1984452.0229999991</v>
      </c>
    </row>
    <row r="33" spans="1:4" ht="30" x14ac:dyDescent="0.25">
      <c r="A33" s="73" t="s">
        <v>1308</v>
      </c>
      <c r="B33" s="74">
        <v>1000</v>
      </c>
      <c r="C33" s="74">
        <v>0</v>
      </c>
      <c r="D33" s="74">
        <v>1000</v>
      </c>
    </row>
    <row r="34" spans="1:4" x14ac:dyDescent="0.25">
      <c r="A34" s="73" t="s">
        <v>1312</v>
      </c>
      <c r="B34" s="74">
        <v>8696717</v>
      </c>
      <c r="C34" s="74">
        <v>8671929.9299999997</v>
      </c>
      <c r="D34" s="74">
        <v>24787.06999999976</v>
      </c>
    </row>
    <row r="35" spans="1:4" x14ac:dyDescent="0.25">
      <c r="A35" s="73" t="s">
        <v>1339</v>
      </c>
      <c r="B35" s="74">
        <v>562344238</v>
      </c>
      <c r="C35" s="74">
        <v>553664381.46299982</v>
      </c>
      <c r="D35" s="74">
        <v>8679856.5370000005</v>
      </c>
    </row>
  </sheetData>
  <pageMargins left="0.70866141732283472" right="0.70866141732283472" top="0.74803149606299213" bottom="0.74803149606299213" header="0.31496062992125984" footer="0.31496062992125984"/>
  <pageSetup scale="94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04376-404A-4BAF-8116-79B7D9E46999}">
  <sheetPr>
    <pageSetUpPr fitToPage="1"/>
  </sheetPr>
  <dimension ref="A1:K1049"/>
  <sheetViews>
    <sheetView workbookViewId="0">
      <selection activeCell="F8" sqref="F8"/>
    </sheetView>
  </sheetViews>
  <sheetFormatPr baseColWidth="10" defaultRowHeight="15" x14ac:dyDescent="0.25"/>
  <cols>
    <col min="1" max="1" width="21.25" style="61" customWidth="1"/>
    <col min="2" max="2" width="16.625" style="61" customWidth="1"/>
    <col min="3" max="3" width="5.875" style="68" customWidth="1"/>
    <col min="4" max="4" width="9.75" style="68" customWidth="1"/>
    <col min="5" max="5" width="5.625" style="68" customWidth="1"/>
    <col min="6" max="6" width="40.625" style="61" customWidth="1"/>
    <col min="7" max="9" width="13.75" style="69" customWidth="1"/>
    <col min="10" max="10" width="16" style="61" customWidth="1"/>
    <col min="11" max="11" width="21.625" style="61" customWidth="1"/>
    <col min="12" max="16384" width="11" style="61"/>
  </cols>
  <sheetData>
    <row r="1" spans="1:11" ht="31.5" customHeight="1" x14ac:dyDescent="0.25">
      <c r="A1" s="83" t="s">
        <v>121</v>
      </c>
      <c r="B1" s="83"/>
      <c r="C1" s="83"/>
      <c r="D1" s="83"/>
      <c r="E1" s="83"/>
      <c r="F1" s="83"/>
      <c r="G1" s="83"/>
      <c r="H1" s="83"/>
      <c r="I1" s="83"/>
      <c r="J1" s="83"/>
      <c r="K1" s="60"/>
    </row>
    <row r="2" spans="1:11" ht="27.75" customHeight="1" x14ac:dyDescent="0.25">
      <c r="A2" s="83" t="s">
        <v>122</v>
      </c>
      <c r="B2" s="83"/>
      <c r="C2" s="83"/>
      <c r="D2" s="83"/>
      <c r="E2" s="83"/>
      <c r="F2" s="83"/>
      <c r="G2" s="83"/>
      <c r="H2" s="83"/>
      <c r="I2" s="83"/>
      <c r="J2" s="83"/>
      <c r="K2" s="60"/>
    </row>
    <row r="3" spans="1:11" s="64" customFormat="1" ht="30" customHeight="1" x14ac:dyDescent="0.2">
      <c r="A3" s="62" t="s">
        <v>123</v>
      </c>
      <c r="B3" s="62" t="s">
        <v>124</v>
      </c>
      <c r="C3" s="62" t="s">
        <v>125</v>
      </c>
      <c r="D3" s="62" t="s">
        <v>126</v>
      </c>
      <c r="E3" s="62" t="s">
        <v>127</v>
      </c>
      <c r="F3" s="62" t="s">
        <v>128</v>
      </c>
      <c r="G3" s="63" t="s">
        <v>129</v>
      </c>
      <c r="H3" s="63" t="s">
        <v>130</v>
      </c>
      <c r="I3" s="63" t="s">
        <v>131</v>
      </c>
      <c r="J3" s="62" t="s">
        <v>132</v>
      </c>
      <c r="K3" s="62" t="s">
        <v>133</v>
      </c>
    </row>
    <row r="4" spans="1:11" ht="24" x14ac:dyDescent="0.25">
      <c r="A4" s="65" t="s">
        <v>134</v>
      </c>
      <c r="B4" s="65" t="s">
        <v>135</v>
      </c>
      <c r="C4" s="66" t="s">
        <v>39</v>
      </c>
      <c r="D4" s="66" t="s">
        <v>136</v>
      </c>
      <c r="E4" s="66" t="s">
        <v>137</v>
      </c>
      <c r="F4" s="65" t="s">
        <v>138</v>
      </c>
      <c r="G4" s="67">
        <v>300</v>
      </c>
      <c r="H4" s="67">
        <v>279.88799999999998</v>
      </c>
      <c r="I4" s="67">
        <v>20.112000000000023</v>
      </c>
      <c r="J4" s="65" t="s">
        <v>139</v>
      </c>
      <c r="K4" s="65" t="s">
        <v>139</v>
      </c>
    </row>
    <row r="5" spans="1:11" ht="24" x14ac:dyDescent="0.25">
      <c r="A5" s="65" t="s">
        <v>134</v>
      </c>
      <c r="B5" s="65" t="s">
        <v>135</v>
      </c>
      <c r="C5" s="66" t="s">
        <v>39</v>
      </c>
      <c r="D5" s="66" t="s">
        <v>136</v>
      </c>
      <c r="E5" s="66" t="s">
        <v>140</v>
      </c>
      <c r="F5" s="65" t="s">
        <v>138</v>
      </c>
      <c r="G5" s="67">
        <v>429061</v>
      </c>
      <c r="H5" s="67">
        <v>327404.02</v>
      </c>
      <c r="I5" s="67">
        <v>101656.97999999998</v>
      </c>
      <c r="J5" s="65" t="s">
        <v>139</v>
      </c>
      <c r="K5" s="65" t="s">
        <v>139</v>
      </c>
    </row>
    <row r="6" spans="1:11" ht="24" x14ac:dyDescent="0.25">
      <c r="A6" s="65" t="s">
        <v>134</v>
      </c>
      <c r="B6" s="65" t="s">
        <v>141</v>
      </c>
      <c r="C6" s="66" t="s">
        <v>39</v>
      </c>
      <c r="D6" s="66" t="s">
        <v>142</v>
      </c>
      <c r="E6" s="66" t="s">
        <v>137</v>
      </c>
      <c r="F6" s="65" t="s">
        <v>143</v>
      </c>
      <c r="G6" s="67">
        <v>1550</v>
      </c>
      <c r="H6" s="67">
        <v>999.99400000000003</v>
      </c>
      <c r="I6" s="67">
        <v>550.00599999999997</v>
      </c>
      <c r="J6" s="65" t="s">
        <v>144</v>
      </c>
      <c r="K6" s="65" t="s">
        <v>144</v>
      </c>
    </row>
    <row r="7" spans="1:11" ht="24" x14ac:dyDescent="0.25">
      <c r="A7" s="65" t="s">
        <v>134</v>
      </c>
      <c r="B7" s="65" t="s">
        <v>141</v>
      </c>
      <c r="C7" s="66" t="s">
        <v>39</v>
      </c>
      <c r="D7" s="66" t="s">
        <v>142</v>
      </c>
      <c r="E7" s="66" t="s">
        <v>145</v>
      </c>
      <c r="F7" s="65" t="s">
        <v>143</v>
      </c>
      <c r="G7" s="67">
        <v>450</v>
      </c>
      <c r="H7" s="67">
        <v>0</v>
      </c>
      <c r="I7" s="67">
        <v>450</v>
      </c>
      <c r="J7" s="65" t="s">
        <v>144</v>
      </c>
      <c r="K7" s="65" t="s">
        <v>144</v>
      </c>
    </row>
    <row r="8" spans="1:11" ht="24" x14ac:dyDescent="0.25">
      <c r="A8" s="65" t="s">
        <v>134</v>
      </c>
      <c r="B8" s="65" t="s">
        <v>141</v>
      </c>
      <c r="C8" s="66" t="s">
        <v>39</v>
      </c>
      <c r="D8" s="66" t="s">
        <v>142</v>
      </c>
      <c r="E8" s="66" t="s">
        <v>140</v>
      </c>
      <c r="F8" s="65" t="s">
        <v>143</v>
      </c>
      <c r="G8" s="67">
        <v>1000</v>
      </c>
      <c r="H8" s="67">
        <v>0</v>
      </c>
      <c r="I8" s="67">
        <v>1000</v>
      </c>
      <c r="J8" s="65" t="s">
        <v>144</v>
      </c>
      <c r="K8" s="65" t="s">
        <v>144</v>
      </c>
    </row>
    <row r="9" spans="1:11" ht="24" x14ac:dyDescent="0.25">
      <c r="A9" s="65" t="s">
        <v>134</v>
      </c>
      <c r="B9" s="65" t="s">
        <v>141</v>
      </c>
      <c r="C9" s="66" t="s">
        <v>39</v>
      </c>
      <c r="D9" s="66" t="s">
        <v>142</v>
      </c>
      <c r="E9" s="66" t="s">
        <v>146</v>
      </c>
      <c r="F9" s="65" t="s">
        <v>143</v>
      </c>
      <c r="G9" s="67">
        <v>6000</v>
      </c>
      <c r="H9" s="67">
        <v>0</v>
      </c>
      <c r="I9" s="67">
        <v>6000</v>
      </c>
      <c r="J9" s="65" t="s">
        <v>144</v>
      </c>
      <c r="K9" s="65" t="s">
        <v>144</v>
      </c>
    </row>
    <row r="10" spans="1:11" ht="24" x14ac:dyDescent="0.25">
      <c r="A10" s="65" t="s">
        <v>134</v>
      </c>
      <c r="B10" s="65" t="s">
        <v>147</v>
      </c>
      <c r="C10" s="66" t="s">
        <v>39</v>
      </c>
      <c r="D10" s="66" t="s">
        <v>148</v>
      </c>
      <c r="E10" s="66" t="s">
        <v>137</v>
      </c>
      <c r="F10" s="65" t="s">
        <v>149</v>
      </c>
      <c r="G10" s="67">
        <v>500</v>
      </c>
      <c r="H10" s="67">
        <v>452.80700000000002</v>
      </c>
      <c r="I10" s="67">
        <v>47.192999999999984</v>
      </c>
      <c r="J10" s="65" t="s">
        <v>150</v>
      </c>
      <c r="K10" s="65" t="s">
        <v>150</v>
      </c>
    </row>
    <row r="11" spans="1:11" ht="24" x14ac:dyDescent="0.25">
      <c r="A11" s="65" t="s">
        <v>134</v>
      </c>
      <c r="B11" s="65" t="s">
        <v>147</v>
      </c>
      <c r="C11" s="66" t="s">
        <v>39</v>
      </c>
      <c r="D11" s="66" t="s">
        <v>148</v>
      </c>
      <c r="E11" s="66" t="s">
        <v>140</v>
      </c>
      <c r="F11" s="65" t="s">
        <v>149</v>
      </c>
      <c r="G11" s="67">
        <v>399383</v>
      </c>
      <c r="H11" s="67">
        <v>399382.766</v>
      </c>
      <c r="I11" s="67">
        <v>0.23399999999674037</v>
      </c>
      <c r="J11" s="65" t="s">
        <v>150</v>
      </c>
      <c r="K11" s="65" t="s">
        <v>150</v>
      </c>
    </row>
    <row r="12" spans="1:11" ht="24" x14ac:dyDescent="0.25">
      <c r="A12" s="65" t="s">
        <v>134</v>
      </c>
      <c r="B12" s="65" t="s">
        <v>151</v>
      </c>
      <c r="C12" s="66" t="s">
        <v>39</v>
      </c>
      <c r="D12" s="66" t="s">
        <v>152</v>
      </c>
      <c r="E12" s="66" t="s">
        <v>137</v>
      </c>
      <c r="F12" s="65" t="s">
        <v>153</v>
      </c>
      <c r="G12" s="67">
        <v>100</v>
      </c>
      <c r="H12" s="67">
        <v>0</v>
      </c>
      <c r="I12" s="67">
        <v>100</v>
      </c>
      <c r="J12" s="65" t="s">
        <v>154</v>
      </c>
      <c r="K12" s="65" t="s">
        <v>154</v>
      </c>
    </row>
    <row r="13" spans="1:11" ht="24" x14ac:dyDescent="0.25">
      <c r="A13" s="65" t="s">
        <v>134</v>
      </c>
      <c r="B13" s="65" t="s">
        <v>151</v>
      </c>
      <c r="C13" s="66" t="s">
        <v>39</v>
      </c>
      <c r="D13" s="66" t="s">
        <v>152</v>
      </c>
      <c r="E13" s="66" t="s">
        <v>140</v>
      </c>
      <c r="F13" s="65" t="s">
        <v>153</v>
      </c>
      <c r="G13" s="67">
        <v>222050</v>
      </c>
      <c r="H13" s="67">
        <v>222049.429</v>
      </c>
      <c r="I13" s="67">
        <v>0.57099999999627471</v>
      </c>
      <c r="J13" s="65" t="s">
        <v>154</v>
      </c>
      <c r="K13" s="65" t="s">
        <v>154</v>
      </c>
    </row>
    <row r="14" spans="1:11" ht="24" x14ac:dyDescent="0.25">
      <c r="A14" s="65" t="s">
        <v>134</v>
      </c>
      <c r="B14" s="65" t="s">
        <v>155</v>
      </c>
      <c r="C14" s="66" t="s">
        <v>39</v>
      </c>
      <c r="D14" s="66" t="s">
        <v>156</v>
      </c>
      <c r="E14" s="66" t="s">
        <v>137</v>
      </c>
      <c r="F14" s="65" t="s">
        <v>157</v>
      </c>
      <c r="G14" s="67">
        <v>408</v>
      </c>
      <c r="H14" s="67">
        <v>395.45800000000003</v>
      </c>
      <c r="I14" s="67">
        <v>12.541999999999973</v>
      </c>
      <c r="J14" s="65" t="s">
        <v>158</v>
      </c>
      <c r="K14" s="65" t="s">
        <v>158</v>
      </c>
    </row>
    <row r="15" spans="1:11" ht="24" x14ac:dyDescent="0.25">
      <c r="A15" s="65" t="s">
        <v>134</v>
      </c>
      <c r="B15" s="65" t="s">
        <v>155</v>
      </c>
      <c r="C15" s="66" t="s">
        <v>39</v>
      </c>
      <c r="D15" s="66" t="s">
        <v>156</v>
      </c>
      <c r="E15" s="66" t="s">
        <v>145</v>
      </c>
      <c r="F15" s="65" t="s">
        <v>157</v>
      </c>
      <c r="G15" s="67">
        <v>3600</v>
      </c>
      <c r="H15" s="67">
        <v>0</v>
      </c>
      <c r="I15" s="67">
        <v>3600</v>
      </c>
      <c r="J15" s="65" t="s">
        <v>158</v>
      </c>
      <c r="K15" s="65" t="s">
        <v>158</v>
      </c>
    </row>
    <row r="16" spans="1:11" ht="24" x14ac:dyDescent="0.25">
      <c r="A16" s="65" t="s">
        <v>134</v>
      </c>
      <c r="B16" s="65" t="s">
        <v>155</v>
      </c>
      <c r="C16" s="66" t="s">
        <v>39</v>
      </c>
      <c r="D16" s="66" t="s">
        <v>156</v>
      </c>
      <c r="E16" s="66" t="s">
        <v>140</v>
      </c>
      <c r="F16" s="65" t="s">
        <v>157</v>
      </c>
      <c r="G16" s="67">
        <v>84400</v>
      </c>
      <c r="H16" s="67">
        <v>0</v>
      </c>
      <c r="I16" s="67">
        <v>84400</v>
      </c>
      <c r="J16" s="65" t="s">
        <v>158</v>
      </c>
      <c r="K16" s="65" t="s">
        <v>158</v>
      </c>
    </row>
    <row r="17" spans="1:11" ht="24" x14ac:dyDescent="0.25">
      <c r="A17" s="65" t="s">
        <v>134</v>
      </c>
      <c r="B17" s="65" t="s">
        <v>155</v>
      </c>
      <c r="C17" s="66" t="s">
        <v>39</v>
      </c>
      <c r="D17" s="66" t="s">
        <v>159</v>
      </c>
      <c r="E17" s="66" t="s">
        <v>137</v>
      </c>
      <c r="F17" s="65" t="s">
        <v>160</v>
      </c>
      <c r="G17" s="67">
        <v>96</v>
      </c>
      <c r="H17" s="67">
        <v>96</v>
      </c>
      <c r="I17" s="67">
        <v>0</v>
      </c>
      <c r="J17" s="65" t="s">
        <v>158</v>
      </c>
      <c r="K17" s="65" t="s">
        <v>158</v>
      </c>
    </row>
    <row r="18" spans="1:11" ht="24" x14ac:dyDescent="0.25">
      <c r="A18" s="65" t="s">
        <v>134</v>
      </c>
      <c r="B18" s="65" t="s">
        <v>155</v>
      </c>
      <c r="C18" s="66" t="s">
        <v>39</v>
      </c>
      <c r="D18" s="66" t="s">
        <v>159</v>
      </c>
      <c r="E18" s="66" t="s">
        <v>140</v>
      </c>
      <c r="F18" s="65" t="s">
        <v>160</v>
      </c>
      <c r="G18" s="67">
        <v>190712</v>
      </c>
      <c r="H18" s="67">
        <v>190711.24900000001</v>
      </c>
      <c r="I18" s="67">
        <v>0.75099999998928979</v>
      </c>
      <c r="J18" s="65" t="s">
        <v>158</v>
      </c>
      <c r="K18" s="65" t="s">
        <v>158</v>
      </c>
    </row>
    <row r="19" spans="1:11" ht="24" x14ac:dyDescent="0.25">
      <c r="A19" s="65" t="s">
        <v>134</v>
      </c>
      <c r="B19" s="65" t="s">
        <v>161</v>
      </c>
      <c r="C19" s="66" t="s">
        <v>39</v>
      </c>
      <c r="D19" s="66" t="s">
        <v>162</v>
      </c>
      <c r="E19" s="66" t="s">
        <v>137</v>
      </c>
      <c r="F19" s="65" t="s">
        <v>163</v>
      </c>
      <c r="G19" s="67">
        <v>500</v>
      </c>
      <c r="H19" s="67">
        <v>116.928</v>
      </c>
      <c r="I19" s="67">
        <v>383.072</v>
      </c>
      <c r="J19" s="65" t="s">
        <v>164</v>
      </c>
      <c r="K19" s="65" t="s">
        <v>165</v>
      </c>
    </row>
    <row r="20" spans="1:11" ht="24" x14ac:dyDescent="0.25">
      <c r="A20" s="65" t="s">
        <v>134</v>
      </c>
      <c r="B20" s="65" t="s">
        <v>161</v>
      </c>
      <c r="C20" s="66" t="s">
        <v>39</v>
      </c>
      <c r="D20" s="66" t="s">
        <v>162</v>
      </c>
      <c r="E20" s="66" t="s">
        <v>140</v>
      </c>
      <c r="F20" s="65" t="s">
        <v>163</v>
      </c>
      <c r="G20" s="67">
        <v>202619</v>
      </c>
      <c r="H20" s="67">
        <v>202618.85</v>
      </c>
      <c r="I20" s="67">
        <v>0.14999999999417923</v>
      </c>
      <c r="J20" s="65" t="s">
        <v>164</v>
      </c>
      <c r="K20" s="65" t="s">
        <v>165</v>
      </c>
    </row>
    <row r="21" spans="1:11" ht="36" x14ac:dyDescent="0.25">
      <c r="A21" s="65" t="s">
        <v>134</v>
      </c>
      <c r="B21" s="65" t="s">
        <v>166</v>
      </c>
      <c r="C21" s="66" t="s">
        <v>39</v>
      </c>
      <c r="D21" s="66" t="s">
        <v>167</v>
      </c>
      <c r="E21" s="66" t="s">
        <v>137</v>
      </c>
      <c r="F21" s="65" t="s">
        <v>168</v>
      </c>
      <c r="G21" s="67">
        <v>400</v>
      </c>
      <c r="H21" s="67">
        <v>356.98</v>
      </c>
      <c r="I21" s="67">
        <v>43.019999999999982</v>
      </c>
      <c r="J21" s="65" t="s">
        <v>169</v>
      </c>
      <c r="K21" s="65" t="s">
        <v>169</v>
      </c>
    </row>
    <row r="22" spans="1:11" ht="36" x14ac:dyDescent="0.25">
      <c r="A22" s="65" t="s">
        <v>134</v>
      </c>
      <c r="B22" s="65" t="s">
        <v>166</v>
      </c>
      <c r="C22" s="66" t="s">
        <v>39</v>
      </c>
      <c r="D22" s="66" t="s">
        <v>167</v>
      </c>
      <c r="E22" s="66" t="s">
        <v>140</v>
      </c>
      <c r="F22" s="65" t="s">
        <v>168</v>
      </c>
      <c r="G22" s="67">
        <v>100215</v>
      </c>
      <c r="H22" s="67">
        <v>100215</v>
      </c>
      <c r="I22" s="67">
        <v>0</v>
      </c>
      <c r="J22" s="65" t="s">
        <v>169</v>
      </c>
      <c r="K22" s="65" t="s">
        <v>169</v>
      </c>
    </row>
    <row r="23" spans="1:11" ht="36" x14ac:dyDescent="0.25">
      <c r="A23" s="65" t="s">
        <v>134</v>
      </c>
      <c r="B23" s="65" t="s">
        <v>170</v>
      </c>
      <c r="C23" s="66" t="s">
        <v>39</v>
      </c>
      <c r="D23" s="66" t="s">
        <v>171</v>
      </c>
      <c r="E23" s="66" t="s">
        <v>137</v>
      </c>
      <c r="F23" s="65" t="s">
        <v>172</v>
      </c>
      <c r="G23" s="67">
        <v>130</v>
      </c>
      <c r="H23" s="67">
        <v>59.5</v>
      </c>
      <c r="I23" s="67">
        <v>70.5</v>
      </c>
      <c r="J23" s="65" t="s">
        <v>173</v>
      </c>
      <c r="K23" s="65" t="s">
        <v>174</v>
      </c>
    </row>
    <row r="24" spans="1:11" ht="36" x14ac:dyDescent="0.25">
      <c r="A24" s="65" t="s">
        <v>134</v>
      </c>
      <c r="B24" s="65" t="s">
        <v>170</v>
      </c>
      <c r="C24" s="66" t="s">
        <v>39</v>
      </c>
      <c r="D24" s="66" t="s">
        <v>171</v>
      </c>
      <c r="E24" s="66" t="s">
        <v>140</v>
      </c>
      <c r="F24" s="65" t="s">
        <v>172</v>
      </c>
      <c r="G24" s="67">
        <v>1000</v>
      </c>
      <c r="H24" s="67">
        <v>0</v>
      </c>
      <c r="I24" s="67">
        <v>1000</v>
      </c>
      <c r="J24" s="65" t="s">
        <v>173</v>
      </c>
      <c r="K24" s="65" t="s">
        <v>174</v>
      </c>
    </row>
    <row r="25" spans="1:11" ht="24" x14ac:dyDescent="0.25">
      <c r="A25" s="65" t="s">
        <v>134</v>
      </c>
      <c r="B25" s="65" t="s">
        <v>170</v>
      </c>
      <c r="C25" s="66" t="s">
        <v>39</v>
      </c>
      <c r="D25" s="66" t="s">
        <v>175</v>
      </c>
      <c r="E25" s="66" t="s">
        <v>140</v>
      </c>
      <c r="F25" s="65" t="s">
        <v>176</v>
      </c>
      <c r="G25" s="67">
        <v>253262</v>
      </c>
      <c r="H25" s="67">
        <v>253261.49</v>
      </c>
      <c r="I25" s="67">
        <v>0.51000000000931323</v>
      </c>
      <c r="J25" s="65" t="s">
        <v>177</v>
      </c>
      <c r="K25" s="65" t="s">
        <v>178</v>
      </c>
    </row>
    <row r="26" spans="1:11" ht="24" x14ac:dyDescent="0.25">
      <c r="A26" s="65" t="s">
        <v>179</v>
      </c>
      <c r="B26" s="65" t="s">
        <v>180</v>
      </c>
      <c r="C26" s="66" t="s">
        <v>20</v>
      </c>
      <c r="D26" s="66" t="s">
        <v>181</v>
      </c>
      <c r="E26" s="66" t="s">
        <v>137</v>
      </c>
      <c r="F26" s="65" t="s">
        <v>182</v>
      </c>
      <c r="G26" s="67">
        <v>100</v>
      </c>
      <c r="H26" s="67">
        <v>100</v>
      </c>
      <c r="I26" s="67">
        <v>0</v>
      </c>
      <c r="J26" s="65" t="s">
        <v>183</v>
      </c>
      <c r="K26" s="65" t="s">
        <v>183</v>
      </c>
    </row>
    <row r="27" spans="1:11" ht="24" x14ac:dyDescent="0.25">
      <c r="A27" s="65" t="s">
        <v>179</v>
      </c>
      <c r="B27" s="65" t="s">
        <v>180</v>
      </c>
      <c r="C27" s="66" t="s">
        <v>20</v>
      </c>
      <c r="D27" s="66" t="s">
        <v>181</v>
      </c>
      <c r="E27" s="66" t="s">
        <v>145</v>
      </c>
      <c r="F27" s="65" t="s">
        <v>182</v>
      </c>
      <c r="G27" s="67">
        <v>30713</v>
      </c>
      <c r="H27" s="67">
        <v>30712.5</v>
      </c>
      <c r="I27" s="67">
        <v>0.5</v>
      </c>
      <c r="J27" s="65" t="s">
        <v>183</v>
      </c>
      <c r="K27" s="65" t="s">
        <v>183</v>
      </c>
    </row>
    <row r="28" spans="1:11" ht="24" x14ac:dyDescent="0.25">
      <c r="A28" s="65" t="s">
        <v>179</v>
      </c>
      <c r="B28" s="65" t="s">
        <v>180</v>
      </c>
      <c r="C28" s="66" t="s">
        <v>20</v>
      </c>
      <c r="D28" s="66" t="s">
        <v>184</v>
      </c>
      <c r="E28" s="66" t="s">
        <v>137</v>
      </c>
      <c r="F28" s="65" t="s">
        <v>185</v>
      </c>
      <c r="G28" s="67">
        <v>164</v>
      </c>
      <c r="H28" s="67">
        <v>100</v>
      </c>
      <c r="I28" s="67">
        <v>64</v>
      </c>
      <c r="J28" s="65" t="s">
        <v>183</v>
      </c>
      <c r="K28" s="65" t="s">
        <v>183</v>
      </c>
    </row>
    <row r="29" spans="1:11" ht="24" x14ac:dyDescent="0.25">
      <c r="A29" s="65" t="s">
        <v>179</v>
      </c>
      <c r="B29" s="65" t="s">
        <v>180</v>
      </c>
      <c r="C29" s="66" t="s">
        <v>20</v>
      </c>
      <c r="D29" s="66" t="s">
        <v>184</v>
      </c>
      <c r="E29" s="66" t="s">
        <v>145</v>
      </c>
      <c r="F29" s="65" t="s">
        <v>185</v>
      </c>
      <c r="G29" s="67">
        <v>1</v>
      </c>
      <c r="H29" s="67">
        <v>0</v>
      </c>
      <c r="I29" s="67">
        <v>1</v>
      </c>
      <c r="J29" s="65" t="s">
        <v>183</v>
      </c>
      <c r="K29" s="65" t="s">
        <v>183</v>
      </c>
    </row>
    <row r="30" spans="1:11" ht="24" x14ac:dyDescent="0.25">
      <c r="A30" s="65" t="s">
        <v>179</v>
      </c>
      <c r="B30" s="65" t="s">
        <v>180</v>
      </c>
      <c r="C30" s="66" t="s">
        <v>20</v>
      </c>
      <c r="D30" s="66" t="s">
        <v>186</v>
      </c>
      <c r="E30" s="66" t="s">
        <v>137</v>
      </c>
      <c r="F30" s="65" t="s">
        <v>187</v>
      </c>
      <c r="G30" s="67">
        <v>164</v>
      </c>
      <c r="H30" s="67">
        <v>63.006999999999998</v>
      </c>
      <c r="I30" s="67">
        <v>100.99299999999999</v>
      </c>
      <c r="J30" s="65" t="s">
        <v>183</v>
      </c>
      <c r="K30" s="65" t="s">
        <v>183</v>
      </c>
    </row>
    <row r="31" spans="1:11" ht="24" x14ac:dyDescent="0.25">
      <c r="A31" s="65" t="s">
        <v>179</v>
      </c>
      <c r="B31" s="65" t="s">
        <v>180</v>
      </c>
      <c r="C31" s="66" t="s">
        <v>20</v>
      </c>
      <c r="D31" s="66" t="s">
        <v>186</v>
      </c>
      <c r="E31" s="66" t="s">
        <v>145</v>
      </c>
      <c r="F31" s="65" t="s">
        <v>187</v>
      </c>
      <c r="G31" s="67">
        <v>1</v>
      </c>
      <c r="H31" s="67">
        <v>0</v>
      </c>
      <c r="I31" s="67">
        <v>1</v>
      </c>
      <c r="J31" s="65" t="s">
        <v>183</v>
      </c>
      <c r="K31" s="65" t="s">
        <v>183</v>
      </c>
    </row>
    <row r="32" spans="1:11" ht="24" x14ac:dyDescent="0.25">
      <c r="A32" s="65" t="s">
        <v>179</v>
      </c>
      <c r="B32" s="65" t="s">
        <v>180</v>
      </c>
      <c r="C32" s="66" t="s">
        <v>20</v>
      </c>
      <c r="D32" s="66" t="s">
        <v>188</v>
      </c>
      <c r="E32" s="66" t="s">
        <v>137</v>
      </c>
      <c r="F32" s="65" t="s">
        <v>189</v>
      </c>
      <c r="G32" s="67">
        <v>152</v>
      </c>
      <c r="H32" s="67">
        <v>88.424000000000007</v>
      </c>
      <c r="I32" s="67">
        <v>63.575999999999993</v>
      </c>
      <c r="J32" s="65" t="s">
        <v>183</v>
      </c>
      <c r="K32" s="65" t="s">
        <v>190</v>
      </c>
    </row>
    <row r="33" spans="1:11" ht="24" x14ac:dyDescent="0.25">
      <c r="A33" s="65" t="s">
        <v>179</v>
      </c>
      <c r="B33" s="65" t="s">
        <v>180</v>
      </c>
      <c r="C33" s="66" t="s">
        <v>20</v>
      </c>
      <c r="D33" s="66" t="s">
        <v>188</v>
      </c>
      <c r="E33" s="66" t="s">
        <v>145</v>
      </c>
      <c r="F33" s="65" t="s">
        <v>189</v>
      </c>
      <c r="G33" s="67">
        <v>1</v>
      </c>
      <c r="H33" s="67">
        <v>0</v>
      </c>
      <c r="I33" s="67">
        <v>1</v>
      </c>
      <c r="J33" s="65" t="s">
        <v>183</v>
      </c>
      <c r="K33" s="65" t="s">
        <v>190</v>
      </c>
    </row>
    <row r="34" spans="1:11" ht="24" x14ac:dyDescent="0.25">
      <c r="A34" s="65" t="s">
        <v>179</v>
      </c>
      <c r="B34" s="65" t="s">
        <v>180</v>
      </c>
      <c r="C34" s="66" t="s">
        <v>20</v>
      </c>
      <c r="D34" s="66" t="s">
        <v>191</v>
      </c>
      <c r="E34" s="66" t="s">
        <v>137</v>
      </c>
      <c r="F34" s="65" t="s">
        <v>192</v>
      </c>
      <c r="G34" s="67">
        <v>151</v>
      </c>
      <c r="H34" s="67">
        <v>87.710999999999999</v>
      </c>
      <c r="I34" s="67">
        <v>63.289000000000001</v>
      </c>
      <c r="J34" s="65" t="s">
        <v>183</v>
      </c>
      <c r="K34" s="65" t="s">
        <v>193</v>
      </c>
    </row>
    <row r="35" spans="1:11" ht="24" x14ac:dyDescent="0.25">
      <c r="A35" s="65" t="s">
        <v>179</v>
      </c>
      <c r="B35" s="65" t="s">
        <v>180</v>
      </c>
      <c r="C35" s="66" t="s">
        <v>20</v>
      </c>
      <c r="D35" s="66" t="s">
        <v>191</v>
      </c>
      <c r="E35" s="66" t="s">
        <v>145</v>
      </c>
      <c r="F35" s="65" t="s">
        <v>192</v>
      </c>
      <c r="G35" s="67">
        <v>100349</v>
      </c>
      <c r="H35" s="67">
        <v>96155.653000000006</v>
      </c>
      <c r="I35" s="67">
        <v>4193.3469999999943</v>
      </c>
      <c r="J35" s="65" t="s">
        <v>183</v>
      </c>
      <c r="K35" s="65" t="s">
        <v>193</v>
      </c>
    </row>
    <row r="36" spans="1:11" ht="24" x14ac:dyDescent="0.25">
      <c r="A36" s="65" t="s">
        <v>179</v>
      </c>
      <c r="B36" s="65" t="s">
        <v>147</v>
      </c>
      <c r="C36" s="66" t="s">
        <v>20</v>
      </c>
      <c r="D36" s="66" t="s">
        <v>194</v>
      </c>
      <c r="E36" s="66" t="s">
        <v>137</v>
      </c>
      <c r="F36" s="65" t="s">
        <v>195</v>
      </c>
      <c r="G36" s="67">
        <v>100</v>
      </c>
      <c r="H36" s="67">
        <v>100</v>
      </c>
      <c r="I36" s="67">
        <v>0</v>
      </c>
      <c r="J36" s="65" t="s">
        <v>196</v>
      </c>
      <c r="K36" s="65" t="s">
        <v>197</v>
      </c>
    </row>
    <row r="37" spans="1:11" ht="24" x14ac:dyDescent="0.25">
      <c r="A37" s="65" t="s">
        <v>179</v>
      </c>
      <c r="B37" s="65" t="s">
        <v>198</v>
      </c>
      <c r="C37" s="66" t="s">
        <v>20</v>
      </c>
      <c r="D37" s="66" t="s">
        <v>199</v>
      </c>
      <c r="E37" s="66" t="s">
        <v>137</v>
      </c>
      <c r="F37" s="65" t="s">
        <v>200</v>
      </c>
      <c r="G37" s="67">
        <v>300</v>
      </c>
      <c r="H37" s="67">
        <v>70.884</v>
      </c>
      <c r="I37" s="67">
        <v>229.11599999999999</v>
      </c>
      <c r="J37" s="65" t="s">
        <v>201</v>
      </c>
      <c r="K37" s="65" t="s">
        <v>202</v>
      </c>
    </row>
    <row r="38" spans="1:11" ht="24" x14ac:dyDescent="0.25">
      <c r="A38" s="65" t="s">
        <v>179</v>
      </c>
      <c r="B38" s="65" t="s">
        <v>198</v>
      </c>
      <c r="C38" s="66" t="s">
        <v>20</v>
      </c>
      <c r="D38" s="66" t="s">
        <v>199</v>
      </c>
      <c r="E38" s="66" t="s">
        <v>145</v>
      </c>
      <c r="F38" s="65" t="s">
        <v>200</v>
      </c>
      <c r="G38" s="67">
        <v>1000</v>
      </c>
      <c r="H38" s="67">
        <v>0</v>
      </c>
      <c r="I38" s="67">
        <v>1000</v>
      </c>
      <c r="J38" s="65" t="s">
        <v>201</v>
      </c>
      <c r="K38" s="65" t="s">
        <v>202</v>
      </c>
    </row>
    <row r="39" spans="1:11" ht="24" x14ac:dyDescent="0.25">
      <c r="A39" s="65" t="s">
        <v>179</v>
      </c>
      <c r="B39" s="65" t="s">
        <v>203</v>
      </c>
      <c r="C39" s="66" t="s">
        <v>39</v>
      </c>
      <c r="D39" s="66" t="s">
        <v>204</v>
      </c>
      <c r="E39" s="66" t="s">
        <v>205</v>
      </c>
      <c r="F39" s="65" t="s">
        <v>206</v>
      </c>
      <c r="G39" s="67">
        <v>2002</v>
      </c>
      <c r="H39" s="67">
        <v>0</v>
      </c>
      <c r="I39" s="67">
        <v>2002</v>
      </c>
      <c r="J39" s="65" t="s">
        <v>203</v>
      </c>
      <c r="K39" s="65" t="s">
        <v>203</v>
      </c>
    </row>
    <row r="40" spans="1:11" ht="24" x14ac:dyDescent="0.25">
      <c r="A40" s="65" t="s">
        <v>179</v>
      </c>
      <c r="B40" s="65" t="s">
        <v>180</v>
      </c>
      <c r="C40" s="66" t="s">
        <v>39</v>
      </c>
      <c r="D40" s="66" t="s">
        <v>207</v>
      </c>
      <c r="E40" s="66" t="s">
        <v>137</v>
      </c>
      <c r="F40" s="65" t="s">
        <v>208</v>
      </c>
      <c r="G40" s="67">
        <v>250</v>
      </c>
      <c r="H40" s="67">
        <v>250</v>
      </c>
      <c r="I40" s="67">
        <v>0</v>
      </c>
      <c r="J40" s="65" t="s">
        <v>183</v>
      </c>
      <c r="K40" s="65" t="s">
        <v>183</v>
      </c>
    </row>
    <row r="41" spans="1:11" ht="24" x14ac:dyDescent="0.25">
      <c r="A41" s="65" t="s">
        <v>179</v>
      </c>
      <c r="B41" s="65" t="s">
        <v>180</v>
      </c>
      <c r="C41" s="66" t="s">
        <v>39</v>
      </c>
      <c r="D41" s="66" t="s">
        <v>207</v>
      </c>
      <c r="E41" s="66" t="s">
        <v>140</v>
      </c>
      <c r="F41" s="65" t="s">
        <v>208</v>
      </c>
      <c r="G41" s="67">
        <v>2656850</v>
      </c>
      <c r="H41" s="67">
        <v>2656818.9029999999</v>
      </c>
      <c r="I41" s="67">
        <v>31.097000000067055</v>
      </c>
      <c r="J41" s="65" t="s">
        <v>183</v>
      </c>
      <c r="K41" s="65" t="s">
        <v>183</v>
      </c>
    </row>
    <row r="42" spans="1:11" ht="24" x14ac:dyDescent="0.25">
      <c r="A42" s="65" t="s">
        <v>179</v>
      </c>
      <c r="B42" s="65" t="s">
        <v>180</v>
      </c>
      <c r="C42" s="66" t="s">
        <v>39</v>
      </c>
      <c r="D42" s="66" t="s">
        <v>207</v>
      </c>
      <c r="E42" s="66" t="s">
        <v>146</v>
      </c>
      <c r="F42" s="65" t="s">
        <v>208</v>
      </c>
      <c r="G42" s="67">
        <v>100</v>
      </c>
      <c r="H42" s="67">
        <v>0</v>
      </c>
      <c r="I42" s="67">
        <v>100</v>
      </c>
      <c r="J42" s="65" t="s">
        <v>183</v>
      </c>
      <c r="K42" s="65" t="s">
        <v>183</v>
      </c>
    </row>
    <row r="43" spans="1:11" ht="24" x14ac:dyDescent="0.25">
      <c r="A43" s="65" t="s">
        <v>179</v>
      </c>
      <c r="B43" s="65" t="s">
        <v>180</v>
      </c>
      <c r="C43" s="66" t="s">
        <v>39</v>
      </c>
      <c r="D43" s="66" t="s">
        <v>209</v>
      </c>
      <c r="E43" s="66" t="s">
        <v>137</v>
      </c>
      <c r="F43" s="65" t="s">
        <v>210</v>
      </c>
      <c r="G43" s="67">
        <v>150</v>
      </c>
      <c r="H43" s="67">
        <v>150</v>
      </c>
      <c r="I43" s="67">
        <v>0</v>
      </c>
      <c r="J43" s="65" t="s">
        <v>183</v>
      </c>
      <c r="K43" s="65" t="s">
        <v>183</v>
      </c>
    </row>
    <row r="44" spans="1:11" ht="24" x14ac:dyDescent="0.25">
      <c r="A44" s="65" t="s">
        <v>179</v>
      </c>
      <c r="B44" s="65" t="s">
        <v>180</v>
      </c>
      <c r="C44" s="66" t="s">
        <v>39</v>
      </c>
      <c r="D44" s="66" t="s">
        <v>209</v>
      </c>
      <c r="E44" s="66" t="s">
        <v>145</v>
      </c>
      <c r="F44" s="65" t="s">
        <v>210</v>
      </c>
      <c r="G44" s="67">
        <v>345135</v>
      </c>
      <c r="H44" s="67">
        <v>344133.212</v>
      </c>
      <c r="I44" s="67">
        <v>1001.7880000000005</v>
      </c>
      <c r="J44" s="65" t="s">
        <v>183</v>
      </c>
      <c r="K44" s="65" t="s">
        <v>183</v>
      </c>
    </row>
    <row r="45" spans="1:11" ht="24" x14ac:dyDescent="0.25">
      <c r="A45" s="65" t="s">
        <v>179</v>
      </c>
      <c r="B45" s="65" t="s">
        <v>180</v>
      </c>
      <c r="C45" s="66" t="s">
        <v>39</v>
      </c>
      <c r="D45" s="66" t="s">
        <v>209</v>
      </c>
      <c r="E45" s="66" t="s">
        <v>140</v>
      </c>
      <c r="F45" s="65" t="s">
        <v>210</v>
      </c>
      <c r="G45" s="67">
        <v>3435571</v>
      </c>
      <c r="H45" s="67">
        <v>3435106.216</v>
      </c>
      <c r="I45" s="67">
        <v>464.7839999999851</v>
      </c>
      <c r="J45" s="65" t="s">
        <v>183</v>
      </c>
      <c r="K45" s="65" t="s">
        <v>183</v>
      </c>
    </row>
    <row r="46" spans="1:11" ht="24" x14ac:dyDescent="0.25">
      <c r="A46" s="65" t="s">
        <v>179</v>
      </c>
      <c r="B46" s="65" t="s">
        <v>135</v>
      </c>
      <c r="C46" s="66" t="s">
        <v>39</v>
      </c>
      <c r="D46" s="66" t="s">
        <v>211</v>
      </c>
      <c r="E46" s="66" t="s">
        <v>140</v>
      </c>
      <c r="F46" s="65" t="s">
        <v>212</v>
      </c>
      <c r="G46" s="67">
        <v>1718364</v>
      </c>
      <c r="H46" s="67">
        <v>1718337.93</v>
      </c>
      <c r="I46" s="67">
        <v>26.070000000065193</v>
      </c>
      <c r="J46" s="65" t="s">
        <v>139</v>
      </c>
      <c r="K46" s="65" t="s">
        <v>139</v>
      </c>
    </row>
    <row r="47" spans="1:11" ht="24" x14ac:dyDescent="0.25">
      <c r="A47" s="65" t="s">
        <v>179</v>
      </c>
      <c r="B47" s="65" t="s">
        <v>135</v>
      </c>
      <c r="C47" s="66" t="s">
        <v>39</v>
      </c>
      <c r="D47" s="66" t="s">
        <v>213</v>
      </c>
      <c r="E47" s="66" t="s">
        <v>137</v>
      </c>
      <c r="F47" s="65" t="s">
        <v>214</v>
      </c>
      <c r="G47" s="67">
        <v>172</v>
      </c>
      <c r="H47" s="67">
        <v>171.16</v>
      </c>
      <c r="I47" s="67">
        <v>0.84000000000000341</v>
      </c>
      <c r="J47" s="65" t="s">
        <v>215</v>
      </c>
      <c r="K47" s="65" t="s">
        <v>216</v>
      </c>
    </row>
    <row r="48" spans="1:11" ht="24" x14ac:dyDescent="0.25">
      <c r="A48" s="65" t="s">
        <v>179</v>
      </c>
      <c r="B48" s="65" t="s">
        <v>135</v>
      </c>
      <c r="C48" s="66" t="s">
        <v>39</v>
      </c>
      <c r="D48" s="66" t="s">
        <v>213</v>
      </c>
      <c r="E48" s="66" t="s">
        <v>145</v>
      </c>
      <c r="F48" s="65" t="s">
        <v>214</v>
      </c>
      <c r="G48" s="67">
        <v>386191</v>
      </c>
      <c r="H48" s="67">
        <v>380611.43599999999</v>
      </c>
      <c r="I48" s="67">
        <v>5579.564000000013</v>
      </c>
      <c r="J48" s="65" t="s">
        <v>215</v>
      </c>
      <c r="K48" s="65" t="s">
        <v>216</v>
      </c>
    </row>
    <row r="49" spans="1:11" ht="24" x14ac:dyDescent="0.25">
      <c r="A49" s="65" t="s">
        <v>179</v>
      </c>
      <c r="B49" s="65" t="s">
        <v>135</v>
      </c>
      <c r="C49" s="66" t="s">
        <v>39</v>
      </c>
      <c r="D49" s="66" t="s">
        <v>213</v>
      </c>
      <c r="E49" s="66" t="s">
        <v>140</v>
      </c>
      <c r="F49" s="65" t="s">
        <v>214</v>
      </c>
      <c r="G49" s="67">
        <v>2230287</v>
      </c>
      <c r="H49" s="67">
        <v>2230046.977</v>
      </c>
      <c r="I49" s="67">
        <v>240.0230000000447</v>
      </c>
      <c r="J49" s="65" t="s">
        <v>215</v>
      </c>
      <c r="K49" s="65" t="s">
        <v>216</v>
      </c>
    </row>
    <row r="50" spans="1:11" ht="24" x14ac:dyDescent="0.25">
      <c r="A50" s="65" t="s">
        <v>179</v>
      </c>
      <c r="B50" s="65" t="s">
        <v>217</v>
      </c>
      <c r="C50" s="66" t="s">
        <v>39</v>
      </c>
      <c r="D50" s="66" t="s">
        <v>218</v>
      </c>
      <c r="E50" s="66" t="s">
        <v>137</v>
      </c>
      <c r="F50" s="65" t="s">
        <v>219</v>
      </c>
      <c r="G50" s="67">
        <v>75</v>
      </c>
      <c r="H50" s="67">
        <v>74.820999999999998</v>
      </c>
      <c r="I50" s="67">
        <v>0.17900000000000205</v>
      </c>
      <c r="J50" s="65" t="s">
        <v>220</v>
      </c>
      <c r="K50" s="65" t="s">
        <v>220</v>
      </c>
    </row>
    <row r="51" spans="1:11" ht="24" x14ac:dyDescent="0.25">
      <c r="A51" s="65" t="s">
        <v>179</v>
      </c>
      <c r="B51" s="65" t="s">
        <v>217</v>
      </c>
      <c r="C51" s="66" t="s">
        <v>39</v>
      </c>
      <c r="D51" s="66" t="s">
        <v>218</v>
      </c>
      <c r="E51" s="66" t="s">
        <v>145</v>
      </c>
      <c r="F51" s="65" t="s">
        <v>219</v>
      </c>
      <c r="G51" s="67">
        <v>187515</v>
      </c>
      <c r="H51" s="67">
        <v>187515</v>
      </c>
      <c r="I51" s="67">
        <v>0</v>
      </c>
      <c r="J51" s="65" t="s">
        <v>220</v>
      </c>
      <c r="K51" s="65" t="s">
        <v>220</v>
      </c>
    </row>
    <row r="52" spans="1:11" ht="24" x14ac:dyDescent="0.25">
      <c r="A52" s="65" t="s">
        <v>179</v>
      </c>
      <c r="B52" s="65" t="s">
        <v>217</v>
      </c>
      <c r="C52" s="66" t="s">
        <v>39</v>
      </c>
      <c r="D52" s="66" t="s">
        <v>221</v>
      </c>
      <c r="E52" s="66" t="s">
        <v>137</v>
      </c>
      <c r="F52" s="65" t="s">
        <v>222</v>
      </c>
      <c r="G52" s="67">
        <v>60</v>
      </c>
      <c r="H52" s="67">
        <v>59.856999999999999</v>
      </c>
      <c r="I52" s="67">
        <v>0.14300000000000068</v>
      </c>
      <c r="J52" s="65" t="s">
        <v>220</v>
      </c>
      <c r="K52" s="65" t="s">
        <v>220</v>
      </c>
    </row>
    <row r="53" spans="1:11" ht="24" x14ac:dyDescent="0.25">
      <c r="A53" s="65" t="s">
        <v>179</v>
      </c>
      <c r="B53" s="65" t="s">
        <v>217</v>
      </c>
      <c r="C53" s="66" t="s">
        <v>39</v>
      </c>
      <c r="D53" s="66" t="s">
        <v>221</v>
      </c>
      <c r="E53" s="66" t="s">
        <v>145</v>
      </c>
      <c r="F53" s="65" t="s">
        <v>222</v>
      </c>
      <c r="G53" s="67">
        <v>314869</v>
      </c>
      <c r="H53" s="67">
        <v>314775.45</v>
      </c>
      <c r="I53" s="67">
        <v>93.549999999988358</v>
      </c>
      <c r="J53" s="65" t="s">
        <v>220</v>
      </c>
      <c r="K53" s="65" t="s">
        <v>220</v>
      </c>
    </row>
    <row r="54" spans="1:11" ht="24" x14ac:dyDescent="0.25">
      <c r="A54" s="65" t="s">
        <v>179</v>
      </c>
      <c r="B54" s="65" t="s">
        <v>217</v>
      </c>
      <c r="C54" s="66" t="s">
        <v>39</v>
      </c>
      <c r="D54" s="66" t="s">
        <v>223</v>
      </c>
      <c r="E54" s="66" t="s">
        <v>145</v>
      </c>
      <c r="F54" s="65" t="s">
        <v>224</v>
      </c>
      <c r="G54" s="67">
        <v>154807</v>
      </c>
      <c r="H54" s="67">
        <v>154805.92000000001</v>
      </c>
      <c r="I54" s="67">
        <v>1.0799999999871943</v>
      </c>
      <c r="J54" s="65" t="s">
        <v>220</v>
      </c>
      <c r="K54" s="65" t="s">
        <v>220</v>
      </c>
    </row>
    <row r="55" spans="1:11" ht="24" x14ac:dyDescent="0.25">
      <c r="A55" s="65" t="s">
        <v>179</v>
      </c>
      <c r="B55" s="65" t="s">
        <v>217</v>
      </c>
      <c r="C55" s="66" t="s">
        <v>39</v>
      </c>
      <c r="D55" s="66" t="s">
        <v>223</v>
      </c>
      <c r="E55" s="66" t="s">
        <v>140</v>
      </c>
      <c r="F55" s="65" t="s">
        <v>224</v>
      </c>
      <c r="G55" s="67">
        <v>2913403</v>
      </c>
      <c r="H55" s="67">
        <v>2913402.5520000001</v>
      </c>
      <c r="I55" s="67">
        <v>0.44799999985843897</v>
      </c>
      <c r="J55" s="65" t="s">
        <v>220</v>
      </c>
      <c r="K55" s="65" t="s">
        <v>220</v>
      </c>
    </row>
    <row r="56" spans="1:11" ht="24" x14ac:dyDescent="0.25">
      <c r="A56" s="65" t="s">
        <v>179</v>
      </c>
      <c r="B56" s="65" t="s">
        <v>217</v>
      </c>
      <c r="C56" s="66" t="s">
        <v>39</v>
      </c>
      <c r="D56" s="66" t="s">
        <v>225</v>
      </c>
      <c r="E56" s="66" t="s">
        <v>145</v>
      </c>
      <c r="F56" s="65" t="s">
        <v>226</v>
      </c>
      <c r="G56" s="67">
        <v>131153</v>
      </c>
      <c r="H56" s="67">
        <v>131152.21299999999</v>
      </c>
      <c r="I56" s="67">
        <v>0.78700000001117587</v>
      </c>
      <c r="J56" s="65" t="s">
        <v>220</v>
      </c>
      <c r="K56" s="65" t="s">
        <v>220</v>
      </c>
    </row>
    <row r="57" spans="1:11" ht="24" x14ac:dyDescent="0.25">
      <c r="A57" s="65" t="s">
        <v>179</v>
      </c>
      <c r="B57" s="65" t="s">
        <v>217</v>
      </c>
      <c r="C57" s="66" t="s">
        <v>39</v>
      </c>
      <c r="D57" s="66" t="s">
        <v>225</v>
      </c>
      <c r="E57" s="66" t="s">
        <v>140</v>
      </c>
      <c r="F57" s="65" t="s">
        <v>226</v>
      </c>
      <c r="G57" s="67">
        <v>1985275</v>
      </c>
      <c r="H57" s="67">
        <v>1985274.8910000001</v>
      </c>
      <c r="I57" s="67">
        <v>0.10899999993853271</v>
      </c>
      <c r="J57" s="65" t="s">
        <v>220</v>
      </c>
      <c r="K57" s="65" t="s">
        <v>220</v>
      </c>
    </row>
    <row r="58" spans="1:11" ht="24" x14ac:dyDescent="0.25">
      <c r="A58" s="65" t="s">
        <v>179</v>
      </c>
      <c r="B58" s="65" t="s">
        <v>217</v>
      </c>
      <c r="C58" s="66" t="s">
        <v>39</v>
      </c>
      <c r="D58" s="66" t="s">
        <v>227</v>
      </c>
      <c r="E58" s="66" t="s">
        <v>137</v>
      </c>
      <c r="F58" s="65" t="s">
        <v>228</v>
      </c>
      <c r="G58" s="67">
        <v>146</v>
      </c>
      <c r="H58" s="67">
        <v>145.70500000000001</v>
      </c>
      <c r="I58" s="67">
        <v>0.29499999999998749</v>
      </c>
      <c r="J58" s="65" t="s">
        <v>220</v>
      </c>
      <c r="K58" s="65" t="s">
        <v>229</v>
      </c>
    </row>
    <row r="59" spans="1:11" ht="24" x14ac:dyDescent="0.25">
      <c r="A59" s="65" t="s">
        <v>179</v>
      </c>
      <c r="B59" s="65" t="s">
        <v>217</v>
      </c>
      <c r="C59" s="66" t="s">
        <v>39</v>
      </c>
      <c r="D59" s="66" t="s">
        <v>227</v>
      </c>
      <c r="E59" s="66" t="s">
        <v>145</v>
      </c>
      <c r="F59" s="65" t="s">
        <v>228</v>
      </c>
      <c r="G59" s="67">
        <v>27638</v>
      </c>
      <c r="H59" s="67">
        <v>27613.506000000001</v>
      </c>
      <c r="I59" s="67">
        <v>24.493999999998778</v>
      </c>
      <c r="J59" s="65" t="s">
        <v>220</v>
      </c>
      <c r="K59" s="65" t="s">
        <v>229</v>
      </c>
    </row>
    <row r="60" spans="1:11" ht="24" x14ac:dyDescent="0.25">
      <c r="A60" s="65" t="s">
        <v>179</v>
      </c>
      <c r="B60" s="65" t="s">
        <v>217</v>
      </c>
      <c r="C60" s="66" t="s">
        <v>39</v>
      </c>
      <c r="D60" s="66" t="s">
        <v>227</v>
      </c>
      <c r="E60" s="66" t="s">
        <v>140</v>
      </c>
      <c r="F60" s="65" t="s">
        <v>228</v>
      </c>
      <c r="G60" s="67">
        <v>1252534</v>
      </c>
      <c r="H60" s="67">
        <v>1252531.9639999999</v>
      </c>
      <c r="I60" s="67">
        <v>2.0360000000800937</v>
      </c>
      <c r="J60" s="65" t="s">
        <v>220</v>
      </c>
      <c r="K60" s="65" t="s">
        <v>229</v>
      </c>
    </row>
    <row r="61" spans="1:11" ht="24" x14ac:dyDescent="0.25">
      <c r="A61" s="65" t="s">
        <v>179</v>
      </c>
      <c r="B61" s="65" t="s">
        <v>217</v>
      </c>
      <c r="C61" s="66" t="s">
        <v>39</v>
      </c>
      <c r="D61" s="66" t="s">
        <v>230</v>
      </c>
      <c r="E61" s="66" t="s">
        <v>137</v>
      </c>
      <c r="F61" s="65" t="s">
        <v>231</v>
      </c>
      <c r="G61" s="67">
        <v>150</v>
      </c>
      <c r="H61" s="67">
        <v>149.642</v>
      </c>
      <c r="I61" s="67">
        <v>0.35800000000000409</v>
      </c>
      <c r="J61" s="65" t="s">
        <v>220</v>
      </c>
      <c r="K61" s="65" t="s">
        <v>220</v>
      </c>
    </row>
    <row r="62" spans="1:11" ht="24" x14ac:dyDescent="0.25">
      <c r="A62" s="65" t="s">
        <v>179</v>
      </c>
      <c r="B62" s="65" t="s">
        <v>217</v>
      </c>
      <c r="C62" s="66" t="s">
        <v>39</v>
      </c>
      <c r="D62" s="66" t="s">
        <v>230</v>
      </c>
      <c r="E62" s="66" t="s">
        <v>140</v>
      </c>
      <c r="F62" s="65" t="s">
        <v>231</v>
      </c>
      <c r="G62" s="67">
        <v>1566732</v>
      </c>
      <c r="H62" s="67">
        <v>1566721.8659999999</v>
      </c>
      <c r="I62" s="67">
        <v>10.134000000078231</v>
      </c>
      <c r="J62" s="65" t="s">
        <v>220</v>
      </c>
      <c r="K62" s="65" t="s">
        <v>220</v>
      </c>
    </row>
    <row r="63" spans="1:11" ht="24" x14ac:dyDescent="0.25">
      <c r="A63" s="65" t="s">
        <v>179</v>
      </c>
      <c r="B63" s="65" t="s">
        <v>217</v>
      </c>
      <c r="C63" s="66" t="s">
        <v>39</v>
      </c>
      <c r="D63" s="66" t="s">
        <v>232</v>
      </c>
      <c r="E63" s="66" t="s">
        <v>137</v>
      </c>
      <c r="F63" s="65" t="s">
        <v>233</v>
      </c>
      <c r="G63" s="67">
        <v>306</v>
      </c>
      <c r="H63" s="67">
        <v>145.70500000000001</v>
      </c>
      <c r="I63" s="67">
        <v>160.29499999999999</v>
      </c>
      <c r="J63" s="65" t="s">
        <v>220</v>
      </c>
      <c r="K63" s="65" t="s">
        <v>220</v>
      </c>
    </row>
    <row r="64" spans="1:11" ht="24" x14ac:dyDescent="0.25">
      <c r="A64" s="65" t="s">
        <v>179</v>
      </c>
      <c r="B64" s="65" t="s">
        <v>217</v>
      </c>
      <c r="C64" s="66" t="s">
        <v>39</v>
      </c>
      <c r="D64" s="66" t="s">
        <v>232</v>
      </c>
      <c r="E64" s="66" t="s">
        <v>145</v>
      </c>
      <c r="F64" s="65" t="s">
        <v>233</v>
      </c>
      <c r="G64" s="67">
        <v>191520</v>
      </c>
      <c r="H64" s="67">
        <v>191519.79500000001</v>
      </c>
      <c r="I64" s="67">
        <v>0.20499999998719431</v>
      </c>
      <c r="J64" s="65" t="s">
        <v>220</v>
      </c>
      <c r="K64" s="65" t="s">
        <v>220</v>
      </c>
    </row>
    <row r="65" spans="1:11" ht="24" x14ac:dyDescent="0.25">
      <c r="A65" s="65" t="s">
        <v>179</v>
      </c>
      <c r="B65" s="65" t="s">
        <v>217</v>
      </c>
      <c r="C65" s="66" t="s">
        <v>39</v>
      </c>
      <c r="D65" s="66" t="s">
        <v>232</v>
      </c>
      <c r="E65" s="66" t="s">
        <v>140</v>
      </c>
      <c r="F65" s="65" t="s">
        <v>233</v>
      </c>
      <c r="G65" s="67">
        <v>1620518</v>
      </c>
      <c r="H65" s="67">
        <v>1605722.557</v>
      </c>
      <c r="I65" s="67">
        <v>14795.44299999997</v>
      </c>
      <c r="J65" s="65" t="s">
        <v>220</v>
      </c>
      <c r="K65" s="65" t="s">
        <v>220</v>
      </c>
    </row>
    <row r="66" spans="1:11" ht="24" x14ac:dyDescent="0.25">
      <c r="A66" s="65" t="s">
        <v>179</v>
      </c>
      <c r="B66" s="65" t="s">
        <v>217</v>
      </c>
      <c r="C66" s="66" t="s">
        <v>39</v>
      </c>
      <c r="D66" s="66" t="s">
        <v>234</v>
      </c>
      <c r="E66" s="66" t="s">
        <v>137</v>
      </c>
      <c r="F66" s="65" t="s">
        <v>235</v>
      </c>
      <c r="G66" s="67">
        <v>71</v>
      </c>
      <c r="H66" s="67">
        <v>70.884</v>
      </c>
      <c r="I66" s="67">
        <v>0.11599999999999966</v>
      </c>
      <c r="J66" s="65" t="s">
        <v>220</v>
      </c>
      <c r="K66" s="65" t="s">
        <v>220</v>
      </c>
    </row>
    <row r="67" spans="1:11" ht="24" x14ac:dyDescent="0.25">
      <c r="A67" s="65" t="s">
        <v>179</v>
      </c>
      <c r="B67" s="65" t="s">
        <v>217</v>
      </c>
      <c r="C67" s="66" t="s">
        <v>39</v>
      </c>
      <c r="D67" s="66" t="s">
        <v>234</v>
      </c>
      <c r="E67" s="66" t="s">
        <v>140</v>
      </c>
      <c r="F67" s="65" t="s">
        <v>235</v>
      </c>
      <c r="G67" s="67">
        <v>202978</v>
      </c>
      <c r="H67" s="67">
        <v>202977.32399999999</v>
      </c>
      <c r="I67" s="67">
        <v>0.67600000000675209</v>
      </c>
      <c r="J67" s="65" t="s">
        <v>220</v>
      </c>
      <c r="K67" s="65" t="s">
        <v>220</v>
      </c>
    </row>
    <row r="68" spans="1:11" ht="24" x14ac:dyDescent="0.25">
      <c r="A68" s="65" t="s">
        <v>179</v>
      </c>
      <c r="B68" s="65" t="s">
        <v>141</v>
      </c>
      <c r="C68" s="66" t="s">
        <v>39</v>
      </c>
      <c r="D68" s="66" t="s">
        <v>236</v>
      </c>
      <c r="E68" s="66" t="s">
        <v>137</v>
      </c>
      <c r="F68" s="65" t="s">
        <v>237</v>
      </c>
      <c r="G68" s="67">
        <v>150</v>
      </c>
      <c r="H68" s="67">
        <v>107.11199999999999</v>
      </c>
      <c r="I68" s="67">
        <v>42.888000000000005</v>
      </c>
      <c r="J68" s="65" t="s">
        <v>144</v>
      </c>
      <c r="K68" s="65" t="s">
        <v>144</v>
      </c>
    </row>
    <row r="69" spans="1:11" ht="24" x14ac:dyDescent="0.25">
      <c r="A69" s="65" t="s">
        <v>179</v>
      </c>
      <c r="B69" s="65" t="s">
        <v>141</v>
      </c>
      <c r="C69" s="66" t="s">
        <v>39</v>
      </c>
      <c r="D69" s="66" t="s">
        <v>236</v>
      </c>
      <c r="E69" s="66" t="s">
        <v>145</v>
      </c>
      <c r="F69" s="65" t="s">
        <v>237</v>
      </c>
      <c r="G69" s="67">
        <v>1000</v>
      </c>
      <c r="H69" s="67">
        <v>0</v>
      </c>
      <c r="I69" s="67">
        <v>1000</v>
      </c>
      <c r="J69" s="65" t="s">
        <v>144</v>
      </c>
      <c r="K69" s="65" t="s">
        <v>144</v>
      </c>
    </row>
    <row r="70" spans="1:11" ht="24" x14ac:dyDescent="0.25">
      <c r="A70" s="65" t="s">
        <v>179</v>
      </c>
      <c r="B70" s="65" t="s">
        <v>141</v>
      </c>
      <c r="C70" s="66" t="s">
        <v>39</v>
      </c>
      <c r="D70" s="66" t="s">
        <v>236</v>
      </c>
      <c r="E70" s="66" t="s">
        <v>238</v>
      </c>
      <c r="F70" s="65" t="s">
        <v>237</v>
      </c>
      <c r="G70" s="67">
        <v>2500000</v>
      </c>
      <c r="H70" s="67">
        <v>2387621.8960000002</v>
      </c>
      <c r="I70" s="67">
        <v>112378.10399999982</v>
      </c>
      <c r="J70" s="65" t="s">
        <v>144</v>
      </c>
      <c r="K70" s="65" t="s">
        <v>144</v>
      </c>
    </row>
    <row r="71" spans="1:11" ht="24" x14ac:dyDescent="0.25">
      <c r="A71" s="65" t="s">
        <v>179</v>
      </c>
      <c r="B71" s="65" t="s">
        <v>141</v>
      </c>
      <c r="C71" s="66" t="s">
        <v>39</v>
      </c>
      <c r="D71" s="66" t="s">
        <v>236</v>
      </c>
      <c r="E71" s="66" t="s">
        <v>140</v>
      </c>
      <c r="F71" s="65" t="s">
        <v>237</v>
      </c>
      <c r="G71" s="67">
        <v>2000</v>
      </c>
      <c r="H71" s="67">
        <v>0</v>
      </c>
      <c r="I71" s="67">
        <v>2000</v>
      </c>
      <c r="J71" s="65" t="s">
        <v>144</v>
      </c>
      <c r="K71" s="65" t="s">
        <v>144</v>
      </c>
    </row>
    <row r="72" spans="1:11" ht="24" x14ac:dyDescent="0.25">
      <c r="A72" s="65" t="s">
        <v>179</v>
      </c>
      <c r="B72" s="65" t="s">
        <v>141</v>
      </c>
      <c r="C72" s="66" t="s">
        <v>39</v>
      </c>
      <c r="D72" s="66" t="s">
        <v>239</v>
      </c>
      <c r="E72" s="66" t="s">
        <v>137</v>
      </c>
      <c r="F72" s="65" t="s">
        <v>240</v>
      </c>
      <c r="G72" s="67">
        <v>208</v>
      </c>
      <c r="H72" s="67">
        <v>207.92400000000001</v>
      </c>
      <c r="I72" s="67">
        <v>7.5999999999993406E-2</v>
      </c>
      <c r="J72" s="65" t="s">
        <v>144</v>
      </c>
      <c r="K72" s="65" t="s">
        <v>144</v>
      </c>
    </row>
    <row r="73" spans="1:11" ht="24" x14ac:dyDescent="0.25">
      <c r="A73" s="65" t="s">
        <v>179</v>
      </c>
      <c r="B73" s="65" t="s">
        <v>141</v>
      </c>
      <c r="C73" s="66" t="s">
        <v>39</v>
      </c>
      <c r="D73" s="66" t="s">
        <v>239</v>
      </c>
      <c r="E73" s="66" t="s">
        <v>140</v>
      </c>
      <c r="F73" s="65" t="s">
        <v>240</v>
      </c>
      <c r="G73" s="67">
        <v>2685000</v>
      </c>
      <c r="H73" s="67">
        <v>2643561.5839999998</v>
      </c>
      <c r="I73" s="67">
        <v>41438.416000000201</v>
      </c>
      <c r="J73" s="65" t="s">
        <v>144</v>
      </c>
      <c r="K73" s="65" t="s">
        <v>144</v>
      </c>
    </row>
    <row r="74" spans="1:11" ht="24" x14ac:dyDescent="0.25">
      <c r="A74" s="65" t="s">
        <v>179</v>
      </c>
      <c r="B74" s="65" t="s">
        <v>141</v>
      </c>
      <c r="C74" s="66" t="s">
        <v>39</v>
      </c>
      <c r="D74" s="66" t="s">
        <v>239</v>
      </c>
      <c r="E74" s="66" t="s">
        <v>146</v>
      </c>
      <c r="F74" s="65" t="s">
        <v>240</v>
      </c>
      <c r="G74" s="67">
        <v>1500</v>
      </c>
      <c r="H74" s="67">
        <v>0</v>
      </c>
      <c r="I74" s="67">
        <v>1500</v>
      </c>
      <c r="J74" s="65" t="s">
        <v>144</v>
      </c>
      <c r="K74" s="65" t="s">
        <v>144</v>
      </c>
    </row>
    <row r="75" spans="1:11" ht="24" x14ac:dyDescent="0.25">
      <c r="A75" s="65" t="s">
        <v>179</v>
      </c>
      <c r="B75" s="65" t="s">
        <v>241</v>
      </c>
      <c r="C75" s="66" t="s">
        <v>39</v>
      </c>
      <c r="D75" s="66" t="s">
        <v>242</v>
      </c>
      <c r="E75" s="66" t="s">
        <v>137</v>
      </c>
      <c r="F75" s="65" t="s">
        <v>243</v>
      </c>
      <c r="G75" s="67">
        <v>600</v>
      </c>
      <c r="H75" s="67">
        <v>0</v>
      </c>
      <c r="I75" s="67">
        <v>600</v>
      </c>
      <c r="J75" s="65" t="s">
        <v>244</v>
      </c>
      <c r="K75" s="65" t="s">
        <v>245</v>
      </c>
    </row>
    <row r="76" spans="1:11" ht="24" x14ac:dyDescent="0.25">
      <c r="A76" s="65" t="s">
        <v>179</v>
      </c>
      <c r="B76" s="65" t="s">
        <v>241</v>
      </c>
      <c r="C76" s="66" t="s">
        <v>39</v>
      </c>
      <c r="D76" s="66" t="s">
        <v>242</v>
      </c>
      <c r="E76" s="66" t="s">
        <v>145</v>
      </c>
      <c r="F76" s="65" t="s">
        <v>243</v>
      </c>
      <c r="G76" s="67">
        <v>1</v>
      </c>
      <c r="H76" s="67">
        <v>0</v>
      </c>
      <c r="I76" s="67">
        <v>1</v>
      </c>
      <c r="J76" s="65" t="s">
        <v>244</v>
      </c>
      <c r="K76" s="65" t="s">
        <v>245</v>
      </c>
    </row>
    <row r="77" spans="1:11" ht="24" x14ac:dyDescent="0.25">
      <c r="A77" s="65" t="s">
        <v>179</v>
      </c>
      <c r="B77" s="65" t="s">
        <v>241</v>
      </c>
      <c r="C77" s="66" t="s">
        <v>39</v>
      </c>
      <c r="D77" s="66" t="s">
        <v>242</v>
      </c>
      <c r="E77" s="66" t="s">
        <v>238</v>
      </c>
      <c r="F77" s="65" t="s">
        <v>243</v>
      </c>
      <c r="G77" s="67">
        <v>305000</v>
      </c>
      <c r="H77" s="67">
        <v>298492.777</v>
      </c>
      <c r="I77" s="67">
        <v>6507.2229999999981</v>
      </c>
      <c r="J77" s="65" t="s">
        <v>244</v>
      </c>
      <c r="K77" s="65" t="s">
        <v>245</v>
      </c>
    </row>
    <row r="78" spans="1:11" ht="24" x14ac:dyDescent="0.25">
      <c r="A78" s="65" t="s">
        <v>179</v>
      </c>
      <c r="B78" s="65" t="s">
        <v>241</v>
      </c>
      <c r="C78" s="66" t="s">
        <v>39</v>
      </c>
      <c r="D78" s="66" t="s">
        <v>242</v>
      </c>
      <c r="E78" s="66" t="s">
        <v>140</v>
      </c>
      <c r="F78" s="65" t="s">
        <v>243</v>
      </c>
      <c r="G78" s="67">
        <v>1000</v>
      </c>
      <c r="H78" s="67">
        <v>0</v>
      </c>
      <c r="I78" s="67">
        <v>1000</v>
      </c>
      <c r="J78" s="65" t="s">
        <v>244</v>
      </c>
      <c r="K78" s="65" t="s">
        <v>245</v>
      </c>
    </row>
    <row r="79" spans="1:11" ht="24" x14ac:dyDescent="0.25">
      <c r="A79" s="65" t="s">
        <v>179</v>
      </c>
      <c r="B79" s="65" t="s">
        <v>241</v>
      </c>
      <c r="C79" s="66" t="s">
        <v>39</v>
      </c>
      <c r="D79" s="66" t="s">
        <v>246</v>
      </c>
      <c r="E79" s="66" t="s">
        <v>137</v>
      </c>
      <c r="F79" s="65" t="s">
        <v>247</v>
      </c>
      <c r="G79" s="67">
        <v>2000</v>
      </c>
      <c r="H79" s="67">
        <v>292.55099999999999</v>
      </c>
      <c r="I79" s="67">
        <v>1707.4490000000001</v>
      </c>
      <c r="J79" s="65" t="s">
        <v>244</v>
      </c>
      <c r="K79" s="65" t="s">
        <v>248</v>
      </c>
    </row>
    <row r="80" spans="1:11" ht="24" x14ac:dyDescent="0.25">
      <c r="A80" s="65" t="s">
        <v>179</v>
      </c>
      <c r="B80" s="65" t="s">
        <v>241</v>
      </c>
      <c r="C80" s="66" t="s">
        <v>39</v>
      </c>
      <c r="D80" s="66" t="s">
        <v>246</v>
      </c>
      <c r="E80" s="66" t="s">
        <v>140</v>
      </c>
      <c r="F80" s="65" t="s">
        <v>247</v>
      </c>
      <c r="G80" s="67">
        <v>1019500</v>
      </c>
      <c r="H80" s="67">
        <v>1019500</v>
      </c>
      <c r="I80" s="67">
        <v>0</v>
      </c>
      <c r="J80" s="65" t="s">
        <v>244</v>
      </c>
      <c r="K80" s="65" t="s">
        <v>248</v>
      </c>
    </row>
    <row r="81" spans="1:11" ht="24" x14ac:dyDescent="0.25">
      <c r="A81" s="65" t="s">
        <v>179</v>
      </c>
      <c r="B81" s="65" t="s">
        <v>241</v>
      </c>
      <c r="C81" s="66" t="s">
        <v>39</v>
      </c>
      <c r="D81" s="66" t="s">
        <v>246</v>
      </c>
      <c r="E81" s="66" t="s">
        <v>146</v>
      </c>
      <c r="F81" s="65" t="s">
        <v>247</v>
      </c>
      <c r="G81" s="67">
        <v>1000</v>
      </c>
      <c r="H81" s="67">
        <v>0</v>
      </c>
      <c r="I81" s="67">
        <v>1000</v>
      </c>
      <c r="J81" s="65" t="s">
        <v>244</v>
      </c>
      <c r="K81" s="65" t="s">
        <v>248</v>
      </c>
    </row>
    <row r="82" spans="1:11" ht="24" x14ac:dyDescent="0.25">
      <c r="A82" s="65" t="s">
        <v>179</v>
      </c>
      <c r="B82" s="65" t="s">
        <v>241</v>
      </c>
      <c r="C82" s="66" t="s">
        <v>39</v>
      </c>
      <c r="D82" s="66" t="s">
        <v>249</v>
      </c>
      <c r="E82" s="66" t="s">
        <v>137</v>
      </c>
      <c r="F82" s="65" t="s">
        <v>250</v>
      </c>
      <c r="G82" s="67">
        <v>151</v>
      </c>
      <c r="H82" s="67">
        <v>150.78399999999999</v>
      </c>
      <c r="I82" s="67">
        <v>0.21600000000000819</v>
      </c>
      <c r="J82" s="65" t="s">
        <v>244</v>
      </c>
      <c r="K82" s="65" t="s">
        <v>251</v>
      </c>
    </row>
    <row r="83" spans="1:11" ht="24" x14ac:dyDescent="0.25">
      <c r="A83" s="65" t="s">
        <v>179</v>
      </c>
      <c r="B83" s="65" t="s">
        <v>241</v>
      </c>
      <c r="C83" s="66" t="s">
        <v>39</v>
      </c>
      <c r="D83" s="66" t="s">
        <v>249</v>
      </c>
      <c r="E83" s="66" t="s">
        <v>145</v>
      </c>
      <c r="F83" s="65" t="s">
        <v>250</v>
      </c>
      <c r="G83" s="67">
        <v>203050</v>
      </c>
      <c r="H83" s="67">
        <v>202696.73199999999</v>
      </c>
      <c r="I83" s="67">
        <v>353.26800000001094</v>
      </c>
      <c r="J83" s="65" t="s">
        <v>244</v>
      </c>
      <c r="K83" s="65" t="s">
        <v>251</v>
      </c>
    </row>
    <row r="84" spans="1:11" ht="24" x14ac:dyDescent="0.25">
      <c r="A84" s="65" t="s">
        <v>179</v>
      </c>
      <c r="B84" s="65" t="s">
        <v>241</v>
      </c>
      <c r="C84" s="66" t="s">
        <v>39</v>
      </c>
      <c r="D84" s="66" t="s">
        <v>249</v>
      </c>
      <c r="E84" s="66" t="s">
        <v>140</v>
      </c>
      <c r="F84" s="65" t="s">
        <v>250</v>
      </c>
      <c r="G84" s="67">
        <v>420238</v>
      </c>
      <c r="H84" s="67">
        <v>418688.75199999998</v>
      </c>
      <c r="I84" s="67">
        <v>1549.2480000000214</v>
      </c>
      <c r="J84" s="65" t="s">
        <v>244</v>
      </c>
      <c r="K84" s="65" t="s">
        <v>251</v>
      </c>
    </row>
    <row r="85" spans="1:11" ht="24" x14ac:dyDescent="0.25">
      <c r="A85" s="65" t="s">
        <v>179</v>
      </c>
      <c r="B85" s="65" t="s">
        <v>147</v>
      </c>
      <c r="C85" s="66" t="s">
        <v>39</v>
      </c>
      <c r="D85" s="66" t="s">
        <v>252</v>
      </c>
      <c r="E85" s="66" t="s">
        <v>137</v>
      </c>
      <c r="F85" s="65" t="s">
        <v>253</v>
      </c>
      <c r="G85" s="67">
        <v>100</v>
      </c>
      <c r="H85" s="67">
        <v>56.707000000000001</v>
      </c>
      <c r="I85" s="67">
        <v>43.292999999999999</v>
      </c>
      <c r="J85" s="65" t="s">
        <v>150</v>
      </c>
      <c r="K85" s="65" t="s">
        <v>150</v>
      </c>
    </row>
    <row r="86" spans="1:11" ht="24" x14ac:dyDescent="0.25">
      <c r="A86" s="65" t="s">
        <v>179</v>
      </c>
      <c r="B86" s="65" t="s">
        <v>147</v>
      </c>
      <c r="C86" s="66" t="s">
        <v>39</v>
      </c>
      <c r="D86" s="66" t="s">
        <v>252</v>
      </c>
      <c r="E86" s="66" t="s">
        <v>140</v>
      </c>
      <c r="F86" s="65" t="s">
        <v>253</v>
      </c>
      <c r="G86" s="67">
        <v>262558</v>
      </c>
      <c r="H86" s="67">
        <v>0</v>
      </c>
      <c r="I86" s="67">
        <v>262558</v>
      </c>
      <c r="J86" s="65" t="s">
        <v>150</v>
      </c>
      <c r="K86" s="65" t="s">
        <v>150</v>
      </c>
    </row>
    <row r="87" spans="1:11" ht="24" x14ac:dyDescent="0.25">
      <c r="A87" s="65" t="s">
        <v>179</v>
      </c>
      <c r="B87" s="65" t="s">
        <v>147</v>
      </c>
      <c r="C87" s="66" t="s">
        <v>39</v>
      </c>
      <c r="D87" s="66" t="s">
        <v>254</v>
      </c>
      <c r="E87" s="66" t="s">
        <v>137</v>
      </c>
      <c r="F87" s="65" t="s">
        <v>255</v>
      </c>
      <c r="G87" s="67">
        <v>224</v>
      </c>
      <c r="H87" s="67">
        <v>223.67699999999999</v>
      </c>
      <c r="I87" s="67">
        <v>0.3230000000000075</v>
      </c>
      <c r="J87" s="65" t="s">
        <v>150</v>
      </c>
      <c r="K87" s="65" t="s">
        <v>150</v>
      </c>
    </row>
    <row r="88" spans="1:11" ht="24" x14ac:dyDescent="0.25">
      <c r="A88" s="65" t="s">
        <v>179</v>
      </c>
      <c r="B88" s="65" t="s">
        <v>147</v>
      </c>
      <c r="C88" s="66" t="s">
        <v>39</v>
      </c>
      <c r="D88" s="66" t="s">
        <v>254</v>
      </c>
      <c r="E88" s="66" t="s">
        <v>145</v>
      </c>
      <c r="F88" s="65" t="s">
        <v>255</v>
      </c>
      <c r="G88" s="67">
        <v>153375</v>
      </c>
      <c r="H88" s="67">
        <v>153370.01800000001</v>
      </c>
      <c r="I88" s="67">
        <v>4.981999999989057</v>
      </c>
      <c r="J88" s="65" t="s">
        <v>150</v>
      </c>
      <c r="K88" s="65" t="s">
        <v>150</v>
      </c>
    </row>
    <row r="89" spans="1:11" ht="24" x14ac:dyDescent="0.25">
      <c r="A89" s="65" t="s">
        <v>179</v>
      </c>
      <c r="B89" s="65" t="s">
        <v>147</v>
      </c>
      <c r="C89" s="66" t="s">
        <v>39</v>
      </c>
      <c r="D89" s="66" t="s">
        <v>254</v>
      </c>
      <c r="E89" s="66" t="s">
        <v>140</v>
      </c>
      <c r="F89" s="65" t="s">
        <v>255</v>
      </c>
      <c r="G89" s="67">
        <v>1715832</v>
      </c>
      <c r="H89" s="67">
        <v>1480514.7879999999</v>
      </c>
      <c r="I89" s="67">
        <v>235317.21200000006</v>
      </c>
      <c r="J89" s="65" t="s">
        <v>150</v>
      </c>
      <c r="K89" s="65" t="s">
        <v>150</v>
      </c>
    </row>
    <row r="90" spans="1:11" ht="24" x14ac:dyDescent="0.25">
      <c r="A90" s="65" t="s">
        <v>179</v>
      </c>
      <c r="B90" s="65" t="s">
        <v>147</v>
      </c>
      <c r="C90" s="66" t="s">
        <v>39</v>
      </c>
      <c r="D90" s="66" t="s">
        <v>256</v>
      </c>
      <c r="E90" s="66" t="s">
        <v>137</v>
      </c>
      <c r="F90" s="65" t="s">
        <v>257</v>
      </c>
      <c r="G90" s="67">
        <v>150</v>
      </c>
      <c r="H90" s="67">
        <v>0</v>
      </c>
      <c r="I90" s="67">
        <v>150</v>
      </c>
      <c r="J90" s="65" t="s">
        <v>150</v>
      </c>
      <c r="K90" s="65" t="s">
        <v>150</v>
      </c>
    </row>
    <row r="91" spans="1:11" ht="24" x14ac:dyDescent="0.25">
      <c r="A91" s="65" t="s">
        <v>179</v>
      </c>
      <c r="B91" s="65" t="s">
        <v>147</v>
      </c>
      <c r="C91" s="66" t="s">
        <v>39</v>
      </c>
      <c r="D91" s="66" t="s">
        <v>256</v>
      </c>
      <c r="E91" s="66" t="s">
        <v>140</v>
      </c>
      <c r="F91" s="65" t="s">
        <v>257</v>
      </c>
      <c r="G91" s="67">
        <v>909588</v>
      </c>
      <c r="H91" s="67">
        <v>909551.43099999998</v>
      </c>
      <c r="I91" s="67">
        <v>36.569000000017695</v>
      </c>
      <c r="J91" s="65" t="s">
        <v>150</v>
      </c>
      <c r="K91" s="65" t="s">
        <v>150</v>
      </c>
    </row>
    <row r="92" spans="1:11" ht="24" x14ac:dyDescent="0.25">
      <c r="A92" s="65" t="s">
        <v>179</v>
      </c>
      <c r="B92" s="65" t="s">
        <v>147</v>
      </c>
      <c r="C92" s="66" t="s">
        <v>39</v>
      </c>
      <c r="D92" s="66" t="s">
        <v>258</v>
      </c>
      <c r="E92" s="66" t="s">
        <v>137</v>
      </c>
      <c r="F92" s="65" t="s">
        <v>259</v>
      </c>
      <c r="G92" s="67">
        <v>57</v>
      </c>
      <c r="H92" s="67">
        <v>56.707000000000001</v>
      </c>
      <c r="I92" s="67">
        <v>0.29299999999999926</v>
      </c>
      <c r="J92" s="65" t="s">
        <v>150</v>
      </c>
      <c r="K92" s="65" t="s">
        <v>150</v>
      </c>
    </row>
    <row r="93" spans="1:11" ht="24" x14ac:dyDescent="0.25">
      <c r="A93" s="65" t="s">
        <v>179</v>
      </c>
      <c r="B93" s="65" t="s">
        <v>147</v>
      </c>
      <c r="C93" s="66" t="s">
        <v>39</v>
      </c>
      <c r="D93" s="66" t="s">
        <v>258</v>
      </c>
      <c r="E93" s="66" t="s">
        <v>145</v>
      </c>
      <c r="F93" s="65" t="s">
        <v>259</v>
      </c>
      <c r="G93" s="67">
        <v>515426</v>
      </c>
      <c r="H93" s="67">
        <v>493825.43099999998</v>
      </c>
      <c r="I93" s="67">
        <v>21600.569000000018</v>
      </c>
      <c r="J93" s="65" t="s">
        <v>150</v>
      </c>
      <c r="K93" s="65" t="s">
        <v>150</v>
      </c>
    </row>
    <row r="94" spans="1:11" ht="24" x14ac:dyDescent="0.25">
      <c r="A94" s="65" t="s">
        <v>179</v>
      </c>
      <c r="B94" s="65" t="s">
        <v>147</v>
      </c>
      <c r="C94" s="66" t="s">
        <v>39</v>
      </c>
      <c r="D94" s="66" t="s">
        <v>258</v>
      </c>
      <c r="E94" s="66" t="s">
        <v>140</v>
      </c>
      <c r="F94" s="65" t="s">
        <v>259</v>
      </c>
      <c r="G94" s="67">
        <v>15445369</v>
      </c>
      <c r="H94" s="67">
        <v>15218552.444</v>
      </c>
      <c r="I94" s="67">
        <v>226816.55599999987</v>
      </c>
      <c r="J94" s="65" t="s">
        <v>150</v>
      </c>
      <c r="K94" s="65" t="s">
        <v>150</v>
      </c>
    </row>
    <row r="95" spans="1:11" ht="24" x14ac:dyDescent="0.25">
      <c r="A95" s="65" t="s">
        <v>179</v>
      </c>
      <c r="B95" s="65" t="s">
        <v>147</v>
      </c>
      <c r="C95" s="66" t="s">
        <v>39</v>
      </c>
      <c r="D95" s="66" t="s">
        <v>258</v>
      </c>
      <c r="E95" s="66" t="s">
        <v>146</v>
      </c>
      <c r="F95" s="65" t="s">
        <v>259</v>
      </c>
      <c r="G95" s="67">
        <v>4200</v>
      </c>
      <c r="H95" s="67">
        <v>0</v>
      </c>
      <c r="I95" s="67">
        <v>4200</v>
      </c>
      <c r="J95" s="65" t="s">
        <v>150</v>
      </c>
      <c r="K95" s="65" t="s">
        <v>150</v>
      </c>
    </row>
    <row r="96" spans="1:11" ht="24" x14ac:dyDescent="0.25">
      <c r="A96" s="65" t="s">
        <v>179</v>
      </c>
      <c r="B96" s="65" t="s">
        <v>147</v>
      </c>
      <c r="C96" s="66" t="s">
        <v>39</v>
      </c>
      <c r="D96" s="66" t="s">
        <v>260</v>
      </c>
      <c r="E96" s="66" t="s">
        <v>140</v>
      </c>
      <c r="F96" s="65" t="s">
        <v>261</v>
      </c>
      <c r="G96" s="67">
        <v>1</v>
      </c>
      <c r="H96" s="67">
        <v>0</v>
      </c>
      <c r="I96" s="67">
        <v>1</v>
      </c>
      <c r="J96" s="65" t="s">
        <v>262</v>
      </c>
      <c r="K96" s="65" t="s">
        <v>262</v>
      </c>
    </row>
    <row r="97" spans="1:11" ht="24" x14ac:dyDescent="0.25">
      <c r="A97" s="65" t="s">
        <v>179</v>
      </c>
      <c r="B97" s="65" t="s">
        <v>151</v>
      </c>
      <c r="C97" s="66" t="s">
        <v>39</v>
      </c>
      <c r="D97" s="66" t="s">
        <v>263</v>
      </c>
      <c r="E97" s="66" t="s">
        <v>137</v>
      </c>
      <c r="F97" s="65" t="s">
        <v>264</v>
      </c>
      <c r="G97" s="67">
        <v>219</v>
      </c>
      <c r="H97" s="67">
        <v>117.694</v>
      </c>
      <c r="I97" s="67">
        <v>101.306</v>
      </c>
      <c r="J97" s="65" t="s">
        <v>154</v>
      </c>
      <c r="K97" s="65" t="s">
        <v>154</v>
      </c>
    </row>
    <row r="98" spans="1:11" ht="24" x14ac:dyDescent="0.25">
      <c r="A98" s="65" t="s">
        <v>179</v>
      </c>
      <c r="B98" s="65" t="s">
        <v>151</v>
      </c>
      <c r="C98" s="66" t="s">
        <v>39</v>
      </c>
      <c r="D98" s="66" t="s">
        <v>263</v>
      </c>
      <c r="E98" s="66" t="s">
        <v>140</v>
      </c>
      <c r="F98" s="65" t="s">
        <v>264</v>
      </c>
      <c r="G98" s="67">
        <v>103760</v>
      </c>
      <c r="H98" s="67">
        <v>103759.501</v>
      </c>
      <c r="I98" s="67">
        <v>0.49899999999615829</v>
      </c>
      <c r="J98" s="65" t="s">
        <v>154</v>
      </c>
      <c r="K98" s="65" t="s">
        <v>154</v>
      </c>
    </row>
    <row r="99" spans="1:11" ht="24" x14ac:dyDescent="0.25">
      <c r="A99" s="65" t="s">
        <v>179</v>
      </c>
      <c r="B99" s="65" t="s">
        <v>151</v>
      </c>
      <c r="C99" s="66" t="s">
        <v>39</v>
      </c>
      <c r="D99" s="66" t="s">
        <v>265</v>
      </c>
      <c r="E99" s="66" t="s">
        <v>137</v>
      </c>
      <c r="F99" s="65" t="s">
        <v>266</v>
      </c>
      <c r="G99" s="67">
        <v>378</v>
      </c>
      <c r="H99" s="67">
        <v>377.15600000000001</v>
      </c>
      <c r="I99" s="67">
        <v>0.84399999999999409</v>
      </c>
      <c r="J99" s="65" t="s">
        <v>154</v>
      </c>
      <c r="K99" s="65" t="s">
        <v>154</v>
      </c>
    </row>
    <row r="100" spans="1:11" ht="24" x14ac:dyDescent="0.25">
      <c r="A100" s="65" t="s">
        <v>179</v>
      </c>
      <c r="B100" s="65" t="s">
        <v>151</v>
      </c>
      <c r="C100" s="66" t="s">
        <v>39</v>
      </c>
      <c r="D100" s="66" t="s">
        <v>265</v>
      </c>
      <c r="E100" s="66" t="s">
        <v>140</v>
      </c>
      <c r="F100" s="65" t="s">
        <v>266</v>
      </c>
      <c r="G100" s="67">
        <v>4705582</v>
      </c>
      <c r="H100" s="67">
        <v>4680404.8289999999</v>
      </c>
      <c r="I100" s="67">
        <v>25177.171000000089</v>
      </c>
      <c r="J100" s="65" t="s">
        <v>154</v>
      </c>
      <c r="K100" s="65" t="s">
        <v>154</v>
      </c>
    </row>
    <row r="101" spans="1:11" ht="24" x14ac:dyDescent="0.25">
      <c r="A101" s="65" t="s">
        <v>179</v>
      </c>
      <c r="B101" s="65" t="s">
        <v>267</v>
      </c>
      <c r="C101" s="66" t="s">
        <v>39</v>
      </c>
      <c r="D101" s="66" t="s">
        <v>268</v>
      </c>
      <c r="E101" s="66" t="s">
        <v>137</v>
      </c>
      <c r="F101" s="65" t="s">
        <v>269</v>
      </c>
      <c r="G101" s="67">
        <v>70</v>
      </c>
      <c r="H101" s="67">
        <v>69.025000000000006</v>
      </c>
      <c r="I101" s="67">
        <v>0.97499999999999432</v>
      </c>
      <c r="J101" s="65" t="s">
        <v>270</v>
      </c>
      <c r="K101" s="65" t="s">
        <v>271</v>
      </c>
    </row>
    <row r="102" spans="1:11" ht="24" x14ac:dyDescent="0.25">
      <c r="A102" s="65" t="s">
        <v>179</v>
      </c>
      <c r="B102" s="65" t="s">
        <v>267</v>
      </c>
      <c r="C102" s="66" t="s">
        <v>39</v>
      </c>
      <c r="D102" s="66" t="s">
        <v>268</v>
      </c>
      <c r="E102" s="66" t="s">
        <v>140</v>
      </c>
      <c r="F102" s="65" t="s">
        <v>269</v>
      </c>
      <c r="G102" s="67">
        <v>216505</v>
      </c>
      <c r="H102" s="67">
        <v>216504.56099999999</v>
      </c>
      <c r="I102" s="67">
        <v>0.43900000001303852</v>
      </c>
      <c r="J102" s="65" t="s">
        <v>270</v>
      </c>
      <c r="K102" s="65" t="s">
        <v>271</v>
      </c>
    </row>
    <row r="103" spans="1:11" ht="24" x14ac:dyDescent="0.25">
      <c r="A103" s="65" t="s">
        <v>179</v>
      </c>
      <c r="B103" s="65" t="s">
        <v>267</v>
      </c>
      <c r="C103" s="66" t="s">
        <v>39</v>
      </c>
      <c r="D103" s="66" t="s">
        <v>272</v>
      </c>
      <c r="E103" s="66" t="s">
        <v>137</v>
      </c>
      <c r="F103" s="65" t="s">
        <v>273</v>
      </c>
      <c r="G103" s="67">
        <v>373</v>
      </c>
      <c r="H103" s="67">
        <v>372.14299999999997</v>
      </c>
      <c r="I103" s="67">
        <v>0.85700000000002774</v>
      </c>
      <c r="J103" s="65" t="s">
        <v>270</v>
      </c>
      <c r="K103" s="65" t="s">
        <v>271</v>
      </c>
    </row>
    <row r="104" spans="1:11" ht="24" x14ac:dyDescent="0.25">
      <c r="A104" s="65" t="s">
        <v>179</v>
      </c>
      <c r="B104" s="65" t="s">
        <v>267</v>
      </c>
      <c r="C104" s="66" t="s">
        <v>39</v>
      </c>
      <c r="D104" s="66" t="s">
        <v>272</v>
      </c>
      <c r="E104" s="66" t="s">
        <v>140</v>
      </c>
      <c r="F104" s="65" t="s">
        <v>273</v>
      </c>
      <c r="G104" s="67">
        <v>3368630</v>
      </c>
      <c r="H104" s="67">
        <v>3368618.057</v>
      </c>
      <c r="I104" s="67">
        <v>11.942999999970198</v>
      </c>
      <c r="J104" s="65" t="s">
        <v>270</v>
      </c>
      <c r="K104" s="65" t="s">
        <v>271</v>
      </c>
    </row>
    <row r="105" spans="1:11" ht="24" x14ac:dyDescent="0.25">
      <c r="A105" s="65" t="s">
        <v>179</v>
      </c>
      <c r="B105" s="65" t="s">
        <v>267</v>
      </c>
      <c r="C105" s="66" t="s">
        <v>39</v>
      </c>
      <c r="D105" s="66" t="s">
        <v>272</v>
      </c>
      <c r="E105" s="66" t="s">
        <v>146</v>
      </c>
      <c r="F105" s="65" t="s">
        <v>273</v>
      </c>
      <c r="G105" s="67">
        <v>8500</v>
      </c>
      <c r="H105" s="67">
        <v>6256.1509999999998</v>
      </c>
      <c r="I105" s="67">
        <v>2243.8490000000002</v>
      </c>
      <c r="J105" s="65" t="s">
        <v>270</v>
      </c>
      <c r="K105" s="65" t="s">
        <v>271</v>
      </c>
    </row>
    <row r="106" spans="1:11" ht="24" x14ac:dyDescent="0.25">
      <c r="A106" s="65" t="s">
        <v>179</v>
      </c>
      <c r="B106" s="65" t="s">
        <v>267</v>
      </c>
      <c r="C106" s="66" t="s">
        <v>39</v>
      </c>
      <c r="D106" s="66" t="s">
        <v>274</v>
      </c>
      <c r="E106" s="66" t="s">
        <v>140</v>
      </c>
      <c r="F106" s="65" t="s">
        <v>275</v>
      </c>
      <c r="G106" s="67">
        <v>144681</v>
      </c>
      <c r="H106" s="67">
        <v>144680.584</v>
      </c>
      <c r="I106" s="67">
        <v>0.41599999999743886</v>
      </c>
      <c r="J106" s="65" t="s">
        <v>270</v>
      </c>
      <c r="K106" s="65" t="s">
        <v>271</v>
      </c>
    </row>
    <row r="107" spans="1:11" ht="24" x14ac:dyDescent="0.25">
      <c r="A107" s="65" t="s">
        <v>179</v>
      </c>
      <c r="B107" s="65" t="s">
        <v>267</v>
      </c>
      <c r="C107" s="66" t="s">
        <v>39</v>
      </c>
      <c r="D107" s="66" t="s">
        <v>274</v>
      </c>
      <c r="E107" s="66" t="s">
        <v>146</v>
      </c>
      <c r="F107" s="65" t="s">
        <v>275</v>
      </c>
      <c r="G107" s="67">
        <v>1500</v>
      </c>
      <c r="H107" s="67">
        <v>462.517</v>
      </c>
      <c r="I107" s="67">
        <v>1037.4829999999999</v>
      </c>
      <c r="J107" s="65" t="s">
        <v>270</v>
      </c>
      <c r="K107" s="65" t="s">
        <v>271</v>
      </c>
    </row>
    <row r="108" spans="1:11" ht="24" x14ac:dyDescent="0.25">
      <c r="A108" s="65" t="s">
        <v>179</v>
      </c>
      <c r="B108" s="65" t="s">
        <v>276</v>
      </c>
      <c r="C108" s="66" t="s">
        <v>39</v>
      </c>
      <c r="D108" s="66" t="s">
        <v>277</v>
      </c>
      <c r="E108" s="66" t="s">
        <v>137</v>
      </c>
      <c r="F108" s="65" t="s">
        <v>278</v>
      </c>
      <c r="G108" s="67">
        <v>260</v>
      </c>
      <c r="H108" s="67">
        <v>204.61799999999999</v>
      </c>
      <c r="I108" s="67">
        <v>55.382000000000005</v>
      </c>
      <c r="J108" s="65" t="s">
        <v>279</v>
      </c>
      <c r="K108" s="65" t="s">
        <v>279</v>
      </c>
    </row>
    <row r="109" spans="1:11" ht="24" x14ac:dyDescent="0.25">
      <c r="A109" s="65" t="s">
        <v>179</v>
      </c>
      <c r="B109" s="65" t="s">
        <v>276</v>
      </c>
      <c r="C109" s="66" t="s">
        <v>39</v>
      </c>
      <c r="D109" s="66" t="s">
        <v>277</v>
      </c>
      <c r="E109" s="66" t="s">
        <v>140</v>
      </c>
      <c r="F109" s="65" t="s">
        <v>278</v>
      </c>
      <c r="G109" s="67">
        <v>2841880</v>
      </c>
      <c r="H109" s="67">
        <v>2841743.105</v>
      </c>
      <c r="I109" s="67">
        <v>136.89500000001863</v>
      </c>
      <c r="J109" s="65" t="s">
        <v>279</v>
      </c>
      <c r="K109" s="65" t="s">
        <v>279</v>
      </c>
    </row>
    <row r="110" spans="1:11" ht="24" x14ac:dyDescent="0.25">
      <c r="A110" s="65" t="s">
        <v>179</v>
      </c>
      <c r="B110" s="65" t="s">
        <v>276</v>
      </c>
      <c r="C110" s="66" t="s">
        <v>39</v>
      </c>
      <c r="D110" s="66" t="s">
        <v>277</v>
      </c>
      <c r="E110" s="66" t="s">
        <v>146</v>
      </c>
      <c r="F110" s="65" t="s">
        <v>278</v>
      </c>
      <c r="G110" s="67">
        <v>1390</v>
      </c>
      <c r="H110" s="67">
        <v>340.80200000000002</v>
      </c>
      <c r="I110" s="67">
        <v>1049.1979999999999</v>
      </c>
      <c r="J110" s="65" t="s">
        <v>279</v>
      </c>
      <c r="K110" s="65" t="s">
        <v>279</v>
      </c>
    </row>
    <row r="111" spans="1:11" ht="24" x14ac:dyDescent="0.25">
      <c r="A111" s="65" t="s">
        <v>179</v>
      </c>
      <c r="B111" s="65" t="s">
        <v>276</v>
      </c>
      <c r="C111" s="66" t="s">
        <v>39</v>
      </c>
      <c r="D111" s="66" t="s">
        <v>280</v>
      </c>
      <c r="E111" s="66" t="s">
        <v>137</v>
      </c>
      <c r="F111" s="65" t="s">
        <v>281</v>
      </c>
      <c r="G111" s="67">
        <v>160</v>
      </c>
      <c r="H111" s="67">
        <v>157.23699999999999</v>
      </c>
      <c r="I111" s="67">
        <v>2.7630000000000052</v>
      </c>
      <c r="J111" s="65" t="s">
        <v>282</v>
      </c>
      <c r="K111" s="65" t="s">
        <v>282</v>
      </c>
    </row>
    <row r="112" spans="1:11" ht="24" x14ac:dyDescent="0.25">
      <c r="A112" s="65" t="s">
        <v>179</v>
      </c>
      <c r="B112" s="65" t="s">
        <v>276</v>
      </c>
      <c r="C112" s="66" t="s">
        <v>39</v>
      </c>
      <c r="D112" s="66" t="s">
        <v>280</v>
      </c>
      <c r="E112" s="66" t="s">
        <v>145</v>
      </c>
      <c r="F112" s="65" t="s">
        <v>281</v>
      </c>
      <c r="G112" s="67">
        <v>300480</v>
      </c>
      <c r="H112" s="67">
        <v>300480</v>
      </c>
      <c r="I112" s="67">
        <v>0</v>
      </c>
      <c r="J112" s="65" t="s">
        <v>282</v>
      </c>
      <c r="K112" s="65" t="s">
        <v>282</v>
      </c>
    </row>
    <row r="113" spans="1:11" ht="24" x14ac:dyDescent="0.25">
      <c r="A113" s="65" t="s">
        <v>179</v>
      </c>
      <c r="B113" s="65" t="s">
        <v>276</v>
      </c>
      <c r="C113" s="66" t="s">
        <v>39</v>
      </c>
      <c r="D113" s="66" t="s">
        <v>280</v>
      </c>
      <c r="E113" s="66" t="s">
        <v>140</v>
      </c>
      <c r="F113" s="65" t="s">
        <v>281</v>
      </c>
      <c r="G113" s="67">
        <v>1277220</v>
      </c>
      <c r="H113" s="67">
        <v>1277210.696</v>
      </c>
      <c r="I113" s="67">
        <v>9.3040000000037253</v>
      </c>
      <c r="J113" s="65" t="s">
        <v>282</v>
      </c>
      <c r="K113" s="65" t="s">
        <v>282</v>
      </c>
    </row>
    <row r="114" spans="1:11" ht="24" x14ac:dyDescent="0.25">
      <c r="A114" s="65" t="s">
        <v>179</v>
      </c>
      <c r="B114" s="65" t="s">
        <v>276</v>
      </c>
      <c r="C114" s="66" t="s">
        <v>39</v>
      </c>
      <c r="D114" s="66" t="s">
        <v>280</v>
      </c>
      <c r="E114" s="66" t="s">
        <v>146</v>
      </c>
      <c r="F114" s="65" t="s">
        <v>281</v>
      </c>
      <c r="G114" s="67">
        <v>1200</v>
      </c>
      <c r="H114" s="67">
        <v>925.03399999999999</v>
      </c>
      <c r="I114" s="67">
        <v>274.96600000000001</v>
      </c>
      <c r="J114" s="65" t="s">
        <v>282</v>
      </c>
      <c r="K114" s="65" t="s">
        <v>282</v>
      </c>
    </row>
    <row r="115" spans="1:11" ht="24" x14ac:dyDescent="0.25">
      <c r="A115" s="65" t="s">
        <v>179</v>
      </c>
      <c r="B115" s="65" t="s">
        <v>283</v>
      </c>
      <c r="C115" s="66" t="s">
        <v>39</v>
      </c>
      <c r="D115" s="66" t="s">
        <v>284</v>
      </c>
      <c r="E115" s="66" t="s">
        <v>140</v>
      </c>
      <c r="F115" s="65" t="s">
        <v>285</v>
      </c>
      <c r="G115" s="67">
        <v>348785</v>
      </c>
      <c r="H115" s="67">
        <v>348784.46</v>
      </c>
      <c r="I115" s="67">
        <v>0.53999999997904524</v>
      </c>
      <c r="J115" s="65" t="s">
        <v>286</v>
      </c>
      <c r="K115" s="65" t="s">
        <v>287</v>
      </c>
    </row>
    <row r="116" spans="1:11" ht="24" x14ac:dyDescent="0.25">
      <c r="A116" s="65" t="s">
        <v>179</v>
      </c>
      <c r="B116" s="65" t="s">
        <v>283</v>
      </c>
      <c r="C116" s="66" t="s">
        <v>39</v>
      </c>
      <c r="D116" s="66" t="s">
        <v>288</v>
      </c>
      <c r="E116" s="66" t="s">
        <v>137</v>
      </c>
      <c r="F116" s="65" t="s">
        <v>289</v>
      </c>
      <c r="G116" s="67">
        <v>138</v>
      </c>
      <c r="H116" s="67">
        <v>137.83000000000001</v>
      </c>
      <c r="I116" s="67">
        <v>0.16999999999998749</v>
      </c>
      <c r="J116" s="65" t="s">
        <v>286</v>
      </c>
      <c r="K116" s="65" t="s">
        <v>287</v>
      </c>
    </row>
    <row r="117" spans="1:11" ht="24" x14ac:dyDescent="0.25">
      <c r="A117" s="65" t="s">
        <v>179</v>
      </c>
      <c r="B117" s="65" t="s">
        <v>283</v>
      </c>
      <c r="C117" s="66" t="s">
        <v>39</v>
      </c>
      <c r="D117" s="66" t="s">
        <v>288</v>
      </c>
      <c r="E117" s="66" t="s">
        <v>140</v>
      </c>
      <c r="F117" s="65" t="s">
        <v>289</v>
      </c>
      <c r="G117" s="67">
        <v>2547760</v>
      </c>
      <c r="H117" s="67">
        <v>2547741.801</v>
      </c>
      <c r="I117" s="67">
        <v>18.199000000022352</v>
      </c>
      <c r="J117" s="65" t="s">
        <v>286</v>
      </c>
      <c r="K117" s="65" t="s">
        <v>287</v>
      </c>
    </row>
    <row r="118" spans="1:11" ht="24" x14ac:dyDescent="0.25">
      <c r="A118" s="65" t="s">
        <v>179</v>
      </c>
      <c r="B118" s="65" t="s">
        <v>283</v>
      </c>
      <c r="C118" s="66" t="s">
        <v>39</v>
      </c>
      <c r="D118" s="66" t="s">
        <v>290</v>
      </c>
      <c r="E118" s="66" t="s">
        <v>137</v>
      </c>
      <c r="F118" s="65" t="s">
        <v>291</v>
      </c>
      <c r="G118" s="67">
        <v>285</v>
      </c>
      <c r="H118" s="67">
        <v>200.83799999999999</v>
      </c>
      <c r="I118" s="67">
        <v>84.162000000000006</v>
      </c>
      <c r="J118" s="65" t="s">
        <v>292</v>
      </c>
      <c r="K118" s="65" t="s">
        <v>293</v>
      </c>
    </row>
    <row r="119" spans="1:11" ht="24" x14ac:dyDescent="0.25">
      <c r="A119" s="65" t="s">
        <v>179</v>
      </c>
      <c r="B119" s="65" t="s">
        <v>283</v>
      </c>
      <c r="C119" s="66" t="s">
        <v>39</v>
      </c>
      <c r="D119" s="66" t="s">
        <v>290</v>
      </c>
      <c r="E119" s="66" t="s">
        <v>140</v>
      </c>
      <c r="F119" s="65" t="s">
        <v>291</v>
      </c>
      <c r="G119" s="67">
        <v>2387019</v>
      </c>
      <c r="H119" s="67">
        <v>2384181.7769999998</v>
      </c>
      <c r="I119" s="67">
        <v>2837.223000000231</v>
      </c>
      <c r="J119" s="65" t="s">
        <v>292</v>
      </c>
      <c r="K119" s="65" t="s">
        <v>293</v>
      </c>
    </row>
    <row r="120" spans="1:11" ht="24" x14ac:dyDescent="0.25">
      <c r="A120" s="65" t="s">
        <v>179</v>
      </c>
      <c r="B120" s="65" t="s">
        <v>283</v>
      </c>
      <c r="C120" s="66" t="s">
        <v>39</v>
      </c>
      <c r="D120" s="66" t="s">
        <v>294</v>
      </c>
      <c r="E120" s="66" t="s">
        <v>137</v>
      </c>
      <c r="F120" s="65" t="s">
        <v>295</v>
      </c>
      <c r="G120" s="67">
        <v>150</v>
      </c>
      <c r="H120" s="67">
        <v>70.884</v>
      </c>
      <c r="I120" s="67">
        <v>79.116</v>
      </c>
      <c r="J120" s="65" t="s">
        <v>292</v>
      </c>
      <c r="K120" s="65" t="s">
        <v>293</v>
      </c>
    </row>
    <row r="121" spans="1:11" ht="24" x14ac:dyDescent="0.25">
      <c r="A121" s="65" t="s">
        <v>179</v>
      </c>
      <c r="B121" s="65" t="s">
        <v>283</v>
      </c>
      <c r="C121" s="66" t="s">
        <v>39</v>
      </c>
      <c r="D121" s="66" t="s">
        <v>294</v>
      </c>
      <c r="E121" s="66" t="s">
        <v>140</v>
      </c>
      <c r="F121" s="65" t="s">
        <v>295</v>
      </c>
      <c r="G121" s="67">
        <v>1</v>
      </c>
      <c r="H121" s="67">
        <v>0</v>
      </c>
      <c r="I121" s="67">
        <v>1</v>
      </c>
      <c r="J121" s="65" t="s">
        <v>292</v>
      </c>
      <c r="K121" s="65" t="s">
        <v>293</v>
      </c>
    </row>
    <row r="122" spans="1:11" ht="24" x14ac:dyDescent="0.25">
      <c r="A122" s="65" t="s">
        <v>179</v>
      </c>
      <c r="B122" s="65" t="s">
        <v>198</v>
      </c>
      <c r="C122" s="66" t="s">
        <v>39</v>
      </c>
      <c r="D122" s="66" t="s">
        <v>296</v>
      </c>
      <c r="E122" s="66" t="s">
        <v>137</v>
      </c>
      <c r="F122" s="65" t="s">
        <v>297</v>
      </c>
      <c r="G122" s="67">
        <v>67</v>
      </c>
      <c r="H122" s="67">
        <v>66.945999999999998</v>
      </c>
      <c r="I122" s="67">
        <v>5.4000000000002046E-2</v>
      </c>
      <c r="J122" s="65" t="s">
        <v>298</v>
      </c>
      <c r="K122" s="65" t="s">
        <v>298</v>
      </c>
    </row>
    <row r="123" spans="1:11" ht="24" x14ac:dyDescent="0.25">
      <c r="A123" s="65" t="s">
        <v>179</v>
      </c>
      <c r="B123" s="65" t="s">
        <v>198</v>
      </c>
      <c r="C123" s="66" t="s">
        <v>39</v>
      </c>
      <c r="D123" s="66" t="s">
        <v>296</v>
      </c>
      <c r="E123" s="66" t="s">
        <v>145</v>
      </c>
      <c r="F123" s="65" t="s">
        <v>297</v>
      </c>
      <c r="G123" s="67">
        <v>1</v>
      </c>
      <c r="H123" s="67">
        <v>0</v>
      </c>
      <c r="I123" s="67">
        <v>1</v>
      </c>
      <c r="J123" s="65" t="s">
        <v>298</v>
      </c>
      <c r="K123" s="65" t="s">
        <v>298</v>
      </c>
    </row>
    <row r="124" spans="1:11" ht="24" x14ac:dyDescent="0.25">
      <c r="A124" s="65" t="s">
        <v>179</v>
      </c>
      <c r="B124" s="65" t="s">
        <v>198</v>
      </c>
      <c r="C124" s="66" t="s">
        <v>39</v>
      </c>
      <c r="D124" s="66" t="s">
        <v>299</v>
      </c>
      <c r="E124" s="66" t="s">
        <v>137</v>
      </c>
      <c r="F124" s="65" t="s">
        <v>300</v>
      </c>
      <c r="G124" s="67">
        <v>174</v>
      </c>
      <c r="H124" s="67">
        <v>126.014</v>
      </c>
      <c r="I124" s="67">
        <v>47.986000000000004</v>
      </c>
      <c r="J124" s="65" t="s">
        <v>298</v>
      </c>
      <c r="K124" s="65" t="s">
        <v>298</v>
      </c>
    </row>
    <row r="125" spans="1:11" ht="24" x14ac:dyDescent="0.25">
      <c r="A125" s="65" t="s">
        <v>179</v>
      </c>
      <c r="B125" s="65" t="s">
        <v>198</v>
      </c>
      <c r="C125" s="66" t="s">
        <v>39</v>
      </c>
      <c r="D125" s="66" t="s">
        <v>299</v>
      </c>
      <c r="E125" s="66" t="s">
        <v>145</v>
      </c>
      <c r="F125" s="65" t="s">
        <v>300</v>
      </c>
      <c r="G125" s="67">
        <v>125566</v>
      </c>
      <c r="H125" s="67">
        <v>124230.6</v>
      </c>
      <c r="I125" s="67">
        <v>1335.3999999999942</v>
      </c>
      <c r="J125" s="65" t="s">
        <v>298</v>
      </c>
      <c r="K125" s="65" t="s">
        <v>298</v>
      </c>
    </row>
    <row r="126" spans="1:11" ht="24" x14ac:dyDescent="0.25">
      <c r="A126" s="65" t="s">
        <v>179</v>
      </c>
      <c r="B126" s="65" t="s">
        <v>198</v>
      </c>
      <c r="C126" s="66" t="s">
        <v>39</v>
      </c>
      <c r="D126" s="66" t="s">
        <v>299</v>
      </c>
      <c r="E126" s="66" t="s">
        <v>140</v>
      </c>
      <c r="F126" s="65" t="s">
        <v>300</v>
      </c>
      <c r="G126" s="67">
        <v>1296059</v>
      </c>
      <c r="H126" s="67">
        <v>1295024.6680000001</v>
      </c>
      <c r="I126" s="67">
        <v>1034.3319999999367</v>
      </c>
      <c r="J126" s="65" t="s">
        <v>298</v>
      </c>
      <c r="K126" s="65" t="s">
        <v>298</v>
      </c>
    </row>
    <row r="127" spans="1:11" ht="24" x14ac:dyDescent="0.25">
      <c r="A127" s="65" t="s">
        <v>179</v>
      </c>
      <c r="B127" s="65" t="s">
        <v>198</v>
      </c>
      <c r="C127" s="66" t="s">
        <v>39</v>
      </c>
      <c r="D127" s="66" t="s">
        <v>299</v>
      </c>
      <c r="E127" s="66" t="s">
        <v>146</v>
      </c>
      <c r="F127" s="65" t="s">
        <v>300</v>
      </c>
      <c r="G127" s="67">
        <v>1047</v>
      </c>
      <c r="H127" s="67">
        <v>0</v>
      </c>
      <c r="I127" s="67">
        <v>1047</v>
      </c>
      <c r="J127" s="65" t="s">
        <v>298</v>
      </c>
      <c r="K127" s="65" t="s">
        <v>298</v>
      </c>
    </row>
    <row r="128" spans="1:11" ht="24" x14ac:dyDescent="0.25">
      <c r="A128" s="65" t="s">
        <v>179</v>
      </c>
      <c r="B128" s="65" t="s">
        <v>198</v>
      </c>
      <c r="C128" s="66" t="s">
        <v>39</v>
      </c>
      <c r="D128" s="66" t="s">
        <v>301</v>
      </c>
      <c r="E128" s="66" t="s">
        <v>137</v>
      </c>
      <c r="F128" s="65" t="s">
        <v>302</v>
      </c>
      <c r="G128" s="67">
        <v>650</v>
      </c>
      <c r="H128" s="67">
        <v>214.524</v>
      </c>
      <c r="I128" s="67">
        <v>435.476</v>
      </c>
      <c r="J128" s="65" t="s">
        <v>298</v>
      </c>
      <c r="K128" s="65" t="s">
        <v>298</v>
      </c>
    </row>
    <row r="129" spans="1:11" ht="24" x14ac:dyDescent="0.25">
      <c r="A129" s="65" t="s">
        <v>179</v>
      </c>
      <c r="B129" s="65" t="s">
        <v>198</v>
      </c>
      <c r="C129" s="66" t="s">
        <v>39</v>
      </c>
      <c r="D129" s="66" t="s">
        <v>301</v>
      </c>
      <c r="E129" s="66" t="s">
        <v>145</v>
      </c>
      <c r="F129" s="65" t="s">
        <v>302</v>
      </c>
      <c r="G129" s="67">
        <v>2000</v>
      </c>
      <c r="H129" s="67">
        <v>0</v>
      </c>
      <c r="I129" s="67">
        <v>2000</v>
      </c>
      <c r="J129" s="65" t="s">
        <v>298</v>
      </c>
      <c r="K129" s="65" t="s">
        <v>298</v>
      </c>
    </row>
    <row r="130" spans="1:11" ht="24" x14ac:dyDescent="0.25">
      <c r="A130" s="65" t="s">
        <v>179</v>
      </c>
      <c r="B130" s="65" t="s">
        <v>198</v>
      </c>
      <c r="C130" s="66" t="s">
        <v>39</v>
      </c>
      <c r="D130" s="66" t="s">
        <v>301</v>
      </c>
      <c r="E130" s="66" t="s">
        <v>140</v>
      </c>
      <c r="F130" s="65" t="s">
        <v>302</v>
      </c>
      <c r="G130" s="67">
        <v>3105243</v>
      </c>
      <c r="H130" s="67">
        <v>3105231.199</v>
      </c>
      <c r="I130" s="67">
        <v>11.800999999977648</v>
      </c>
      <c r="J130" s="65" t="s">
        <v>298</v>
      </c>
      <c r="K130" s="65" t="s">
        <v>298</v>
      </c>
    </row>
    <row r="131" spans="1:11" ht="24" x14ac:dyDescent="0.25">
      <c r="A131" s="65" t="s">
        <v>179</v>
      </c>
      <c r="B131" s="65" t="s">
        <v>198</v>
      </c>
      <c r="C131" s="66" t="s">
        <v>39</v>
      </c>
      <c r="D131" s="66" t="s">
        <v>301</v>
      </c>
      <c r="E131" s="66" t="s">
        <v>146</v>
      </c>
      <c r="F131" s="65" t="s">
        <v>302</v>
      </c>
      <c r="G131" s="67">
        <v>4382</v>
      </c>
      <c r="H131" s="67">
        <v>1606.6379999999999</v>
      </c>
      <c r="I131" s="67">
        <v>2775.3620000000001</v>
      </c>
      <c r="J131" s="65" t="s">
        <v>298</v>
      </c>
      <c r="K131" s="65" t="s">
        <v>298</v>
      </c>
    </row>
    <row r="132" spans="1:11" ht="24" x14ac:dyDescent="0.25">
      <c r="A132" s="65" t="s">
        <v>179</v>
      </c>
      <c r="B132" s="65" t="s">
        <v>303</v>
      </c>
      <c r="C132" s="66" t="s">
        <v>39</v>
      </c>
      <c r="D132" s="66" t="s">
        <v>304</v>
      </c>
      <c r="E132" s="66" t="s">
        <v>137</v>
      </c>
      <c r="F132" s="65" t="s">
        <v>305</v>
      </c>
      <c r="G132" s="67">
        <v>150</v>
      </c>
      <c r="H132" s="67">
        <v>0</v>
      </c>
      <c r="I132" s="67">
        <v>150</v>
      </c>
      <c r="J132" s="65" t="s">
        <v>306</v>
      </c>
      <c r="K132" s="65" t="s">
        <v>307</v>
      </c>
    </row>
    <row r="133" spans="1:11" ht="24" x14ac:dyDescent="0.25">
      <c r="A133" s="65" t="s">
        <v>179</v>
      </c>
      <c r="B133" s="65" t="s">
        <v>303</v>
      </c>
      <c r="C133" s="66" t="s">
        <v>39</v>
      </c>
      <c r="D133" s="66" t="s">
        <v>304</v>
      </c>
      <c r="E133" s="66" t="s">
        <v>140</v>
      </c>
      <c r="F133" s="65" t="s">
        <v>305</v>
      </c>
      <c r="G133" s="67">
        <v>498699</v>
      </c>
      <c r="H133" s="67">
        <v>495069.49200000003</v>
      </c>
      <c r="I133" s="67">
        <v>3629.5079999999725</v>
      </c>
      <c r="J133" s="65" t="s">
        <v>306</v>
      </c>
      <c r="K133" s="65" t="s">
        <v>307</v>
      </c>
    </row>
    <row r="134" spans="1:11" ht="24" x14ac:dyDescent="0.25">
      <c r="A134" s="65" t="s">
        <v>179</v>
      </c>
      <c r="B134" s="65" t="s">
        <v>303</v>
      </c>
      <c r="C134" s="66" t="s">
        <v>39</v>
      </c>
      <c r="D134" s="66" t="s">
        <v>308</v>
      </c>
      <c r="E134" s="66" t="s">
        <v>137</v>
      </c>
      <c r="F134" s="65" t="s">
        <v>309</v>
      </c>
      <c r="G134" s="67">
        <v>150</v>
      </c>
      <c r="H134" s="67">
        <v>0</v>
      </c>
      <c r="I134" s="67">
        <v>150</v>
      </c>
      <c r="J134" s="65" t="s">
        <v>306</v>
      </c>
      <c r="K134" s="65" t="s">
        <v>307</v>
      </c>
    </row>
    <row r="135" spans="1:11" ht="24" x14ac:dyDescent="0.25">
      <c r="A135" s="65" t="s">
        <v>179</v>
      </c>
      <c r="B135" s="65" t="s">
        <v>303</v>
      </c>
      <c r="C135" s="66" t="s">
        <v>39</v>
      </c>
      <c r="D135" s="66" t="s">
        <v>308</v>
      </c>
      <c r="E135" s="66" t="s">
        <v>145</v>
      </c>
      <c r="F135" s="65" t="s">
        <v>309</v>
      </c>
      <c r="G135" s="67">
        <v>76482</v>
      </c>
      <c r="H135" s="67">
        <v>68814.5</v>
      </c>
      <c r="I135" s="67">
        <v>7667.5</v>
      </c>
      <c r="J135" s="65" t="s">
        <v>306</v>
      </c>
      <c r="K135" s="65" t="s">
        <v>307</v>
      </c>
    </row>
    <row r="136" spans="1:11" ht="24" x14ac:dyDescent="0.25">
      <c r="A136" s="65" t="s">
        <v>179</v>
      </c>
      <c r="B136" s="65" t="s">
        <v>303</v>
      </c>
      <c r="C136" s="66" t="s">
        <v>39</v>
      </c>
      <c r="D136" s="66" t="s">
        <v>308</v>
      </c>
      <c r="E136" s="66" t="s">
        <v>140</v>
      </c>
      <c r="F136" s="65" t="s">
        <v>309</v>
      </c>
      <c r="G136" s="67">
        <v>2162991</v>
      </c>
      <c r="H136" s="67">
        <v>1892687.5490000001</v>
      </c>
      <c r="I136" s="67">
        <v>270303.45099999988</v>
      </c>
      <c r="J136" s="65" t="s">
        <v>306</v>
      </c>
      <c r="K136" s="65" t="s">
        <v>307</v>
      </c>
    </row>
    <row r="137" spans="1:11" ht="24" x14ac:dyDescent="0.25">
      <c r="A137" s="65" t="s">
        <v>179</v>
      </c>
      <c r="B137" s="65" t="s">
        <v>303</v>
      </c>
      <c r="C137" s="66" t="s">
        <v>39</v>
      </c>
      <c r="D137" s="66" t="s">
        <v>308</v>
      </c>
      <c r="E137" s="66" t="s">
        <v>146</v>
      </c>
      <c r="F137" s="65" t="s">
        <v>309</v>
      </c>
      <c r="G137" s="67">
        <v>498</v>
      </c>
      <c r="H137" s="67">
        <v>0</v>
      </c>
      <c r="I137" s="67">
        <v>498</v>
      </c>
      <c r="J137" s="65" t="s">
        <v>306</v>
      </c>
      <c r="K137" s="65" t="s">
        <v>307</v>
      </c>
    </row>
    <row r="138" spans="1:11" ht="24" x14ac:dyDescent="0.25">
      <c r="A138" s="65" t="s">
        <v>179</v>
      </c>
      <c r="B138" s="65" t="s">
        <v>303</v>
      </c>
      <c r="C138" s="66" t="s">
        <v>39</v>
      </c>
      <c r="D138" s="66" t="s">
        <v>310</v>
      </c>
      <c r="E138" s="66" t="s">
        <v>140</v>
      </c>
      <c r="F138" s="65" t="s">
        <v>311</v>
      </c>
      <c r="G138" s="67">
        <v>340816</v>
      </c>
      <c r="H138" s="67">
        <v>338734.022</v>
      </c>
      <c r="I138" s="67">
        <v>2081.9780000000028</v>
      </c>
      <c r="J138" s="65" t="s">
        <v>306</v>
      </c>
      <c r="K138" s="65" t="s">
        <v>312</v>
      </c>
    </row>
    <row r="139" spans="1:11" ht="24" x14ac:dyDescent="0.25">
      <c r="A139" s="65" t="s">
        <v>179</v>
      </c>
      <c r="B139" s="65" t="s">
        <v>303</v>
      </c>
      <c r="C139" s="66" t="s">
        <v>39</v>
      </c>
      <c r="D139" s="66" t="s">
        <v>310</v>
      </c>
      <c r="E139" s="66" t="s">
        <v>146</v>
      </c>
      <c r="F139" s="65" t="s">
        <v>311</v>
      </c>
      <c r="G139" s="67">
        <v>150</v>
      </c>
      <c r="H139" s="67">
        <v>0</v>
      </c>
      <c r="I139" s="67">
        <v>150</v>
      </c>
      <c r="J139" s="65" t="s">
        <v>306</v>
      </c>
      <c r="K139" s="65" t="s">
        <v>312</v>
      </c>
    </row>
    <row r="140" spans="1:11" ht="24" x14ac:dyDescent="0.25">
      <c r="A140" s="65" t="s">
        <v>179</v>
      </c>
      <c r="B140" s="65" t="s">
        <v>303</v>
      </c>
      <c r="C140" s="66" t="s">
        <v>39</v>
      </c>
      <c r="D140" s="66" t="s">
        <v>313</v>
      </c>
      <c r="E140" s="66" t="s">
        <v>137</v>
      </c>
      <c r="F140" s="65" t="s">
        <v>314</v>
      </c>
      <c r="G140" s="67">
        <v>150</v>
      </c>
      <c r="H140" s="67">
        <v>0</v>
      </c>
      <c r="I140" s="67">
        <v>150</v>
      </c>
      <c r="J140" s="65" t="s">
        <v>315</v>
      </c>
      <c r="K140" s="65" t="s">
        <v>316</v>
      </c>
    </row>
    <row r="141" spans="1:11" ht="24" x14ac:dyDescent="0.25">
      <c r="A141" s="65" t="s">
        <v>179</v>
      </c>
      <c r="B141" s="65" t="s">
        <v>303</v>
      </c>
      <c r="C141" s="66" t="s">
        <v>39</v>
      </c>
      <c r="D141" s="66" t="s">
        <v>313</v>
      </c>
      <c r="E141" s="66" t="s">
        <v>140</v>
      </c>
      <c r="F141" s="65" t="s">
        <v>314</v>
      </c>
      <c r="G141" s="67">
        <v>111955</v>
      </c>
      <c r="H141" s="67">
        <v>107753.246</v>
      </c>
      <c r="I141" s="67">
        <v>4201.7540000000008</v>
      </c>
      <c r="J141" s="65" t="s">
        <v>315</v>
      </c>
      <c r="K141" s="65" t="s">
        <v>316</v>
      </c>
    </row>
    <row r="142" spans="1:11" ht="24" x14ac:dyDescent="0.25">
      <c r="A142" s="65" t="s">
        <v>179</v>
      </c>
      <c r="B142" s="65" t="s">
        <v>303</v>
      </c>
      <c r="C142" s="66" t="s">
        <v>39</v>
      </c>
      <c r="D142" s="66" t="s">
        <v>317</v>
      </c>
      <c r="E142" s="66" t="s">
        <v>137</v>
      </c>
      <c r="F142" s="65" t="s">
        <v>318</v>
      </c>
      <c r="G142" s="67">
        <v>150</v>
      </c>
      <c r="H142" s="67">
        <v>0</v>
      </c>
      <c r="I142" s="67">
        <v>150</v>
      </c>
      <c r="J142" s="65" t="s">
        <v>315</v>
      </c>
      <c r="K142" s="65" t="s">
        <v>319</v>
      </c>
    </row>
    <row r="143" spans="1:11" ht="24" x14ac:dyDescent="0.25">
      <c r="A143" s="65" t="s">
        <v>179</v>
      </c>
      <c r="B143" s="65" t="s">
        <v>303</v>
      </c>
      <c r="C143" s="66" t="s">
        <v>39</v>
      </c>
      <c r="D143" s="66" t="s">
        <v>317</v>
      </c>
      <c r="E143" s="66" t="s">
        <v>140</v>
      </c>
      <c r="F143" s="65" t="s">
        <v>318</v>
      </c>
      <c r="G143" s="67">
        <v>25001</v>
      </c>
      <c r="H143" s="67">
        <v>24806.108</v>
      </c>
      <c r="I143" s="67">
        <v>194.89199999999983</v>
      </c>
      <c r="J143" s="65" t="s">
        <v>315</v>
      </c>
      <c r="K143" s="65" t="s">
        <v>319</v>
      </c>
    </row>
    <row r="144" spans="1:11" ht="24" x14ac:dyDescent="0.25">
      <c r="A144" s="65" t="s">
        <v>179</v>
      </c>
      <c r="B144" s="65" t="s">
        <v>303</v>
      </c>
      <c r="C144" s="66" t="s">
        <v>39</v>
      </c>
      <c r="D144" s="66" t="s">
        <v>320</v>
      </c>
      <c r="E144" s="66" t="s">
        <v>137</v>
      </c>
      <c r="F144" s="65" t="s">
        <v>321</v>
      </c>
      <c r="G144" s="67">
        <v>150</v>
      </c>
      <c r="H144" s="67">
        <v>0</v>
      </c>
      <c r="I144" s="67">
        <v>150</v>
      </c>
      <c r="J144" s="65" t="s">
        <v>315</v>
      </c>
      <c r="K144" s="65" t="s">
        <v>322</v>
      </c>
    </row>
    <row r="145" spans="1:11" ht="24" x14ac:dyDescent="0.25">
      <c r="A145" s="65" t="s">
        <v>179</v>
      </c>
      <c r="B145" s="65" t="s">
        <v>303</v>
      </c>
      <c r="C145" s="66" t="s">
        <v>39</v>
      </c>
      <c r="D145" s="66" t="s">
        <v>320</v>
      </c>
      <c r="E145" s="66" t="s">
        <v>140</v>
      </c>
      <c r="F145" s="65" t="s">
        <v>321</v>
      </c>
      <c r="G145" s="67">
        <v>73000</v>
      </c>
      <c r="H145" s="67">
        <v>72866.555999999997</v>
      </c>
      <c r="I145" s="67">
        <v>133.44400000000314</v>
      </c>
      <c r="J145" s="65" t="s">
        <v>315</v>
      </c>
      <c r="K145" s="65" t="s">
        <v>322</v>
      </c>
    </row>
    <row r="146" spans="1:11" ht="24" x14ac:dyDescent="0.25">
      <c r="A146" s="65" t="s">
        <v>179</v>
      </c>
      <c r="B146" s="65" t="s">
        <v>303</v>
      </c>
      <c r="C146" s="66" t="s">
        <v>39</v>
      </c>
      <c r="D146" s="66" t="s">
        <v>323</v>
      </c>
      <c r="E146" s="66" t="s">
        <v>137</v>
      </c>
      <c r="F146" s="65" t="s">
        <v>324</v>
      </c>
      <c r="G146" s="67">
        <v>67</v>
      </c>
      <c r="H146" s="67">
        <v>66.945999999999998</v>
      </c>
      <c r="I146" s="67">
        <v>5.4000000000002046E-2</v>
      </c>
      <c r="J146" s="65" t="s">
        <v>306</v>
      </c>
      <c r="K146" s="65" t="s">
        <v>312</v>
      </c>
    </row>
    <row r="147" spans="1:11" ht="24" x14ac:dyDescent="0.25">
      <c r="A147" s="65" t="s">
        <v>179</v>
      </c>
      <c r="B147" s="65" t="s">
        <v>303</v>
      </c>
      <c r="C147" s="66" t="s">
        <v>39</v>
      </c>
      <c r="D147" s="66" t="s">
        <v>323</v>
      </c>
      <c r="E147" s="66" t="s">
        <v>145</v>
      </c>
      <c r="F147" s="65" t="s">
        <v>324</v>
      </c>
      <c r="G147" s="67">
        <v>3</v>
      </c>
      <c r="H147" s="67">
        <v>0</v>
      </c>
      <c r="I147" s="67">
        <v>3</v>
      </c>
      <c r="J147" s="65" t="s">
        <v>306</v>
      </c>
      <c r="K147" s="65" t="s">
        <v>312</v>
      </c>
    </row>
    <row r="148" spans="1:11" ht="24" x14ac:dyDescent="0.25">
      <c r="A148" s="65" t="s">
        <v>179</v>
      </c>
      <c r="B148" s="65" t="s">
        <v>303</v>
      </c>
      <c r="C148" s="66" t="s">
        <v>39</v>
      </c>
      <c r="D148" s="66" t="s">
        <v>323</v>
      </c>
      <c r="E148" s="66" t="s">
        <v>140</v>
      </c>
      <c r="F148" s="65" t="s">
        <v>324</v>
      </c>
      <c r="G148" s="67">
        <v>1</v>
      </c>
      <c r="H148" s="67">
        <v>0</v>
      </c>
      <c r="I148" s="67">
        <v>1</v>
      </c>
      <c r="J148" s="65" t="s">
        <v>306</v>
      </c>
      <c r="K148" s="65" t="s">
        <v>312</v>
      </c>
    </row>
    <row r="149" spans="1:11" ht="24" x14ac:dyDescent="0.25">
      <c r="A149" s="65" t="s">
        <v>179</v>
      </c>
      <c r="B149" s="65" t="s">
        <v>303</v>
      </c>
      <c r="C149" s="66" t="s">
        <v>39</v>
      </c>
      <c r="D149" s="66" t="s">
        <v>325</v>
      </c>
      <c r="E149" s="66" t="s">
        <v>145</v>
      </c>
      <c r="F149" s="65" t="s">
        <v>326</v>
      </c>
      <c r="G149" s="67">
        <v>1</v>
      </c>
      <c r="H149" s="67">
        <v>0</v>
      </c>
      <c r="I149" s="67">
        <v>1</v>
      </c>
      <c r="J149" s="65" t="s">
        <v>306</v>
      </c>
      <c r="K149" s="65" t="s">
        <v>312</v>
      </c>
    </row>
    <row r="150" spans="1:11" ht="24" x14ac:dyDescent="0.25">
      <c r="A150" s="65" t="s">
        <v>179</v>
      </c>
      <c r="B150" s="65" t="s">
        <v>155</v>
      </c>
      <c r="C150" s="66" t="s">
        <v>39</v>
      </c>
      <c r="D150" s="66" t="s">
        <v>327</v>
      </c>
      <c r="E150" s="66" t="s">
        <v>137</v>
      </c>
      <c r="F150" s="65" t="s">
        <v>328</v>
      </c>
      <c r="G150" s="67">
        <v>150</v>
      </c>
      <c r="H150" s="67">
        <v>98.168000000000006</v>
      </c>
      <c r="I150" s="67">
        <v>51.831999999999994</v>
      </c>
      <c r="J150" s="65" t="s">
        <v>158</v>
      </c>
      <c r="K150" s="65" t="s">
        <v>158</v>
      </c>
    </row>
    <row r="151" spans="1:11" ht="24" x14ac:dyDescent="0.25">
      <c r="A151" s="65" t="s">
        <v>179</v>
      </c>
      <c r="B151" s="65" t="s">
        <v>155</v>
      </c>
      <c r="C151" s="66" t="s">
        <v>39</v>
      </c>
      <c r="D151" s="66" t="s">
        <v>327</v>
      </c>
      <c r="E151" s="66" t="s">
        <v>145</v>
      </c>
      <c r="F151" s="65" t="s">
        <v>328</v>
      </c>
      <c r="G151" s="67">
        <v>82062</v>
      </c>
      <c r="H151" s="67">
        <v>82062</v>
      </c>
      <c r="I151" s="67">
        <v>0</v>
      </c>
      <c r="J151" s="65" t="s">
        <v>158</v>
      </c>
      <c r="K151" s="65" t="s">
        <v>158</v>
      </c>
    </row>
    <row r="152" spans="1:11" ht="24" x14ac:dyDescent="0.25">
      <c r="A152" s="65" t="s">
        <v>179</v>
      </c>
      <c r="B152" s="65" t="s">
        <v>155</v>
      </c>
      <c r="C152" s="66" t="s">
        <v>39</v>
      </c>
      <c r="D152" s="66" t="s">
        <v>327</v>
      </c>
      <c r="E152" s="66" t="s">
        <v>140</v>
      </c>
      <c r="F152" s="65" t="s">
        <v>328</v>
      </c>
      <c r="G152" s="67">
        <v>649067</v>
      </c>
      <c r="H152" s="67">
        <v>649066.88399999996</v>
      </c>
      <c r="I152" s="67">
        <v>0.11600000003818423</v>
      </c>
      <c r="J152" s="65" t="s">
        <v>158</v>
      </c>
      <c r="K152" s="65" t="s">
        <v>158</v>
      </c>
    </row>
    <row r="153" spans="1:11" ht="24" x14ac:dyDescent="0.25">
      <c r="A153" s="65" t="s">
        <v>179</v>
      </c>
      <c r="B153" s="65" t="s">
        <v>155</v>
      </c>
      <c r="C153" s="66" t="s">
        <v>39</v>
      </c>
      <c r="D153" s="66" t="s">
        <v>329</v>
      </c>
      <c r="E153" s="66" t="s">
        <v>137</v>
      </c>
      <c r="F153" s="65" t="s">
        <v>330</v>
      </c>
      <c r="G153" s="67">
        <v>150</v>
      </c>
      <c r="H153" s="67">
        <v>49.084000000000003</v>
      </c>
      <c r="I153" s="67">
        <v>100.916</v>
      </c>
      <c r="J153" s="65" t="s">
        <v>158</v>
      </c>
      <c r="K153" s="65" t="s">
        <v>158</v>
      </c>
    </row>
    <row r="154" spans="1:11" ht="24" x14ac:dyDescent="0.25">
      <c r="A154" s="65" t="s">
        <v>179</v>
      </c>
      <c r="B154" s="65" t="s">
        <v>155</v>
      </c>
      <c r="C154" s="66" t="s">
        <v>39</v>
      </c>
      <c r="D154" s="66" t="s">
        <v>329</v>
      </c>
      <c r="E154" s="66" t="s">
        <v>140</v>
      </c>
      <c r="F154" s="65" t="s">
        <v>330</v>
      </c>
      <c r="G154" s="67">
        <v>881770</v>
      </c>
      <c r="H154" s="67">
        <v>881763.73199999996</v>
      </c>
      <c r="I154" s="67">
        <v>6.2680000000400469</v>
      </c>
      <c r="J154" s="65" t="s">
        <v>158</v>
      </c>
      <c r="K154" s="65" t="s">
        <v>158</v>
      </c>
    </row>
    <row r="155" spans="1:11" ht="24" x14ac:dyDescent="0.25">
      <c r="A155" s="65" t="s">
        <v>179</v>
      </c>
      <c r="B155" s="65" t="s">
        <v>155</v>
      </c>
      <c r="C155" s="66" t="s">
        <v>39</v>
      </c>
      <c r="D155" s="66" t="s">
        <v>331</v>
      </c>
      <c r="E155" s="66" t="s">
        <v>137</v>
      </c>
      <c r="F155" s="65" t="s">
        <v>332</v>
      </c>
      <c r="G155" s="67">
        <v>157</v>
      </c>
      <c r="H155" s="67">
        <v>98.168000000000006</v>
      </c>
      <c r="I155" s="67">
        <v>58.831999999999994</v>
      </c>
      <c r="J155" s="65" t="s">
        <v>158</v>
      </c>
      <c r="K155" s="65" t="s">
        <v>158</v>
      </c>
    </row>
    <row r="156" spans="1:11" ht="24" x14ac:dyDescent="0.25">
      <c r="A156" s="65" t="s">
        <v>179</v>
      </c>
      <c r="B156" s="65" t="s">
        <v>155</v>
      </c>
      <c r="C156" s="66" t="s">
        <v>39</v>
      </c>
      <c r="D156" s="66" t="s">
        <v>331</v>
      </c>
      <c r="E156" s="66" t="s">
        <v>145</v>
      </c>
      <c r="F156" s="65" t="s">
        <v>332</v>
      </c>
      <c r="G156" s="67">
        <v>49562</v>
      </c>
      <c r="H156" s="67">
        <v>49555.85</v>
      </c>
      <c r="I156" s="67">
        <v>6.1500000000014552</v>
      </c>
      <c r="J156" s="65" t="s">
        <v>158</v>
      </c>
      <c r="K156" s="65" t="s">
        <v>158</v>
      </c>
    </row>
    <row r="157" spans="1:11" ht="24" x14ac:dyDescent="0.25">
      <c r="A157" s="65" t="s">
        <v>179</v>
      </c>
      <c r="B157" s="65" t="s">
        <v>155</v>
      </c>
      <c r="C157" s="66" t="s">
        <v>39</v>
      </c>
      <c r="D157" s="66" t="s">
        <v>331</v>
      </c>
      <c r="E157" s="66" t="s">
        <v>140</v>
      </c>
      <c r="F157" s="65" t="s">
        <v>332</v>
      </c>
      <c r="G157" s="67">
        <v>2810026</v>
      </c>
      <c r="H157" s="67">
        <v>2794924.4019999998</v>
      </c>
      <c r="I157" s="67">
        <v>15101.598000000231</v>
      </c>
      <c r="J157" s="65" t="s">
        <v>158</v>
      </c>
      <c r="K157" s="65" t="s">
        <v>158</v>
      </c>
    </row>
    <row r="158" spans="1:11" ht="24" x14ac:dyDescent="0.25">
      <c r="A158" s="65" t="s">
        <v>179</v>
      </c>
      <c r="B158" s="65" t="s">
        <v>155</v>
      </c>
      <c r="C158" s="66" t="s">
        <v>39</v>
      </c>
      <c r="D158" s="66" t="s">
        <v>331</v>
      </c>
      <c r="E158" s="66" t="s">
        <v>146</v>
      </c>
      <c r="F158" s="65" t="s">
        <v>332</v>
      </c>
      <c r="G158" s="67">
        <v>1493</v>
      </c>
      <c r="H158" s="67">
        <v>0</v>
      </c>
      <c r="I158" s="67">
        <v>1493</v>
      </c>
      <c r="J158" s="65" t="s">
        <v>158</v>
      </c>
      <c r="K158" s="65" t="s">
        <v>158</v>
      </c>
    </row>
    <row r="159" spans="1:11" ht="24" x14ac:dyDescent="0.25">
      <c r="A159" s="65" t="s">
        <v>179</v>
      </c>
      <c r="B159" s="65" t="s">
        <v>161</v>
      </c>
      <c r="C159" s="66" t="s">
        <v>39</v>
      </c>
      <c r="D159" s="66" t="s">
        <v>333</v>
      </c>
      <c r="E159" s="66" t="s">
        <v>137</v>
      </c>
      <c r="F159" s="65" t="s">
        <v>334</v>
      </c>
      <c r="G159" s="67">
        <v>121</v>
      </c>
      <c r="H159" s="67">
        <v>120.502</v>
      </c>
      <c r="I159" s="67">
        <v>0.49800000000000466</v>
      </c>
      <c r="J159" s="65" t="s">
        <v>335</v>
      </c>
      <c r="K159" s="65" t="s">
        <v>336</v>
      </c>
    </row>
    <row r="160" spans="1:11" ht="24" x14ac:dyDescent="0.25">
      <c r="A160" s="65" t="s">
        <v>179</v>
      </c>
      <c r="B160" s="65" t="s">
        <v>161</v>
      </c>
      <c r="C160" s="66" t="s">
        <v>39</v>
      </c>
      <c r="D160" s="66" t="s">
        <v>337</v>
      </c>
      <c r="E160" s="66" t="s">
        <v>137</v>
      </c>
      <c r="F160" s="65" t="s">
        <v>338</v>
      </c>
      <c r="G160" s="67">
        <v>51</v>
      </c>
      <c r="H160" s="67">
        <v>50.405999999999999</v>
      </c>
      <c r="I160" s="67">
        <v>0.59400000000000119</v>
      </c>
      <c r="J160" s="65" t="s">
        <v>164</v>
      </c>
      <c r="K160" s="65" t="s">
        <v>165</v>
      </c>
    </row>
    <row r="161" spans="1:11" ht="24" x14ac:dyDescent="0.25">
      <c r="A161" s="65" t="s">
        <v>179</v>
      </c>
      <c r="B161" s="65" t="s">
        <v>161</v>
      </c>
      <c r="C161" s="66" t="s">
        <v>39</v>
      </c>
      <c r="D161" s="66" t="s">
        <v>337</v>
      </c>
      <c r="E161" s="66" t="s">
        <v>140</v>
      </c>
      <c r="F161" s="65" t="s">
        <v>338</v>
      </c>
      <c r="G161" s="67">
        <v>1389000</v>
      </c>
      <c r="H161" s="67">
        <v>1388977.0290000001</v>
      </c>
      <c r="I161" s="67">
        <v>22.970999999903142</v>
      </c>
      <c r="J161" s="65" t="s">
        <v>164</v>
      </c>
      <c r="K161" s="65" t="s">
        <v>165</v>
      </c>
    </row>
    <row r="162" spans="1:11" ht="24" x14ac:dyDescent="0.25">
      <c r="A162" s="65" t="s">
        <v>179</v>
      </c>
      <c r="B162" s="65" t="s">
        <v>161</v>
      </c>
      <c r="C162" s="66" t="s">
        <v>39</v>
      </c>
      <c r="D162" s="66" t="s">
        <v>339</v>
      </c>
      <c r="E162" s="66" t="s">
        <v>137</v>
      </c>
      <c r="F162" s="65" t="s">
        <v>340</v>
      </c>
      <c r="G162" s="67">
        <v>110</v>
      </c>
      <c r="H162" s="67">
        <v>109.47499999999999</v>
      </c>
      <c r="I162" s="67">
        <v>0.52500000000000568</v>
      </c>
      <c r="J162" s="65" t="s">
        <v>164</v>
      </c>
      <c r="K162" s="65" t="s">
        <v>165</v>
      </c>
    </row>
    <row r="163" spans="1:11" ht="24" x14ac:dyDescent="0.25">
      <c r="A163" s="65" t="s">
        <v>179</v>
      </c>
      <c r="B163" s="65" t="s">
        <v>161</v>
      </c>
      <c r="C163" s="66" t="s">
        <v>39</v>
      </c>
      <c r="D163" s="66" t="s">
        <v>339</v>
      </c>
      <c r="E163" s="66" t="s">
        <v>145</v>
      </c>
      <c r="F163" s="65" t="s">
        <v>340</v>
      </c>
      <c r="G163" s="67">
        <v>87250</v>
      </c>
      <c r="H163" s="67">
        <v>83012.88</v>
      </c>
      <c r="I163" s="67">
        <v>4237.1199999999953</v>
      </c>
      <c r="J163" s="65" t="s">
        <v>164</v>
      </c>
      <c r="K163" s="65" t="s">
        <v>165</v>
      </c>
    </row>
    <row r="164" spans="1:11" ht="24" x14ac:dyDescent="0.25">
      <c r="A164" s="65" t="s">
        <v>179</v>
      </c>
      <c r="B164" s="65" t="s">
        <v>161</v>
      </c>
      <c r="C164" s="66" t="s">
        <v>39</v>
      </c>
      <c r="D164" s="66" t="s">
        <v>339</v>
      </c>
      <c r="E164" s="66" t="s">
        <v>140</v>
      </c>
      <c r="F164" s="65" t="s">
        <v>340</v>
      </c>
      <c r="G164" s="67">
        <v>1988975</v>
      </c>
      <c r="H164" s="67">
        <v>1988974.527</v>
      </c>
      <c r="I164" s="67">
        <v>0.47299999999813735</v>
      </c>
      <c r="J164" s="65" t="s">
        <v>164</v>
      </c>
      <c r="K164" s="65" t="s">
        <v>165</v>
      </c>
    </row>
    <row r="165" spans="1:11" ht="36" x14ac:dyDescent="0.25">
      <c r="A165" s="65" t="s">
        <v>179</v>
      </c>
      <c r="B165" s="65" t="s">
        <v>166</v>
      </c>
      <c r="C165" s="66" t="s">
        <v>39</v>
      </c>
      <c r="D165" s="66" t="s">
        <v>341</v>
      </c>
      <c r="E165" s="66" t="s">
        <v>140</v>
      </c>
      <c r="F165" s="65" t="s">
        <v>342</v>
      </c>
      <c r="G165" s="67">
        <v>1839487</v>
      </c>
      <c r="H165" s="67">
        <v>1839486.7039999999</v>
      </c>
      <c r="I165" s="67">
        <v>0.29600000008940697</v>
      </c>
      <c r="J165" s="65" t="s">
        <v>169</v>
      </c>
      <c r="K165" s="65" t="s">
        <v>169</v>
      </c>
    </row>
    <row r="166" spans="1:11" ht="36" x14ac:dyDescent="0.25">
      <c r="A166" s="65" t="s">
        <v>179</v>
      </c>
      <c r="B166" s="65" t="s">
        <v>166</v>
      </c>
      <c r="C166" s="66" t="s">
        <v>39</v>
      </c>
      <c r="D166" s="66" t="s">
        <v>343</v>
      </c>
      <c r="E166" s="66" t="s">
        <v>137</v>
      </c>
      <c r="F166" s="65" t="s">
        <v>344</v>
      </c>
      <c r="G166" s="67">
        <v>138</v>
      </c>
      <c r="H166" s="67">
        <v>80.507000000000005</v>
      </c>
      <c r="I166" s="67">
        <v>57.492999999999995</v>
      </c>
      <c r="J166" s="65" t="s">
        <v>169</v>
      </c>
      <c r="K166" s="65" t="s">
        <v>169</v>
      </c>
    </row>
    <row r="167" spans="1:11" ht="36" x14ac:dyDescent="0.25">
      <c r="A167" s="65" t="s">
        <v>179</v>
      </c>
      <c r="B167" s="65" t="s">
        <v>166</v>
      </c>
      <c r="C167" s="66" t="s">
        <v>39</v>
      </c>
      <c r="D167" s="66" t="s">
        <v>343</v>
      </c>
      <c r="E167" s="66" t="s">
        <v>140</v>
      </c>
      <c r="F167" s="65" t="s">
        <v>344</v>
      </c>
      <c r="G167" s="67">
        <v>737943</v>
      </c>
      <c r="H167" s="67">
        <v>661726.81999999995</v>
      </c>
      <c r="I167" s="67">
        <v>76216.180000000051</v>
      </c>
      <c r="J167" s="65" t="s">
        <v>169</v>
      </c>
      <c r="K167" s="65" t="s">
        <v>169</v>
      </c>
    </row>
    <row r="168" spans="1:11" ht="36" x14ac:dyDescent="0.25">
      <c r="A168" s="65" t="s">
        <v>179</v>
      </c>
      <c r="B168" s="65" t="s">
        <v>166</v>
      </c>
      <c r="C168" s="66" t="s">
        <v>39</v>
      </c>
      <c r="D168" s="66" t="s">
        <v>345</v>
      </c>
      <c r="E168" s="66" t="s">
        <v>137</v>
      </c>
      <c r="F168" s="65" t="s">
        <v>346</v>
      </c>
      <c r="G168" s="67">
        <v>150</v>
      </c>
      <c r="H168" s="67">
        <v>80.507000000000005</v>
      </c>
      <c r="I168" s="67">
        <v>69.492999999999995</v>
      </c>
      <c r="J168" s="65" t="s">
        <v>347</v>
      </c>
      <c r="K168" s="65" t="s">
        <v>347</v>
      </c>
    </row>
    <row r="169" spans="1:11" ht="36" x14ac:dyDescent="0.25">
      <c r="A169" s="65" t="s">
        <v>179</v>
      </c>
      <c r="B169" s="65" t="s">
        <v>166</v>
      </c>
      <c r="C169" s="66" t="s">
        <v>39</v>
      </c>
      <c r="D169" s="66" t="s">
        <v>345</v>
      </c>
      <c r="E169" s="66" t="s">
        <v>140</v>
      </c>
      <c r="F169" s="65" t="s">
        <v>346</v>
      </c>
      <c r="G169" s="67">
        <v>537136</v>
      </c>
      <c r="H169" s="67">
        <v>526559.22499999998</v>
      </c>
      <c r="I169" s="67">
        <v>10576.775000000023</v>
      </c>
      <c r="J169" s="65" t="s">
        <v>347</v>
      </c>
      <c r="K169" s="65" t="s">
        <v>347</v>
      </c>
    </row>
    <row r="170" spans="1:11" ht="36" x14ac:dyDescent="0.25">
      <c r="A170" s="65" t="s">
        <v>179</v>
      </c>
      <c r="B170" s="65" t="s">
        <v>166</v>
      </c>
      <c r="C170" s="66" t="s">
        <v>39</v>
      </c>
      <c r="D170" s="66" t="s">
        <v>348</v>
      </c>
      <c r="E170" s="66" t="s">
        <v>137</v>
      </c>
      <c r="F170" s="65" t="s">
        <v>349</v>
      </c>
      <c r="G170" s="67">
        <v>449</v>
      </c>
      <c r="H170" s="67">
        <v>362.84500000000003</v>
      </c>
      <c r="I170" s="67">
        <v>86.154999999999973</v>
      </c>
      <c r="J170" s="65" t="s">
        <v>347</v>
      </c>
      <c r="K170" s="65" t="s">
        <v>347</v>
      </c>
    </row>
    <row r="171" spans="1:11" ht="36" x14ac:dyDescent="0.25">
      <c r="A171" s="65" t="s">
        <v>179</v>
      </c>
      <c r="B171" s="65" t="s">
        <v>166</v>
      </c>
      <c r="C171" s="66" t="s">
        <v>39</v>
      </c>
      <c r="D171" s="66" t="s">
        <v>348</v>
      </c>
      <c r="E171" s="66" t="s">
        <v>140</v>
      </c>
      <c r="F171" s="65" t="s">
        <v>349</v>
      </c>
      <c r="G171" s="67">
        <v>2013344</v>
      </c>
      <c r="H171" s="67">
        <v>2001734.831</v>
      </c>
      <c r="I171" s="67">
        <v>11609.168999999994</v>
      </c>
      <c r="J171" s="65" t="s">
        <v>347</v>
      </c>
      <c r="K171" s="65" t="s">
        <v>347</v>
      </c>
    </row>
    <row r="172" spans="1:11" ht="36" x14ac:dyDescent="0.25">
      <c r="A172" s="65" t="s">
        <v>179</v>
      </c>
      <c r="B172" s="65" t="s">
        <v>166</v>
      </c>
      <c r="C172" s="66" t="s">
        <v>39</v>
      </c>
      <c r="D172" s="66" t="s">
        <v>348</v>
      </c>
      <c r="E172" s="66" t="s">
        <v>146</v>
      </c>
      <c r="F172" s="65" t="s">
        <v>349</v>
      </c>
      <c r="G172" s="67">
        <v>1500</v>
      </c>
      <c r="H172" s="67">
        <v>0</v>
      </c>
      <c r="I172" s="67">
        <v>1500</v>
      </c>
      <c r="J172" s="65" t="s">
        <v>347</v>
      </c>
      <c r="K172" s="65" t="s">
        <v>347</v>
      </c>
    </row>
    <row r="173" spans="1:11" ht="36" x14ac:dyDescent="0.25">
      <c r="A173" s="65" t="s">
        <v>179</v>
      </c>
      <c r="B173" s="65" t="s">
        <v>166</v>
      </c>
      <c r="C173" s="66" t="s">
        <v>39</v>
      </c>
      <c r="D173" s="66" t="s">
        <v>350</v>
      </c>
      <c r="E173" s="66" t="s">
        <v>137</v>
      </c>
      <c r="F173" s="65" t="s">
        <v>351</v>
      </c>
      <c r="G173" s="67">
        <v>214</v>
      </c>
      <c r="H173" s="67">
        <v>164.28700000000001</v>
      </c>
      <c r="I173" s="67">
        <v>49.712999999999994</v>
      </c>
      <c r="J173" s="65" t="s">
        <v>347</v>
      </c>
      <c r="K173" s="65" t="s">
        <v>352</v>
      </c>
    </row>
    <row r="174" spans="1:11" ht="36" x14ac:dyDescent="0.25">
      <c r="A174" s="65" t="s">
        <v>179</v>
      </c>
      <c r="B174" s="65" t="s">
        <v>166</v>
      </c>
      <c r="C174" s="66" t="s">
        <v>39</v>
      </c>
      <c r="D174" s="66" t="s">
        <v>350</v>
      </c>
      <c r="E174" s="66" t="s">
        <v>145</v>
      </c>
      <c r="F174" s="65" t="s">
        <v>351</v>
      </c>
      <c r="G174" s="67">
        <v>22000</v>
      </c>
      <c r="H174" s="67">
        <v>17480</v>
      </c>
      <c r="I174" s="67">
        <v>4520</v>
      </c>
      <c r="J174" s="65" t="s">
        <v>347</v>
      </c>
      <c r="K174" s="65" t="s">
        <v>352</v>
      </c>
    </row>
    <row r="175" spans="1:11" ht="36" x14ac:dyDescent="0.25">
      <c r="A175" s="65" t="s">
        <v>179</v>
      </c>
      <c r="B175" s="65" t="s">
        <v>166</v>
      </c>
      <c r="C175" s="66" t="s">
        <v>39</v>
      </c>
      <c r="D175" s="66" t="s">
        <v>350</v>
      </c>
      <c r="E175" s="66" t="s">
        <v>140</v>
      </c>
      <c r="F175" s="65" t="s">
        <v>351</v>
      </c>
      <c r="G175" s="67">
        <v>408361</v>
      </c>
      <c r="H175" s="67">
        <v>407210.35800000001</v>
      </c>
      <c r="I175" s="67">
        <v>1150.6419999999925</v>
      </c>
      <c r="J175" s="65" t="s">
        <v>347</v>
      </c>
      <c r="K175" s="65" t="s">
        <v>352</v>
      </c>
    </row>
    <row r="176" spans="1:11" ht="36" x14ac:dyDescent="0.25">
      <c r="A176" s="65" t="s">
        <v>179</v>
      </c>
      <c r="B176" s="65" t="s">
        <v>166</v>
      </c>
      <c r="C176" s="66" t="s">
        <v>39</v>
      </c>
      <c r="D176" s="66" t="s">
        <v>353</v>
      </c>
      <c r="E176" s="66" t="s">
        <v>137</v>
      </c>
      <c r="F176" s="65" t="s">
        <v>354</v>
      </c>
      <c r="G176" s="67">
        <v>100</v>
      </c>
      <c r="H176" s="67">
        <v>56.707000000000001</v>
      </c>
      <c r="I176" s="67">
        <v>43.292999999999999</v>
      </c>
      <c r="J176" s="65" t="s">
        <v>347</v>
      </c>
      <c r="K176" s="65" t="s">
        <v>347</v>
      </c>
    </row>
    <row r="177" spans="1:11" ht="36" x14ac:dyDescent="0.25">
      <c r="A177" s="65" t="s">
        <v>179</v>
      </c>
      <c r="B177" s="65" t="s">
        <v>166</v>
      </c>
      <c r="C177" s="66" t="s">
        <v>39</v>
      </c>
      <c r="D177" s="66" t="s">
        <v>353</v>
      </c>
      <c r="E177" s="66" t="s">
        <v>140</v>
      </c>
      <c r="F177" s="65" t="s">
        <v>354</v>
      </c>
      <c r="G177" s="67">
        <v>358775</v>
      </c>
      <c r="H177" s="67">
        <v>357769.27</v>
      </c>
      <c r="I177" s="67">
        <v>1005.7299999999814</v>
      </c>
      <c r="J177" s="65" t="s">
        <v>347</v>
      </c>
      <c r="K177" s="65" t="s">
        <v>347</v>
      </c>
    </row>
    <row r="178" spans="1:11" ht="24" x14ac:dyDescent="0.25">
      <c r="A178" s="65" t="s">
        <v>179</v>
      </c>
      <c r="B178" s="65" t="s">
        <v>170</v>
      </c>
      <c r="C178" s="66" t="s">
        <v>39</v>
      </c>
      <c r="D178" s="66" t="s">
        <v>355</v>
      </c>
      <c r="E178" s="66" t="s">
        <v>137</v>
      </c>
      <c r="F178" s="65" t="s">
        <v>356</v>
      </c>
      <c r="G178" s="67">
        <v>421</v>
      </c>
      <c r="H178" s="67">
        <v>420.66199999999998</v>
      </c>
      <c r="I178" s="67">
        <v>0.33800000000002228</v>
      </c>
      <c r="J178" s="65" t="s">
        <v>177</v>
      </c>
      <c r="K178" s="65" t="s">
        <v>178</v>
      </c>
    </row>
    <row r="179" spans="1:11" ht="24" x14ac:dyDescent="0.25">
      <c r="A179" s="65" t="s">
        <v>179</v>
      </c>
      <c r="B179" s="65" t="s">
        <v>170</v>
      </c>
      <c r="C179" s="66" t="s">
        <v>39</v>
      </c>
      <c r="D179" s="66" t="s">
        <v>355</v>
      </c>
      <c r="E179" s="66" t="s">
        <v>145</v>
      </c>
      <c r="F179" s="65" t="s">
        <v>356</v>
      </c>
      <c r="G179" s="67">
        <v>162067</v>
      </c>
      <c r="H179" s="67">
        <v>153390.65299999999</v>
      </c>
      <c r="I179" s="67">
        <v>8676.3470000000088</v>
      </c>
      <c r="J179" s="65" t="s">
        <v>177</v>
      </c>
      <c r="K179" s="65" t="s">
        <v>178</v>
      </c>
    </row>
    <row r="180" spans="1:11" ht="24" x14ac:dyDescent="0.25">
      <c r="A180" s="65" t="s">
        <v>179</v>
      </c>
      <c r="B180" s="65" t="s">
        <v>170</v>
      </c>
      <c r="C180" s="66" t="s">
        <v>39</v>
      </c>
      <c r="D180" s="66" t="s">
        <v>357</v>
      </c>
      <c r="E180" s="66" t="s">
        <v>137</v>
      </c>
      <c r="F180" s="65" t="s">
        <v>358</v>
      </c>
      <c r="G180" s="67">
        <v>245</v>
      </c>
      <c r="H180" s="67">
        <v>234.791</v>
      </c>
      <c r="I180" s="67">
        <v>10.209000000000003</v>
      </c>
      <c r="J180" s="65" t="s">
        <v>177</v>
      </c>
      <c r="K180" s="65" t="s">
        <v>178</v>
      </c>
    </row>
    <row r="181" spans="1:11" ht="24" x14ac:dyDescent="0.25">
      <c r="A181" s="65" t="s">
        <v>179</v>
      </c>
      <c r="B181" s="65" t="s">
        <v>170</v>
      </c>
      <c r="C181" s="66" t="s">
        <v>39</v>
      </c>
      <c r="D181" s="66" t="s">
        <v>357</v>
      </c>
      <c r="E181" s="66" t="s">
        <v>145</v>
      </c>
      <c r="F181" s="65" t="s">
        <v>358</v>
      </c>
      <c r="G181" s="67">
        <v>149068</v>
      </c>
      <c r="H181" s="67">
        <v>149058</v>
      </c>
      <c r="I181" s="67">
        <v>10</v>
      </c>
      <c r="J181" s="65" t="s">
        <v>177</v>
      </c>
      <c r="K181" s="65" t="s">
        <v>178</v>
      </c>
    </row>
    <row r="182" spans="1:11" ht="24" x14ac:dyDescent="0.25">
      <c r="A182" s="65" t="s">
        <v>179</v>
      </c>
      <c r="B182" s="65" t="s">
        <v>170</v>
      </c>
      <c r="C182" s="66" t="s">
        <v>39</v>
      </c>
      <c r="D182" s="66" t="s">
        <v>359</v>
      </c>
      <c r="E182" s="66" t="s">
        <v>137</v>
      </c>
      <c r="F182" s="65" t="s">
        <v>360</v>
      </c>
      <c r="G182" s="67">
        <v>366</v>
      </c>
      <c r="H182" s="67">
        <v>305.67899999999997</v>
      </c>
      <c r="I182" s="67">
        <v>60.321000000000026</v>
      </c>
      <c r="J182" s="65" t="s">
        <v>177</v>
      </c>
      <c r="K182" s="65" t="s">
        <v>178</v>
      </c>
    </row>
    <row r="183" spans="1:11" ht="24" x14ac:dyDescent="0.25">
      <c r="A183" s="65" t="s">
        <v>179</v>
      </c>
      <c r="B183" s="65" t="s">
        <v>170</v>
      </c>
      <c r="C183" s="66" t="s">
        <v>39</v>
      </c>
      <c r="D183" s="66" t="s">
        <v>359</v>
      </c>
      <c r="E183" s="66" t="s">
        <v>145</v>
      </c>
      <c r="F183" s="65" t="s">
        <v>360</v>
      </c>
      <c r="G183" s="67">
        <v>48092</v>
      </c>
      <c r="H183" s="67">
        <v>48091.351999999999</v>
      </c>
      <c r="I183" s="67">
        <v>0.64800000000104774</v>
      </c>
      <c r="J183" s="65" t="s">
        <v>177</v>
      </c>
      <c r="K183" s="65" t="s">
        <v>178</v>
      </c>
    </row>
    <row r="184" spans="1:11" ht="24" x14ac:dyDescent="0.25">
      <c r="A184" s="65" t="s">
        <v>179</v>
      </c>
      <c r="B184" s="65" t="s">
        <v>170</v>
      </c>
      <c r="C184" s="66" t="s">
        <v>39</v>
      </c>
      <c r="D184" s="66" t="s">
        <v>359</v>
      </c>
      <c r="E184" s="66" t="s">
        <v>140</v>
      </c>
      <c r="F184" s="65" t="s">
        <v>360</v>
      </c>
      <c r="G184" s="67">
        <v>350525</v>
      </c>
      <c r="H184" s="67">
        <v>350524.54599999997</v>
      </c>
      <c r="I184" s="67">
        <v>0.45400000002700835</v>
      </c>
      <c r="J184" s="65" t="s">
        <v>177</v>
      </c>
      <c r="K184" s="65" t="s">
        <v>178</v>
      </c>
    </row>
    <row r="185" spans="1:11" ht="24" x14ac:dyDescent="0.25">
      <c r="A185" s="65" t="s">
        <v>179</v>
      </c>
      <c r="B185" s="65" t="s">
        <v>170</v>
      </c>
      <c r="C185" s="66" t="s">
        <v>39</v>
      </c>
      <c r="D185" s="66" t="s">
        <v>359</v>
      </c>
      <c r="E185" s="66" t="s">
        <v>146</v>
      </c>
      <c r="F185" s="65" t="s">
        <v>360</v>
      </c>
      <c r="G185" s="67">
        <v>512</v>
      </c>
      <c r="H185" s="67">
        <v>511.82499999999999</v>
      </c>
      <c r="I185" s="67">
        <v>0.17500000000001137</v>
      </c>
      <c r="J185" s="65" t="s">
        <v>177</v>
      </c>
      <c r="K185" s="65" t="s">
        <v>178</v>
      </c>
    </row>
    <row r="186" spans="1:11" ht="24" x14ac:dyDescent="0.25">
      <c r="A186" s="65" t="s">
        <v>179</v>
      </c>
      <c r="B186" s="65" t="s">
        <v>170</v>
      </c>
      <c r="C186" s="66" t="s">
        <v>39</v>
      </c>
      <c r="D186" s="66" t="s">
        <v>361</v>
      </c>
      <c r="E186" s="66" t="s">
        <v>137</v>
      </c>
      <c r="F186" s="65" t="s">
        <v>362</v>
      </c>
      <c r="G186" s="67">
        <v>175</v>
      </c>
      <c r="H186" s="67">
        <v>110.44</v>
      </c>
      <c r="I186" s="67">
        <v>64.56</v>
      </c>
      <c r="J186" s="65" t="s">
        <v>177</v>
      </c>
      <c r="K186" s="65" t="s">
        <v>178</v>
      </c>
    </row>
    <row r="187" spans="1:11" ht="24" x14ac:dyDescent="0.25">
      <c r="A187" s="65" t="s">
        <v>179</v>
      </c>
      <c r="B187" s="65" t="s">
        <v>170</v>
      </c>
      <c r="C187" s="66" t="s">
        <v>39</v>
      </c>
      <c r="D187" s="66" t="s">
        <v>361</v>
      </c>
      <c r="E187" s="66" t="s">
        <v>140</v>
      </c>
      <c r="F187" s="65" t="s">
        <v>362</v>
      </c>
      <c r="G187" s="67">
        <v>168538</v>
      </c>
      <c r="H187" s="67">
        <v>168533.28</v>
      </c>
      <c r="I187" s="67">
        <v>4.7200000000011642</v>
      </c>
      <c r="J187" s="65" t="s">
        <v>177</v>
      </c>
      <c r="K187" s="65" t="s">
        <v>178</v>
      </c>
    </row>
    <row r="188" spans="1:11" ht="36" x14ac:dyDescent="0.25">
      <c r="A188" s="65" t="s">
        <v>179</v>
      </c>
      <c r="B188" s="65" t="s">
        <v>363</v>
      </c>
      <c r="C188" s="66" t="s">
        <v>39</v>
      </c>
      <c r="D188" s="66" t="s">
        <v>364</v>
      </c>
      <c r="E188" s="66" t="s">
        <v>137</v>
      </c>
      <c r="F188" s="65" t="s">
        <v>365</v>
      </c>
      <c r="G188" s="67">
        <v>150</v>
      </c>
      <c r="H188" s="67">
        <v>49.084000000000003</v>
      </c>
      <c r="I188" s="67">
        <v>100.916</v>
      </c>
      <c r="J188" s="65" t="s">
        <v>366</v>
      </c>
      <c r="K188" s="65" t="s">
        <v>366</v>
      </c>
    </row>
    <row r="189" spans="1:11" ht="36" x14ac:dyDescent="0.25">
      <c r="A189" s="65" t="s">
        <v>179</v>
      </c>
      <c r="B189" s="65" t="s">
        <v>363</v>
      </c>
      <c r="C189" s="66" t="s">
        <v>39</v>
      </c>
      <c r="D189" s="66" t="s">
        <v>364</v>
      </c>
      <c r="E189" s="66" t="s">
        <v>140</v>
      </c>
      <c r="F189" s="65" t="s">
        <v>365</v>
      </c>
      <c r="G189" s="67">
        <v>3077377</v>
      </c>
      <c r="H189" s="67">
        <v>3075581.892</v>
      </c>
      <c r="I189" s="67">
        <v>1795.1080000000075</v>
      </c>
      <c r="J189" s="65" t="s">
        <v>366</v>
      </c>
      <c r="K189" s="65" t="s">
        <v>366</v>
      </c>
    </row>
    <row r="190" spans="1:11" ht="24" x14ac:dyDescent="0.25">
      <c r="A190" s="65" t="s">
        <v>367</v>
      </c>
      <c r="B190" s="65" t="s">
        <v>155</v>
      </c>
      <c r="C190" s="66" t="s">
        <v>20</v>
      </c>
      <c r="D190" s="66" t="s">
        <v>368</v>
      </c>
      <c r="E190" s="66" t="s">
        <v>137</v>
      </c>
      <c r="F190" s="65" t="s">
        <v>369</v>
      </c>
      <c r="G190" s="67">
        <v>110</v>
      </c>
      <c r="H190" s="67">
        <v>107.113</v>
      </c>
      <c r="I190" s="67">
        <v>2.8870000000000005</v>
      </c>
      <c r="J190" s="65" t="s">
        <v>158</v>
      </c>
      <c r="K190" s="65" t="s">
        <v>158</v>
      </c>
    </row>
    <row r="191" spans="1:11" ht="24" x14ac:dyDescent="0.25">
      <c r="A191" s="65" t="s">
        <v>367</v>
      </c>
      <c r="B191" s="65" t="s">
        <v>155</v>
      </c>
      <c r="C191" s="66" t="s">
        <v>20</v>
      </c>
      <c r="D191" s="66" t="s">
        <v>368</v>
      </c>
      <c r="E191" s="66" t="s">
        <v>145</v>
      </c>
      <c r="F191" s="65" t="s">
        <v>369</v>
      </c>
      <c r="G191" s="67">
        <v>10</v>
      </c>
      <c r="H191" s="67">
        <v>0</v>
      </c>
      <c r="I191" s="67">
        <v>10</v>
      </c>
      <c r="J191" s="65" t="s">
        <v>158</v>
      </c>
      <c r="K191" s="65" t="s">
        <v>158</v>
      </c>
    </row>
    <row r="192" spans="1:11" ht="24" x14ac:dyDescent="0.25">
      <c r="A192" s="65" t="s">
        <v>367</v>
      </c>
      <c r="B192" s="65" t="s">
        <v>161</v>
      </c>
      <c r="C192" s="66" t="s">
        <v>20</v>
      </c>
      <c r="D192" s="66" t="s">
        <v>370</v>
      </c>
      <c r="E192" s="66" t="s">
        <v>137</v>
      </c>
      <c r="F192" s="65" t="s">
        <v>371</v>
      </c>
      <c r="G192" s="67">
        <v>70</v>
      </c>
      <c r="H192" s="67">
        <v>66.945999999999998</v>
      </c>
      <c r="I192" s="67">
        <v>3.054000000000002</v>
      </c>
      <c r="J192" s="65" t="s">
        <v>372</v>
      </c>
      <c r="K192" s="65" t="s">
        <v>373</v>
      </c>
    </row>
    <row r="193" spans="1:11" ht="24" x14ac:dyDescent="0.25">
      <c r="A193" s="65" t="s">
        <v>367</v>
      </c>
      <c r="B193" s="65" t="s">
        <v>161</v>
      </c>
      <c r="C193" s="66" t="s">
        <v>20</v>
      </c>
      <c r="D193" s="66" t="s">
        <v>370</v>
      </c>
      <c r="E193" s="66" t="s">
        <v>145</v>
      </c>
      <c r="F193" s="65" t="s">
        <v>371</v>
      </c>
      <c r="G193" s="67">
        <v>5</v>
      </c>
      <c r="H193" s="67">
        <v>0</v>
      </c>
      <c r="I193" s="67">
        <v>5</v>
      </c>
      <c r="J193" s="65" t="s">
        <v>372</v>
      </c>
      <c r="K193" s="65" t="s">
        <v>373</v>
      </c>
    </row>
    <row r="194" spans="1:11" ht="24" x14ac:dyDescent="0.25">
      <c r="A194" s="65" t="s">
        <v>367</v>
      </c>
      <c r="B194" s="65" t="s">
        <v>203</v>
      </c>
      <c r="C194" s="66" t="s">
        <v>39</v>
      </c>
      <c r="D194" s="66" t="s">
        <v>204</v>
      </c>
      <c r="E194" s="66" t="s">
        <v>205</v>
      </c>
      <c r="F194" s="65" t="s">
        <v>206</v>
      </c>
      <c r="G194" s="67">
        <v>160</v>
      </c>
      <c r="H194" s="67">
        <v>0</v>
      </c>
      <c r="I194" s="67">
        <v>160</v>
      </c>
      <c r="J194" s="65" t="s">
        <v>203</v>
      </c>
      <c r="K194" s="65" t="s">
        <v>203</v>
      </c>
    </row>
    <row r="195" spans="1:11" ht="24" x14ac:dyDescent="0.25">
      <c r="A195" s="65" t="s">
        <v>367</v>
      </c>
      <c r="B195" s="65" t="s">
        <v>180</v>
      </c>
      <c r="C195" s="66" t="s">
        <v>39</v>
      </c>
      <c r="D195" s="66" t="s">
        <v>374</v>
      </c>
      <c r="E195" s="66" t="s">
        <v>137</v>
      </c>
      <c r="F195" s="65" t="s">
        <v>375</v>
      </c>
      <c r="G195" s="67">
        <v>200</v>
      </c>
      <c r="H195" s="67">
        <v>192.96100000000001</v>
      </c>
      <c r="I195" s="67">
        <v>7.0389999999999873</v>
      </c>
      <c r="J195" s="65" t="s">
        <v>183</v>
      </c>
      <c r="K195" s="65" t="s">
        <v>183</v>
      </c>
    </row>
    <row r="196" spans="1:11" ht="24" x14ac:dyDescent="0.25">
      <c r="A196" s="65" t="s">
        <v>367</v>
      </c>
      <c r="B196" s="65" t="s">
        <v>180</v>
      </c>
      <c r="C196" s="66" t="s">
        <v>39</v>
      </c>
      <c r="D196" s="66" t="s">
        <v>374</v>
      </c>
      <c r="E196" s="66" t="s">
        <v>145</v>
      </c>
      <c r="F196" s="65" t="s">
        <v>375</v>
      </c>
      <c r="G196" s="67">
        <v>20</v>
      </c>
      <c r="H196" s="67">
        <v>0</v>
      </c>
      <c r="I196" s="67">
        <v>20</v>
      </c>
      <c r="J196" s="65" t="s">
        <v>183</v>
      </c>
      <c r="K196" s="65" t="s">
        <v>183</v>
      </c>
    </row>
    <row r="197" spans="1:11" ht="24" x14ac:dyDescent="0.25">
      <c r="A197" s="65" t="s">
        <v>367</v>
      </c>
      <c r="B197" s="65" t="s">
        <v>180</v>
      </c>
      <c r="C197" s="66" t="s">
        <v>39</v>
      </c>
      <c r="D197" s="66" t="s">
        <v>374</v>
      </c>
      <c r="E197" s="66" t="s">
        <v>140</v>
      </c>
      <c r="F197" s="65" t="s">
        <v>375</v>
      </c>
      <c r="G197" s="67">
        <v>10</v>
      </c>
      <c r="H197" s="67">
        <v>0</v>
      </c>
      <c r="I197" s="67">
        <v>10</v>
      </c>
      <c r="J197" s="65" t="s">
        <v>183</v>
      </c>
      <c r="K197" s="65" t="s">
        <v>183</v>
      </c>
    </row>
    <row r="198" spans="1:11" ht="24" x14ac:dyDescent="0.25">
      <c r="A198" s="65" t="s">
        <v>367</v>
      </c>
      <c r="B198" s="65" t="s">
        <v>180</v>
      </c>
      <c r="C198" s="66" t="s">
        <v>39</v>
      </c>
      <c r="D198" s="66" t="s">
        <v>376</v>
      </c>
      <c r="E198" s="66" t="s">
        <v>238</v>
      </c>
      <c r="F198" s="65" t="s">
        <v>377</v>
      </c>
      <c r="G198" s="67">
        <v>25000</v>
      </c>
      <c r="H198" s="67">
        <v>21372.42</v>
      </c>
      <c r="I198" s="67">
        <v>3627.5800000000017</v>
      </c>
      <c r="J198" s="65" t="s">
        <v>183</v>
      </c>
      <c r="K198" s="65" t="s">
        <v>183</v>
      </c>
    </row>
    <row r="199" spans="1:11" ht="24" x14ac:dyDescent="0.25">
      <c r="A199" s="65" t="s">
        <v>367</v>
      </c>
      <c r="B199" s="65" t="s">
        <v>180</v>
      </c>
      <c r="C199" s="66" t="s">
        <v>39</v>
      </c>
      <c r="D199" s="66" t="s">
        <v>378</v>
      </c>
      <c r="E199" s="66" t="s">
        <v>137</v>
      </c>
      <c r="F199" s="65" t="s">
        <v>379</v>
      </c>
      <c r="G199" s="67">
        <v>200</v>
      </c>
      <c r="H199" s="67">
        <v>66.945999999999998</v>
      </c>
      <c r="I199" s="67">
        <v>133.054</v>
      </c>
      <c r="J199" s="65" t="s">
        <v>380</v>
      </c>
      <c r="K199" s="65" t="s">
        <v>381</v>
      </c>
    </row>
    <row r="200" spans="1:11" ht="24" x14ac:dyDescent="0.25">
      <c r="A200" s="65" t="s">
        <v>367</v>
      </c>
      <c r="B200" s="65" t="s">
        <v>180</v>
      </c>
      <c r="C200" s="66" t="s">
        <v>39</v>
      </c>
      <c r="D200" s="66" t="s">
        <v>378</v>
      </c>
      <c r="E200" s="66" t="s">
        <v>145</v>
      </c>
      <c r="F200" s="65" t="s">
        <v>379</v>
      </c>
      <c r="G200" s="67">
        <v>5</v>
      </c>
      <c r="H200" s="67">
        <v>0</v>
      </c>
      <c r="I200" s="67">
        <v>5</v>
      </c>
      <c r="J200" s="65" t="s">
        <v>380</v>
      </c>
      <c r="K200" s="65" t="s">
        <v>381</v>
      </c>
    </row>
    <row r="201" spans="1:11" ht="24" x14ac:dyDescent="0.25">
      <c r="A201" s="65" t="s">
        <v>367</v>
      </c>
      <c r="B201" s="65" t="s">
        <v>180</v>
      </c>
      <c r="C201" s="66" t="s">
        <v>39</v>
      </c>
      <c r="D201" s="66" t="s">
        <v>378</v>
      </c>
      <c r="E201" s="66" t="s">
        <v>140</v>
      </c>
      <c r="F201" s="65" t="s">
        <v>379</v>
      </c>
      <c r="G201" s="67">
        <v>10</v>
      </c>
      <c r="H201" s="67">
        <v>0</v>
      </c>
      <c r="I201" s="67">
        <v>10</v>
      </c>
      <c r="J201" s="65" t="s">
        <v>380</v>
      </c>
      <c r="K201" s="65" t="s">
        <v>381</v>
      </c>
    </row>
    <row r="202" spans="1:11" ht="24" x14ac:dyDescent="0.25">
      <c r="A202" s="65" t="s">
        <v>367</v>
      </c>
      <c r="B202" s="65" t="s">
        <v>180</v>
      </c>
      <c r="C202" s="66" t="s">
        <v>39</v>
      </c>
      <c r="D202" s="66" t="s">
        <v>382</v>
      </c>
      <c r="E202" s="66" t="s">
        <v>137</v>
      </c>
      <c r="F202" s="65" t="s">
        <v>383</v>
      </c>
      <c r="G202" s="67">
        <v>200</v>
      </c>
      <c r="H202" s="67">
        <v>0</v>
      </c>
      <c r="I202" s="67">
        <v>200</v>
      </c>
      <c r="J202" s="65" t="s">
        <v>183</v>
      </c>
      <c r="K202" s="65" t="s">
        <v>183</v>
      </c>
    </row>
    <row r="203" spans="1:11" ht="24" x14ac:dyDescent="0.25">
      <c r="A203" s="65" t="s">
        <v>367</v>
      </c>
      <c r="B203" s="65" t="s">
        <v>180</v>
      </c>
      <c r="C203" s="66" t="s">
        <v>39</v>
      </c>
      <c r="D203" s="66" t="s">
        <v>382</v>
      </c>
      <c r="E203" s="66" t="s">
        <v>145</v>
      </c>
      <c r="F203" s="65" t="s">
        <v>383</v>
      </c>
      <c r="G203" s="67">
        <v>10</v>
      </c>
      <c r="H203" s="67">
        <v>0</v>
      </c>
      <c r="I203" s="67">
        <v>10</v>
      </c>
      <c r="J203" s="65" t="s">
        <v>183</v>
      </c>
      <c r="K203" s="65" t="s">
        <v>183</v>
      </c>
    </row>
    <row r="204" spans="1:11" ht="24" x14ac:dyDescent="0.25">
      <c r="A204" s="65" t="s">
        <v>367</v>
      </c>
      <c r="B204" s="65" t="s">
        <v>180</v>
      </c>
      <c r="C204" s="66" t="s">
        <v>39</v>
      </c>
      <c r="D204" s="66" t="s">
        <v>382</v>
      </c>
      <c r="E204" s="66" t="s">
        <v>140</v>
      </c>
      <c r="F204" s="65" t="s">
        <v>383</v>
      </c>
      <c r="G204" s="67">
        <v>10</v>
      </c>
      <c r="H204" s="67">
        <v>0</v>
      </c>
      <c r="I204" s="67">
        <v>10</v>
      </c>
      <c r="J204" s="65" t="s">
        <v>183</v>
      </c>
      <c r="K204" s="65" t="s">
        <v>183</v>
      </c>
    </row>
    <row r="205" spans="1:11" ht="24" x14ac:dyDescent="0.25">
      <c r="A205" s="65" t="s">
        <v>367</v>
      </c>
      <c r="B205" s="65" t="s">
        <v>180</v>
      </c>
      <c r="C205" s="66" t="s">
        <v>39</v>
      </c>
      <c r="D205" s="66" t="s">
        <v>384</v>
      </c>
      <c r="E205" s="66" t="s">
        <v>137</v>
      </c>
      <c r="F205" s="65" t="s">
        <v>385</v>
      </c>
      <c r="G205" s="67">
        <v>200</v>
      </c>
      <c r="H205" s="67">
        <v>86.635999999999996</v>
      </c>
      <c r="I205" s="67">
        <v>113.364</v>
      </c>
      <c r="J205" s="65" t="s">
        <v>183</v>
      </c>
      <c r="K205" s="65" t="s">
        <v>183</v>
      </c>
    </row>
    <row r="206" spans="1:11" ht="24" x14ac:dyDescent="0.25">
      <c r="A206" s="65" t="s">
        <v>367</v>
      </c>
      <c r="B206" s="65" t="s">
        <v>180</v>
      </c>
      <c r="C206" s="66" t="s">
        <v>39</v>
      </c>
      <c r="D206" s="66" t="s">
        <v>384</v>
      </c>
      <c r="E206" s="66" t="s">
        <v>145</v>
      </c>
      <c r="F206" s="65" t="s">
        <v>385</v>
      </c>
      <c r="G206" s="67">
        <v>10</v>
      </c>
      <c r="H206" s="67">
        <v>0</v>
      </c>
      <c r="I206" s="67">
        <v>10</v>
      </c>
      <c r="J206" s="65" t="s">
        <v>183</v>
      </c>
      <c r="K206" s="65" t="s">
        <v>183</v>
      </c>
    </row>
    <row r="207" spans="1:11" ht="24" x14ac:dyDescent="0.25">
      <c r="A207" s="65" t="s">
        <v>367</v>
      </c>
      <c r="B207" s="65" t="s">
        <v>180</v>
      </c>
      <c r="C207" s="66" t="s">
        <v>39</v>
      </c>
      <c r="D207" s="66" t="s">
        <v>384</v>
      </c>
      <c r="E207" s="66" t="s">
        <v>238</v>
      </c>
      <c r="F207" s="65" t="s">
        <v>385</v>
      </c>
      <c r="G207" s="67">
        <v>442000</v>
      </c>
      <c r="H207" s="67">
        <v>441161.45600000001</v>
      </c>
      <c r="I207" s="67">
        <v>838.54399999999441</v>
      </c>
      <c r="J207" s="65" t="s">
        <v>183</v>
      </c>
      <c r="K207" s="65" t="s">
        <v>183</v>
      </c>
    </row>
    <row r="208" spans="1:11" ht="24" x14ac:dyDescent="0.25">
      <c r="A208" s="65" t="s">
        <v>367</v>
      </c>
      <c r="B208" s="65" t="s">
        <v>180</v>
      </c>
      <c r="C208" s="66" t="s">
        <v>39</v>
      </c>
      <c r="D208" s="66" t="s">
        <v>384</v>
      </c>
      <c r="E208" s="66" t="s">
        <v>140</v>
      </c>
      <c r="F208" s="65" t="s">
        <v>385</v>
      </c>
      <c r="G208" s="67">
        <v>10</v>
      </c>
      <c r="H208" s="67">
        <v>0</v>
      </c>
      <c r="I208" s="67">
        <v>10</v>
      </c>
      <c r="J208" s="65" t="s">
        <v>183</v>
      </c>
      <c r="K208" s="65" t="s">
        <v>183</v>
      </c>
    </row>
    <row r="209" spans="1:11" ht="24" x14ac:dyDescent="0.25">
      <c r="A209" s="65" t="s">
        <v>367</v>
      </c>
      <c r="B209" s="65" t="s">
        <v>180</v>
      </c>
      <c r="C209" s="66" t="s">
        <v>39</v>
      </c>
      <c r="D209" s="66" t="s">
        <v>384</v>
      </c>
      <c r="E209" s="66" t="s">
        <v>146</v>
      </c>
      <c r="F209" s="65" t="s">
        <v>385</v>
      </c>
      <c r="G209" s="67">
        <v>700</v>
      </c>
      <c r="H209" s="67">
        <v>0</v>
      </c>
      <c r="I209" s="67">
        <v>700</v>
      </c>
      <c r="J209" s="65" t="s">
        <v>183</v>
      </c>
      <c r="K209" s="65" t="s">
        <v>183</v>
      </c>
    </row>
    <row r="210" spans="1:11" ht="24" x14ac:dyDescent="0.25">
      <c r="A210" s="65" t="s">
        <v>367</v>
      </c>
      <c r="B210" s="65" t="s">
        <v>180</v>
      </c>
      <c r="C210" s="66" t="s">
        <v>39</v>
      </c>
      <c r="D210" s="66" t="s">
        <v>386</v>
      </c>
      <c r="E210" s="66" t="s">
        <v>140</v>
      </c>
      <c r="F210" s="65" t="s">
        <v>387</v>
      </c>
      <c r="G210" s="67">
        <v>313000</v>
      </c>
      <c r="H210" s="67">
        <v>312804.571</v>
      </c>
      <c r="I210" s="67">
        <v>195.42900000000373</v>
      </c>
      <c r="J210" s="65" t="s">
        <v>388</v>
      </c>
      <c r="K210" s="65" t="s">
        <v>389</v>
      </c>
    </row>
    <row r="211" spans="1:11" ht="24" x14ac:dyDescent="0.25">
      <c r="A211" s="65" t="s">
        <v>367</v>
      </c>
      <c r="B211" s="65" t="s">
        <v>180</v>
      </c>
      <c r="C211" s="66" t="s">
        <v>39</v>
      </c>
      <c r="D211" s="66" t="s">
        <v>390</v>
      </c>
      <c r="E211" s="66" t="s">
        <v>140</v>
      </c>
      <c r="F211" s="65" t="s">
        <v>391</v>
      </c>
      <c r="G211" s="67">
        <v>1063110</v>
      </c>
      <c r="H211" s="67">
        <v>1062923.9979999999</v>
      </c>
      <c r="I211" s="67">
        <v>186.00200000009499</v>
      </c>
      <c r="J211" s="65" t="s">
        <v>392</v>
      </c>
      <c r="K211" s="65" t="s">
        <v>193</v>
      </c>
    </row>
    <row r="212" spans="1:11" ht="24" x14ac:dyDescent="0.25">
      <c r="A212" s="65" t="s">
        <v>367</v>
      </c>
      <c r="B212" s="65" t="s">
        <v>180</v>
      </c>
      <c r="C212" s="66" t="s">
        <v>39</v>
      </c>
      <c r="D212" s="66" t="s">
        <v>390</v>
      </c>
      <c r="E212" s="66" t="s">
        <v>146</v>
      </c>
      <c r="F212" s="65" t="s">
        <v>391</v>
      </c>
      <c r="G212" s="67">
        <v>420</v>
      </c>
      <c r="H212" s="67">
        <v>413.83100000000002</v>
      </c>
      <c r="I212" s="67">
        <v>6.1689999999999827</v>
      </c>
      <c r="J212" s="65" t="s">
        <v>392</v>
      </c>
      <c r="K212" s="65" t="s">
        <v>193</v>
      </c>
    </row>
    <row r="213" spans="1:11" ht="24" x14ac:dyDescent="0.25">
      <c r="A213" s="65" t="s">
        <v>367</v>
      </c>
      <c r="B213" s="65" t="s">
        <v>180</v>
      </c>
      <c r="C213" s="66" t="s">
        <v>39</v>
      </c>
      <c r="D213" s="66" t="s">
        <v>393</v>
      </c>
      <c r="E213" s="66" t="s">
        <v>137</v>
      </c>
      <c r="F213" s="65" t="s">
        <v>394</v>
      </c>
      <c r="G213" s="67">
        <v>1094</v>
      </c>
      <c r="H213" s="67">
        <v>1086.4490000000001</v>
      </c>
      <c r="I213" s="67">
        <v>7.5509999999999309</v>
      </c>
      <c r="J213" s="65" t="s">
        <v>392</v>
      </c>
      <c r="K213" s="65" t="s">
        <v>193</v>
      </c>
    </row>
    <row r="214" spans="1:11" ht="24" x14ac:dyDescent="0.25">
      <c r="A214" s="65" t="s">
        <v>367</v>
      </c>
      <c r="B214" s="65" t="s">
        <v>180</v>
      </c>
      <c r="C214" s="66" t="s">
        <v>39</v>
      </c>
      <c r="D214" s="66" t="s">
        <v>393</v>
      </c>
      <c r="E214" s="66" t="s">
        <v>145</v>
      </c>
      <c r="F214" s="65" t="s">
        <v>394</v>
      </c>
      <c r="G214" s="67">
        <v>2065803</v>
      </c>
      <c r="H214" s="67">
        <v>2065802.997</v>
      </c>
      <c r="I214" s="67">
        <v>3.0000000260770321E-3</v>
      </c>
      <c r="J214" s="65" t="s">
        <v>392</v>
      </c>
      <c r="K214" s="65" t="s">
        <v>193</v>
      </c>
    </row>
    <row r="215" spans="1:11" ht="24" x14ac:dyDescent="0.25">
      <c r="A215" s="65" t="s">
        <v>367</v>
      </c>
      <c r="B215" s="65" t="s">
        <v>180</v>
      </c>
      <c r="C215" s="66" t="s">
        <v>39</v>
      </c>
      <c r="D215" s="66" t="s">
        <v>393</v>
      </c>
      <c r="E215" s="66" t="s">
        <v>140</v>
      </c>
      <c r="F215" s="65" t="s">
        <v>394</v>
      </c>
      <c r="G215" s="67">
        <v>21777076</v>
      </c>
      <c r="H215" s="67">
        <v>21776978</v>
      </c>
      <c r="I215" s="67">
        <v>98</v>
      </c>
      <c r="J215" s="65" t="s">
        <v>392</v>
      </c>
      <c r="K215" s="65" t="s">
        <v>193</v>
      </c>
    </row>
    <row r="216" spans="1:11" ht="24" x14ac:dyDescent="0.25">
      <c r="A216" s="65" t="s">
        <v>367</v>
      </c>
      <c r="B216" s="65" t="s">
        <v>180</v>
      </c>
      <c r="C216" s="66" t="s">
        <v>39</v>
      </c>
      <c r="D216" s="66" t="s">
        <v>393</v>
      </c>
      <c r="E216" s="66" t="s">
        <v>146</v>
      </c>
      <c r="F216" s="65" t="s">
        <v>394</v>
      </c>
      <c r="G216" s="67">
        <v>2070</v>
      </c>
      <c r="H216" s="67">
        <v>1752.6959999999999</v>
      </c>
      <c r="I216" s="67">
        <v>317.30400000000009</v>
      </c>
      <c r="J216" s="65" t="s">
        <v>392</v>
      </c>
      <c r="K216" s="65" t="s">
        <v>193</v>
      </c>
    </row>
    <row r="217" spans="1:11" ht="24" x14ac:dyDescent="0.25">
      <c r="A217" s="65" t="s">
        <v>367</v>
      </c>
      <c r="B217" s="65" t="s">
        <v>180</v>
      </c>
      <c r="C217" s="66" t="s">
        <v>39</v>
      </c>
      <c r="D217" s="66" t="s">
        <v>395</v>
      </c>
      <c r="E217" s="66" t="s">
        <v>145</v>
      </c>
      <c r="F217" s="65" t="s">
        <v>396</v>
      </c>
      <c r="G217" s="67">
        <v>10</v>
      </c>
      <c r="H217" s="67">
        <v>0</v>
      </c>
      <c r="I217" s="67">
        <v>10</v>
      </c>
      <c r="J217" s="65" t="s">
        <v>183</v>
      </c>
      <c r="K217" s="65" t="s">
        <v>183</v>
      </c>
    </row>
    <row r="218" spans="1:11" ht="24" x14ac:dyDescent="0.25">
      <c r="A218" s="65" t="s">
        <v>367</v>
      </c>
      <c r="B218" s="65" t="s">
        <v>180</v>
      </c>
      <c r="C218" s="66" t="s">
        <v>39</v>
      </c>
      <c r="D218" s="66" t="s">
        <v>397</v>
      </c>
      <c r="E218" s="66" t="s">
        <v>137</v>
      </c>
      <c r="F218" s="65" t="s">
        <v>398</v>
      </c>
      <c r="G218" s="67">
        <v>60</v>
      </c>
      <c r="H218" s="67">
        <v>59.856999999999999</v>
      </c>
      <c r="I218" s="67">
        <v>0.14300000000000068</v>
      </c>
      <c r="J218" s="65" t="s">
        <v>392</v>
      </c>
      <c r="K218" s="65" t="s">
        <v>193</v>
      </c>
    </row>
    <row r="219" spans="1:11" ht="24" x14ac:dyDescent="0.25">
      <c r="A219" s="65" t="s">
        <v>367</v>
      </c>
      <c r="B219" s="65" t="s">
        <v>180</v>
      </c>
      <c r="C219" s="66" t="s">
        <v>39</v>
      </c>
      <c r="D219" s="66" t="s">
        <v>397</v>
      </c>
      <c r="E219" s="66" t="s">
        <v>145</v>
      </c>
      <c r="F219" s="65" t="s">
        <v>398</v>
      </c>
      <c r="G219" s="67">
        <v>432110</v>
      </c>
      <c r="H219" s="67">
        <v>432110</v>
      </c>
      <c r="I219" s="67">
        <v>0</v>
      </c>
      <c r="J219" s="65" t="s">
        <v>392</v>
      </c>
      <c r="K219" s="65" t="s">
        <v>193</v>
      </c>
    </row>
    <row r="220" spans="1:11" ht="24" x14ac:dyDescent="0.25">
      <c r="A220" s="65" t="s">
        <v>367</v>
      </c>
      <c r="B220" s="65" t="s">
        <v>180</v>
      </c>
      <c r="C220" s="66" t="s">
        <v>39</v>
      </c>
      <c r="D220" s="66" t="s">
        <v>397</v>
      </c>
      <c r="E220" s="66" t="s">
        <v>140</v>
      </c>
      <c r="F220" s="65" t="s">
        <v>398</v>
      </c>
      <c r="G220" s="67">
        <v>4865600</v>
      </c>
      <c r="H220" s="67">
        <v>4865600</v>
      </c>
      <c r="I220" s="67">
        <v>0</v>
      </c>
      <c r="J220" s="65" t="s">
        <v>392</v>
      </c>
      <c r="K220" s="65" t="s">
        <v>193</v>
      </c>
    </row>
    <row r="221" spans="1:11" ht="24" x14ac:dyDescent="0.25">
      <c r="A221" s="65" t="s">
        <v>367</v>
      </c>
      <c r="B221" s="65" t="s">
        <v>180</v>
      </c>
      <c r="C221" s="66" t="s">
        <v>39</v>
      </c>
      <c r="D221" s="66" t="s">
        <v>397</v>
      </c>
      <c r="E221" s="66" t="s">
        <v>146</v>
      </c>
      <c r="F221" s="65" t="s">
        <v>398</v>
      </c>
      <c r="G221" s="67">
        <v>440</v>
      </c>
      <c r="H221" s="67">
        <v>426.00299999999999</v>
      </c>
      <c r="I221" s="67">
        <v>13.997000000000014</v>
      </c>
      <c r="J221" s="65" t="s">
        <v>392</v>
      </c>
      <c r="K221" s="65" t="s">
        <v>193</v>
      </c>
    </row>
    <row r="222" spans="1:11" ht="24" x14ac:dyDescent="0.25">
      <c r="A222" s="65" t="s">
        <v>367</v>
      </c>
      <c r="B222" s="65" t="s">
        <v>180</v>
      </c>
      <c r="C222" s="66" t="s">
        <v>39</v>
      </c>
      <c r="D222" s="66" t="s">
        <v>399</v>
      </c>
      <c r="E222" s="66" t="s">
        <v>137</v>
      </c>
      <c r="F222" s="65" t="s">
        <v>400</v>
      </c>
      <c r="G222" s="67">
        <v>63</v>
      </c>
      <c r="H222" s="67">
        <v>59.856999999999999</v>
      </c>
      <c r="I222" s="67">
        <v>3.1430000000000007</v>
      </c>
      <c r="J222" s="65" t="s">
        <v>388</v>
      </c>
      <c r="K222" s="65" t="s">
        <v>401</v>
      </c>
    </row>
    <row r="223" spans="1:11" ht="24" x14ac:dyDescent="0.25">
      <c r="A223" s="65" t="s">
        <v>367</v>
      </c>
      <c r="B223" s="65" t="s">
        <v>180</v>
      </c>
      <c r="C223" s="66" t="s">
        <v>39</v>
      </c>
      <c r="D223" s="66" t="s">
        <v>399</v>
      </c>
      <c r="E223" s="66" t="s">
        <v>145</v>
      </c>
      <c r="F223" s="65" t="s">
        <v>400</v>
      </c>
      <c r="G223" s="67">
        <v>452440</v>
      </c>
      <c r="H223" s="67">
        <v>430607.22499999998</v>
      </c>
      <c r="I223" s="67">
        <v>21832.775000000023</v>
      </c>
      <c r="J223" s="65" t="s">
        <v>388</v>
      </c>
      <c r="K223" s="65" t="s">
        <v>401</v>
      </c>
    </row>
    <row r="224" spans="1:11" ht="24" x14ac:dyDescent="0.25">
      <c r="A224" s="65" t="s">
        <v>367</v>
      </c>
      <c r="B224" s="65" t="s">
        <v>180</v>
      </c>
      <c r="C224" s="66" t="s">
        <v>39</v>
      </c>
      <c r="D224" s="66" t="s">
        <v>399</v>
      </c>
      <c r="E224" s="66" t="s">
        <v>140</v>
      </c>
      <c r="F224" s="65" t="s">
        <v>400</v>
      </c>
      <c r="G224" s="67">
        <v>8329507</v>
      </c>
      <c r="H224" s="67">
        <v>8328713.9589999998</v>
      </c>
      <c r="I224" s="67">
        <v>793.04100000020117</v>
      </c>
      <c r="J224" s="65" t="s">
        <v>388</v>
      </c>
      <c r="K224" s="65" t="s">
        <v>401</v>
      </c>
    </row>
    <row r="225" spans="1:11" ht="24" x14ac:dyDescent="0.25">
      <c r="A225" s="65" t="s">
        <v>367</v>
      </c>
      <c r="B225" s="65" t="s">
        <v>180</v>
      </c>
      <c r="C225" s="66" t="s">
        <v>39</v>
      </c>
      <c r="D225" s="66" t="s">
        <v>402</v>
      </c>
      <c r="E225" s="66" t="s">
        <v>140</v>
      </c>
      <c r="F225" s="65" t="s">
        <v>403</v>
      </c>
      <c r="G225" s="67">
        <v>1000</v>
      </c>
      <c r="H225" s="67">
        <v>0</v>
      </c>
      <c r="I225" s="67">
        <v>1000</v>
      </c>
      <c r="J225" s="65" t="s">
        <v>392</v>
      </c>
      <c r="K225" s="65" t="s">
        <v>193</v>
      </c>
    </row>
    <row r="226" spans="1:11" ht="24" x14ac:dyDescent="0.25">
      <c r="A226" s="65" t="s">
        <v>367</v>
      </c>
      <c r="B226" s="65" t="s">
        <v>135</v>
      </c>
      <c r="C226" s="66" t="s">
        <v>39</v>
      </c>
      <c r="D226" s="66" t="s">
        <v>404</v>
      </c>
      <c r="E226" s="66" t="s">
        <v>137</v>
      </c>
      <c r="F226" s="65" t="s">
        <v>405</v>
      </c>
      <c r="G226" s="67">
        <v>200</v>
      </c>
      <c r="H226" s="67">
        <v>149.642</v>
      </c>
      <c r="I226" s="67">
        <v>50.358000000000004</v>
      </c>
      <c r="J226" s="65" t="s">
        <v>215</v>
      </c>
      <c r="K226" s="65" t="s">
        <v>406</v>
      </c>
    </row>
    <row r="227" spans="1:11" ht="24" x14ac:dyDescent="0.25">
      <c r="A227" s="65" t="s">
        <v>367</v>
      </c>
      <c r="B227" s="65" t="s">
        <v>135</v>
      </c>
      <c r="C227" s="66" t="s">
        <v>39</v>
      </c>
      <c r="D227" s="66" t="s">
        <v>404</v>
      </c>
      <c r="E227" s="66" t="s">
        <v>145</v>
      </c>
      <c r="F227" s="65" t="s">
        <v>405</v>
      </c>
      <c r="G227" s="67">
        <v>7</v>
      </c>
      <c r="H227" s="67">
        <v>0</v>
      </c>
      <c r="I227" s="67">
        <v>7</v>
      </c>
      <c r="J227" s="65" t="s">
        <v>215</v>
      </c>
      <c r="K227" s="65" t="s">
        <v>406</v>
      </c>
    </row>
    <row r="228" spans="1:11" ht="24" x14ac:dyDescent="0.25">
      <c r="A228" s="65" t="s">
        <v>367</v>
      </c>
      <c r="B228" s="65" t="s">
        <v>135</v>
      </c>
      <c r="C228" s="66" t="s">
        <v>39</v>
      </c>
      <c r="D228" s="66" t="s">
        <v>404</v>
      </c>
      <c r="E228" s="66" t="s">
        <v>140</v>
      </c>
      <c r="F228" s="65" t="s">
        <v>405</v>
      </c>
      <c r="G228" s="67">
        <v>10</v>
      </c>
      <c r="H228" s="67">
        <v>0</v>
      </c>
      <c r="I228" s="67">
        <v>10</v>
      </c>
      <c r="J228" s="65" t="s">
        <v>215</v>
      </c>
      <c r="K228" s="65" t="s">
        <v>406</v>
      </c>
    </row>
    <row r="229" spans="1:11" ht="24" x14ac:dyDescent="0.25">
      <c r="A229" s="65" t="s">
        <v>367</v>
      </c>
      <c r="B229" s="65" t="s">
        <v>135</v>
      </c>
      <c r="C229" s="66" t="s">
        <v>39</v>
      </c>
      <c r="D229" s="66" t="s">
        <v>404</v>
      </c>
      <c r="E229" s="66" t="s">
        <v>146</v>
      </c>
      <c r="F229" s="65" t="s">
        <v>405</v>
      </c>
      <c r="G229" s="67">
        <v>293</v>
      </c>
      <c r="H229" s="67">
        <v>0</v>
      </c>
      <c r="I229" s="67">
        <v>293</v>
      </c>
      <c r="J229" s="65" t="s">
        <v>215</v>
      </c>
      <c r="K229" s="65" t="s">
        <v>406</v>
      </c>
    </row>
    <row r="230" spans="1:11" ht="24" x14ac:dyDescent="0.25">
      <c r="A230" s="65" t="s">
        <v>367</v>
      </c>
      <c r="B230" s="65" t="s">
        <v>135</v>
      </c>
      <c r="C230" s="66" t="s">
        <v>39</v>
      </c>
      <c r="D230" s="66" t="s">
        <v>407</v>
      </c>
      <c r="E230" s="66" t="s">
        <v>140</v>
      </c>
      <c r="F230" s="65" t="s">
        <v>408</v>
      </c>
      <c r="G230" s="67">
        <v>289500</v>
      </c>
      <c r="H230" s="67">
        <v>286139.74099999998</v>
      </c>
      <c r="I230" s="67">
        <v>3360.25900000002</v>
      </c>
      <c r="J230" s="65" t="s">
        <v>409</v>
      </c>
      <c r="K230" s="65" t="s">
        <v>193</v>
      </c>
    </row>
    <row r="231" spans="1:11" ht="24" x14ac:dyDescent="0.25">
      <c r="A231" s="65" t="s">
        <v>367</v>
      </c>
      <c r="B231" s="65" t="s">
        <v>135</v>
      </c>
      <c r="C231" s="66" t="s">
        <v>39</v>
      </c>
      <c r="D231" s="66" t="s">
        <v>410</v>
      </c>
      <c r="E231" s="66" t="s">
        <v>137</v>
      </c>
      <c r="F231" s="65" t="s">
        <v>411</v>
      </c>
      <c r="G231" s="67">
        <v>437</v>
      </c>
      <c r="H231" s="67">
        <v>431.61799999999999</v>
      </c>
      <c r="I231" s="67">
        <v>5.382000000000005</v>
      </c>
      <c r="J231" s="65" t="s">
        <v>215</v>
      </c>
      <c r="K231" s="65" t="s">
        <v>412</v>
      </c>
    </row>
    <row r="232" spans="1:11" ht="24" x14ac:dyDescent="0.25">
      <c r="A232" s="65" t="s">
        <v>367</v>
      </c>
      <c r="B232" s="65" t="s">
        <v>135</v>
      </c>
      <c r="C232" s="66" t="s">
        <v>39</v>
      </c>
      <c r="D232" s="66" t="s">
        <v>410</v>
      </c>
      <c r="E232" s="66" t="s">
        <v>140</v>
      </c>
      <c r="F232" s="65" t="s">
        <v>411</v>
      </c>
      <c r="G232" s="67">
        <v>6441363</v>
      </c>
      <c r="H232" s="67">
        <v>6306908.9919999996</v>
      </c>
      <c r="I232" s="67">
        <v>134454.00800000038</v>
      </c>
      <c r="J232" s="65" t="s">
        <v>215</v>
      </c>
      <c r="K232" s="65" t="s">
        <v>412</v>
      </c>
    </row>
    <row r="233" spans="1:11" ht="24" x14ac:dyDescent="0.25">
      <c r="A233" s="65" t="s">
        <v>367</v>
      </c>
      <c r="B233" s="65" t="s">
        <v>135</v>
      </c>
      <c r="C233" s="66" t="s">
        <v>39</v>
      </c>
      <c r="D233" s="66" t="s">
        <v>410</v>
      </c>
      <c r="E233" s="66" t="s">
        <v>146</v>
      </c>
      <c r="F233" s="65" t="s">
        <v>411</v>
      </c>
      <c r="G233" s="67">
        <v>3000</v>
      </c>
      <c r="H233" s="67">
        <v>194.744</v>
      </c>
      <c r="I233" s="67">
        <v>2805.2559999999999</v>
      </c>
      <c r="J233" s="65" t="s">
        <v>215</v>
      </c>
      <c r="K233" s="65" t="s">
        <v>412</v>
      </c>
    </row>
    <row r="234" spans="1:11" ht="24" x14ac:dyDescent="0.25">
      <c r="A234" s="65" t="s">
        <v>367</v>
      </c>
      <c r="B234" s="65" t="s">
        <v>135</v>
      </c>
      <c r="C234" s="66" t="s">
        <v>39</v>
      </c>
      <c r="D234" s="66" t="s">
        <v>413</v>
      </c>
      <c r="E234" s="66" t="s">
        <v>137</v>
      </c>
      <c r="F234" s="65" t="s">
        <v>414</v>
      </c>
      <c r="G234" s="67">
        <v>320</v>
      </c>
      <c r="H234" s="67">
        <v>64.423000000000002</v>
      </c>
      <c r="I234" s="67">
        <v>255.577</v>
      </c>
      <c r="J234" s="65" t="s">
        <v>215</v>
      </c>
      <c r="K234" s="65" t="s">
        <v>415</v>
      </c>
    </row>
    <row r="235" spans="1:11" ht="24" x14ac:dyDescent="0.25">
      <c r="A235" s="65" t="s">
        <v>367</v>
      </c>
      <c r="B235" s="65" t="s">
        <v>135</v>
      </c>
      <c r="C235" s="66" t="s">
        <v>39</v>
      </c>
      <c r="D235" s="66" t="s">
        <v>413</v>
      </c>
      <c r="E235" s="66" t="s">
        <v>145</v>
      </c>
      <c r="F235" s="65" t="s">
        <v>414</v>
      </c>
      <c r="G235" s="67">
        <v>288050</v>
      </c>
      <c r="H235" s="67">
        <v>287679.26500000001</v>
      </c>
      <c r="I235" s="67">
        <v>370.73499999998603</v>
      </c>
      <c r="J235" s="65" t="s">
        <v>215</v>
      </c>
      <c r="K235" s="65" t="s">
        <v>415</v>
      </c>
    </row>
    <row r="236" spans="1:11" ht="24" x14ac:dyDescent="0.25">
      <c r="A236" s="65" t="s">
        <v>367</v>
      </c>
      <c r="B236" s="65" t="s">
        <v>135</v>
      </c>
      <c r="C236" s="66" t="s">
        <v>39</v>
      </c>
      <c r="D236" s="66" t="s">
        <v>413</v>
      </c>
      <c r="E236" s="66" t="s">
        <v>140</v>
      </c>
      <c r="F236" s="65" t="s">
        <v>414</v>
      </c>
      <c r="G236" s="67">
        <v>2746110</v>
      </c>
      <c r="H236" s="67">
        <v>2443859.5589999999</v>
      </c>
      <c r="I236" s="67">
        <v>302250.44100000011</v>
      </c>
      <c r="J236" s="65" t="s">
        <v>215</v>
      </c>
      <c r="K236" s="65" t="s">
        <v>415</v>
      </c>
    </row>
    <row r="237" spans="1:11" ht="24" x14ac:dyDescent="0.25">
      <c r="A237" s="65" t="s">
        <v>367</v>
      </c>
      <c r="B237" s="65" t="s">
        <v>135</v>
      </c>
      <c r="C237" s="66" t="s">
        <v>39</v>
      </c>
      <c r="D237" s="66" t="s">
        <v>413</v>
      </c>
      <c r="E237" s="66" t="s">
        <v>146</v>
      </c>
      <c r="F237" s="65" t="s">
        <v>414</v>
      </c>
      <c r="G237" s="67">
        <v>3000</v>
      </c>
      <c r="H237" s="67">
        <v>0</v>
      </c>
      <c r="I237" s="67">
        <v>3000</v>
      </c>
      <c r="J237" s="65" t="s">
        <v>215</v>
      </c>
      <c r="K237" s="65" t="s">
        <v>415</v>
      </c>
    </row>
    <row r="238" spans="1:11" ht="24" x14ac:dyDescent="0.25">
      <c r="A238" s="65" t="s">
        <v>367</v>
      </c>
      <c r="B238" s="65" t="s">
        <v>135</v>
      </c>
      <c r="C238" s="66" t="s">
        <v>39</v>
      </c>
      <c r="D238" s="66" t="s">
        <v>416</v>
      </c>
      <c r="E238" s="66" t="s">
        <v>137</v>
      </c>
      <c r="F238" s="65" t="s">
        <v>417</v>
      </c>
      <c r="G238" s="67">
        <v>77</v>
      </c>
      <c r="H238" s="67">
        <v>0</v>
      </c>
      <c r="I238" s="67">
        <v>77</v>
      </c>
      <c r="J238" s="65" t="s">
        <v>409</v>
      </c>
      <c r="K238" s="65" t="s">
        <v>418</v>
      </c>
    </row>
    <row r="239" spans="1:11" ht="24" x14ac:dyDescent="0.25">
      <c r="A239" s="65" t="s">
        <v>367</v>
      </c>
      <c r="B239" s="65" t="s">
        <v>135</v>
      </c>
      <c r="C239" s="66" t="s">
        <v>39</v>
      </c>
      <c r="D239" s="66" t="s">
        <v>416</v>
      </c>
      <c r="E239" s="66" t="s">
        <v>140</v>
      </c>
      <c r="F239" s="65" t="s">
        <v>417</v>
      </c>
      <c r="G239" s="67">
        <v>1260093</v>
      </c>
      <c r="H239" s="67">
        <v>1132449.331</v>
      </c>
      <c r="I239" s="67">
        <v>127643.66899999999</v>
      </c>
      <c r="J239" s="65" t="s">
        <v>409</v>
      </c>
      <c r="K239" s="65" t="s">
        <v>418</v>
      </c>
    </row>
    <row r="240" spans="1:11" ht="24" x14ac:dyDescent="0.25">
      <c r="A240" s="65" t="s">
        <v>367</v>
      </c>
      <c r="B240" s="65" t="s">
        <v>135</v>
      </c>
      <c r="C240" s="66" t="s">
        <v>39</v>
      </c>
      <c r="D240" s="66" t="s">
        <v>416</v>
      </c>
      <c r="E240" s="66" t="s">
        <v>146</v>
      </c>
      <c r="F240" s="65" t="s">
        <v>417</v>
      </c>
      <c r="G240" s="67">
        <v>1000</v>
      </c>
      <c r="H240" s="67">
        <v>0</v>
      </c>
      <c r="I240" s="67">
        <v>1000</v>
      </c>
      <c r="J240" s="65" t="s">
        <v>409</v>
      </c>
      <c r="K240" s="65" t="s">
        <v>418</v>
      </c>
    </row>
    <row r="241" spans="1:11" ht="24" x14ac:dyDescent="0.25">
      <c r="A241" s="65" t="s">
        <v>367</v>
      </c>
      <c r="B241" s="65" t="s">
        <v>135</v>
      </c>
      <c r="C241" s="66" t="s">
        <v>39</v>
      </c>
      <c r="D241" s="66" t="s">
        <v>419</v>
      </c>
      <c r="E241" s="66" t="s">
        <v>137</v>
      </c>
      <c r="F241" s="65" t="s">
        <v>420</v>
      </c>
      <c r="G241" s="67">
        <v>510</v>
      </c>
      <c r="H241" s="67">
        <v>203.99199999999999</v>
      </c>
      <c r="I241" s="67">
        <v>306.00800000000004</v>
      </c>
      <c r="J241" s="65" t="s">
        <v>392</v>
      </c>
      <c r="K241" s="65" t="s">
        <v>193</v>
      </c>
    </row>
    <row r="242" spans="1:11" ht="24" x14ac:dyDescent="0.25">
      <c r="A242" s="65" t="s">
        <v>367</v>
      </c>
      <c r="B242" s="65" t="s">
        <v>135</v>
      </c>
      <c r="C242" s="66" t="s">
        <v>39</v>
      </c>
      <c r="D242" s="66" t="s">
        <v>419</v>
      </c>
      <c r="E242" s="66" t="s">
        <v>140</v>
      </c>
      <c r="F242" s="65" t="s">
        <v>420</v>
      </c>
      <c r="G242" s="67">
        <v>8490993</v>
      </c>
      <c r="H242" s="67">
        <v>8167898.46</v>
      </c>
      <c r="I242" s="67">
        <v>323094.54000000004</v>
      </c>
      <c r="J242" s="65" t="s">
        <v>392</v>
      </c>
      <c r="K242" s="65" t="s">
        <v>193</v>
      </c>
    </row>
    <row r="243" spans="1:11" ht="24" x14ac:dyDescent="0.25">
      <c r="A243" s="65" t="s">
        <v>367</v>
      </c>
      <c r="B243" s="65" t="s">
        <v>135</v>
      </c>
      <c r="C243" s="66" t="s">
        <v>39</v>
      </c>
      <c r="D243" s="66" t="s">
        <v>419</v>
      </c>
      <c r="E243" s="66" t="s">
        <v>146</v>
      </c>
      <c r="F243" s="65" t="s">
        <v>420</v>
      </c>
      <c r="G243" s="67">
        <v>3000</v>
      </c>
      <c r="H243" s="67">
        <v>389.488</v>
      </c>
      <c r="I243" s="67">
        <v>2610.5120000000002</v>
      </c>
      <c r="J243" s="65" t="s">
        <v>392</v>
      </c>
      <c r="K243" s="65" t="s">
        <v>193</v>
      </c>
    </row>
    <row r="244" spans="1:11" ht="24" x14ac:dyDescent="0.25">
      <c r="A244" s="65" t="s">
        <v>367</v>
      </c>
      <c r="B244" s="65" t="s">
        <v>135</v>
      </c>
      <c r="C244" s="66" t="s">
        <v>39</v>
      </c>
      <c r="D244" s="66" t="s">
        <v>421</v>
      </c>
      <c r="E244" s="66" t="s">
        <v>145</v>
      </c>
      <c r="F244" s="65" t="s">
        <v>422</v>
      </c>
      <c r="G244" s="67">
        <v>1000</v>
      </c>
      <c r="H244" s="67">
        <v>0</v>
      </c>
      <c r="I244" s="67">
        <v>1000</v>
      </c>
      <c r="J244" s="65" t="s">
        <v>392</v>
      </c>
      <c r="K244" s="65" t="s">
        <v>193</v>
      </c>
    </row>
    <row r="245" spans="1:11" ht="24" x14ac:dyDescent="0.25">
      <c r="A245" s="65" t="s">
        <v>367</v>
      </c>
      <c r="B245" s="65" t="s">
        <v>135</v>
      </c>
      <c r="C245" s="66" t="s">
        <v>39</v>
      </c>
      <c r="D245" s="66" t="s">
        <v>421</v>
      </c>
      <c r="E245" s="66" t="s">
        <v>140</v>
      </c>
      <c r="F245" s="65" t="s">
        <v>422</v>
      </c>
      <c r="G245" s="67">
        <v>1000</v>
      </c>
      <c r="H245" s="67">
        <v>0</v>
      </c>
      <c r="I245" s="67">
        <v>1000</v>
      </c>
      <c r="J245" s="65" t="s">
        <v>392</v>
      </c>
      <c r="K245" s="65" t="s">
        <v>193</v>
      </c>
    </row>
    <row r="246" spans="1:11" ht="24" x14ac:dyDescent="0.25">
      <c r="A246" s="65" t="s">
        <v>367</v>
      </c>
      <c r="B246" s="65" t="s">
        <v>217</v>
      </c>
      <c r="C246" s="66" t="s">
        <v>39</v>
      </c>
      <c r="D246" s="66" t="s">
        <v>423</v>
      </c>
      <c r="E246" s="66" t="s">
        <v>137</v>
      </c>
      <c r="F246" s="65" t="s">
        <v>424</v>
      </c>
      <c r="G246" s="67">
        <v>200</v>
      </c>
      <c r="H246" s="67">
        <v>133.892</v>
      </c>
      <c r="I246" s="67">
        <v>66.108000000000004</v>
      </c>
      <c r="J246" s="65" t="s">
        <v>425</v>
      </c>
      <c r="K246" s="65" t="s">
        <v>426</v>
      </c>
    </row>
    <row r="247" spans="1:11" ht="24" x14ac:dyDescent="0.25">
      <c r="A247" s="65" t="s">
        <v>367</v>
      </c>
      <c r="B247" s="65" t="s">
        <v>217</v>
      </c>
      <c r="C247" s="66" t="s">
        <v>39</v>
      </c>
      <c r="D247" s="66" t="s">
        <v>423</v>
      </c>
      <c r="E247" s="66" t="s">
        <v>145</v>
      </c>
      <c r="F247" s="65" t="s">
        <v>424</v>
      </c>
      <c r="G247" s="67">
        <v>10</v>
      </c>
      <c r="H247" s="67">
        <v>0</v>
      </c>
      <c r="I247" s="67">
        <v>10</v>
      </c>
      <c r="J247" s="65" t="s">
        <v>425</v>
      </c>
      <c r="K247" s="65" t="s">
        <v>426</v>
      </c>
    </row>
    <row r="248" spans="1:11" ht="24" x14ac:dyDescent="0.25">
      <c r="A248" s="65" t="s">
        <v>367</v>
      </c>
      <c r="B248" s="65" t="s">
        <v>217</v>
      </c>
      <c r="C248" s="66" t="s">
        <v>39</v>
      </c>
      <c r="D248" s="66" t="s">
        <v>423</v>
      </c>
      <c r="E248" s="66" t="s">
        <v>140</v>
      </c>
      <c r="F248" s="65" t="s">
        <v>424</v>
      </c>
      <c r="G248" s="67">
        <v>20</v>
      </c>
      <c r="H248" s="67">
        <v>0</v>
      </c>
      <c r="I248" s="67">
        <v>20</v>
      </c>
      <c r="J248" s="65" t="s">
        <v>425</v>
      </c>
      <c r="K248" s="65" t="s">
        <v>426</v>
      </c>
    </row>
    <row r="249" spans="1:11" ht="24" x14ac:dyDescent="0.25">
      <c r="A249" s="65" t="s">
        <v>367</v>
      </c>
      <c r="B249" s="65" t="s">
        <v>217</v>
      </c>
      <c r="C249" s="66" t="s">
        <v>39</v>
      </c>
      <c r="D249" s="66" t="s">
        <v>427</v>
      </c>
      <c r="E249" s="66" t="s">
        <v>137</v>
      </c>
      <c r="F249" s="65" t="s">
        <v>428</v>
      </c>
      <c r="G249" s="67">
        <v>200</v>
      </c>
      <c r="H249" s="67">
        <v>0</v>
      </c>
      <c r="I249" s="67">
        <v>200</v>
      </c>
      <c r="J249" s="65" t="s">
        <v>220</v>
      </c>
      <c r="K249" s="65" t="s">
        <v>220</v>
      </c>
    </row>
    <row r="250" spans="1:11" ht="24" x14ac:dyDescent="0.25">
      <c r="A250" s="65" t="s">
        <v>367</v>
      </c>
      <c r="B250" s="65" t="s">
        <v>217</v>
      </c>
      <c r="C250" s="66" t="s">
        <v>39</v>
      </c>
      <c r="D250" s="66" t="s">
        <v>427</v>
      </c>
      <c r="E250" s="66" t="s">
        <v>145</v>
      </c>
      <c r="F250" s="65" t="s">
        <v>428</v>
      </c>
      <c r="G250" s="67">
        <v>10</v>
      </c>
      <c r="H250" s="67">
        <v>0</v>
      </c>
      <c r="I250" s="67">
        <v>10</v>
      </c>
      <c r="J250" s="65" t="s">
        <v>220</v>
      </c>
      <c r="K250" s="65" t="s">
        <v>220</v>
      </c>
    </row>
    <row r="251" spans="1:11" ht="24" x14ac:dyDescent="0.25">
      <c r="A251" s="65" t="s">
        <v>367</v>
      </c>
      <c r="B251" s="65" t="s">
        <v>217</v>
      </c>
      <c r="C251" s="66" t="s">
        <v>39</v>
      </c>
      <c r="D251" s="66" t="s">
        <v>427</v>
      </c>
      <c r="E251" s="66" t="s">
        <v>140</v>
      </c>
      <c r="F251" s="65" t="s">
        <v>428</v>
      </c>
      <c r="G251" s="67">
        <v>10</v>
      </c>
      <c r="H251" s="67">
        <v>0</v>
      </c>
      <c r="I251" s="67">
        <v>10</v>
      </c>
      <c r="J251" s="65" t="s">
        <v>220</v>
      </c>
      <c r="K251" s="65" t="s">
        <v>220</v>
      </c>
    </row>
    <row r="252" spans="1:11" ht="24" x14ac:dyDescent="0.25">
      <c r="A252" s="65" t="s">
        <v>367</v>
      </c>
      <c r="B252" s="65" t="s">
        <v>217</v>
      </c>
      <c r="C252" s="66" t="s">
        <v>39</v>
      </c>
      <c r="D252" s="66" t="s">
        <v>429</v>
      </c>
      <c r="E252" s="66" t="s">
        <v>137</v>
      </c>
      <c r="F252" s="65" t="s">
        <v>430</v>
      </c>
      <c r="G252" s="67">
        <v>70</v>
      </c>
      <c r="H252" s="67">
        <v>63.006999999999998</v>
      </c>
      <c r="I252" s="67">
        <v>6.9930000000000021</v>
      </c>
      <c r="J252" s="65" t="s">
        <v>431</v>
      </c>
      <c r="K252" s="65" t="s">
        <v>432</v>
      </c>
    </row>
    <row r="253" spans="1:11" ht="24" x14ac:dyDescent="0.25">
      <c r="A253" s="65" t="s">
        <v>367</v>
      </c>
      <c r="B253" s="65" t="s">
        <v>217</v>
      </c>
      <c r="C253" s="66" t="s">
        <v>39</v>
      </c>
      <c r="D253" s="66" t="s">
        <v>429</v>
      </c>
      <c r="E253" s="66" t="s">
        <v>145</v>
      </c>
      <c r="F253" s="65" t="s">
        <v>430</v>
      </c>
      <c r="G253" s="67">
        <v>5</v>
      </c>
      <c r="H253" s="67">
        <v>0</v>
      </c>
      <c r="I253" s="67">
        <v>5</v>
      </c>
      <c r="J253" s="65" t="s">
        <v>431</v>
      </c>
      <c r="K253" s="65" t="s">
        <v>432</v>
      </c>
    </row>
    <row r="254" spans="1:11" ht="24" x14ac:dyDescent="0.25">
      <c r="A254" s="65" t="s">
        <v>367</v>
      </c>
      <c r="B254" s="65" t="s">
        <v>217</v>
      </c>
      <c r="C254" s="66" t="s">
        <v>39</v>
      </c>
      <c r="D254" s="66" t="s">
        <v>433</v>
      </c>
      <c r="E254" s="66" t="s">
        <v>137</v>
      </c>
      <c r="F254" s="65" t="s">
        <v>434</v>
      </c>
      <c r="G254" s="67">
        <v>200</v>
      </c>
      <c r="H254" s="67">
        <v>129.953</v>
      </c>
      <c r="I254" s="67">
        <v>70.046999999999997</v>
      </c>
      <c r="J254" s="65" t="s">
        <v>435</v>
      </c>
      <c r="K254" s="65" t="s">
        <v>435</v>
      </c>
    </row>
    <row r="255" spans="1:11" ht="24" x14ac:dyDescent="0.25">
      <c r="A255" s="65" t="s">
        <v>367</v>
      </c>
      <c r="B255" s="65" t="s">
        <v>217</v>
      </c>
      <c r="C255" s="66" t="s">
        <v>39</v>
      </c>
      <c r="D255" s="66" t="s">
        <v>433</v>
      </c>
      <c r="E255" s="66" t="s">
        <v>145</v>
      </c>
      <c r="F255" s="65" t="s">
        <v>434</v>
      </c>
      <c r="G255" s="67">
        <v>10</v>
      </c>
      <c r="H255" s="67">
        <v>0</v>
      </c>
      <c r="I255" s="67">
        <v>10</v>
      </c>
      <c r="J255" s="65" t="s">
        <v>435</v>
      </c>
      <c r="K255" s="65" t="s">
        <v>435</v>
      </c>
    </row>
    <row r="256" spans="1:11" ht="24" x14ac:dyDescent="0.25">
      <c r="A256" s="65" t="s">
        <v>367</v>
      </c>
      <c r="B256" s="65" t="s">
        <v>217</v>
      </c>
      <c r="C256" s="66" t="s">
        <v>39</v>
      </c>
      <c r="D256" s="66" t="s">
        <v>433</v>
      </c>
      <c r="E256" s="66" t="s">
        <v>140</v>
      </c>
      <c r="F256" s="65" t="s">
        <v>434</v>
      </c>
      <c r="G256" s="67">
        <v>10</v>
      </c>
      <c r="H256" s="67">
        <v>0</v>
      </c>
      <c r="I256" s="67">
        <v>10</v>
      </c>
      <c r="J256" s="65" t="s">
        <v>435</v>
      </c>
      <c r="K256" s="65" t="s">
        <v>435</v>
      </c>
    </row>
    <row r="257" spans="1:11" ht="24" x14ac:dyDescent="0.25">
      <c r="A257" s="65" t="s">
        <v>367</v>
      </c>
      <c r="B257" s="65" t="s">
        <v>217</v>
      </c>
      <c r="C257" s="66" t="s">
        <v>39</v>
      </c>
      <c r="D257" s="66" t="s">
        <v>436</v>
      </c>
      <c r="E257" s="66" t="s">
        <v>140</v>
      </c>
      <c r="F257" s="65" t="s">
        <v>437</v>
      </c>
      <c r="G257" s="67">
        <v>13600</v>
      </c>
      <c r="H257" s="67">
        <v>13381.057000000001</v>
      </c>
      <c r="I257" s="67">
        <v>218.9429999999993</v>
      </c>
      <c r="J257" s="65" t="s">
        <v>438</v>
      </c>
      <c r="K257" s="65" t="s">
        <v>439</v>
      </c>
    </row>
    <row r="258" spans="1:11" ht="24" x14ac:dyDescent="0.25">
      <c r="A258" s="65" t="s">
        <v>367</v>
      </c>
      <c r="B258" s="65" t="s">
        <v>217</v>
      </c>
      <c r="C258" s="66" t="s">
        <v>39</v>
      </c>
      <c r="D258" s="66" t="s">
        <v>440</v>
      </c>
      <c r="E258" s="66" t="s">
        <v>137</v>
      </c>
      <c r="F258" s="65" t="s">
        <v>441</v>
      </c>
      <c r="G258" s="67">
        <v>100</v>
      </c>
      <c r="H258" s="67">
        <v>0</v>
      </c>
      <c r="I258" s="67">
        <v>100</v>
      </c>
      <c r="J258" s="65" t="s">
        <v>431</v>
      </c>
      <c r="K258" s="65" t="s">
        <v>432</v>
      </c>
    </row>
    <row r="259" spans="1:11" ht="24" x14ac:dyDescent="0.25">
      <c r="A259" s="65" t="s">
        <v>367</v>
      </c>
      <c r="B259" s="65" t="s">
        <v>217</v>
      </c>
      <c r="C259" s="66" t="s">
        <v>39</v>
      </c>
      <c r="D259" s="66" t="s">
        <v>440</v>
      </c>
      <c r="E259" s="66" t="s">
        <v>145</v>
      </c>
      <c r="F259" s="65" t="s">
        <v>441</v>
      </c>
      <c r="G259" s="67">
        <v>131000</v>
      </c>
      <c r="H259" s="67">
        <v>130974.82399999999</v>
      </c>
      <c r="I259" s="67">
        <v>25.176000000006752</v>
      </c>
      <c r="J259" s="65" t="s">
        <v>431</v>
      </c>
      <c r="K259" s="65" t="s">
        <v>432</v>
      </c>
    </row>
    <row r="260" spans="1:11" ht="24" x14ac:dyDescent="0.25">
      <c r="A260" s="65" t="s">
        <v>367</v>
      </c>
      <c r="B260" s="65" t="s">
        <v>217</v>
      </c>
      <c r="C260" s="66" t="s">
        <v>39</v>
      </c>
      <c r="D260" s="66" t="s">
        <v>442</v>
      </c>
      <c r="E260" s="66" t="s">
        <v>140</v>
      </c>
      <c r="F260" s="65" t="s">
        <v>443</v>
      </c>
      <c r="G260" s="67">
        <v>3974068</v>
      </c>
      <c r="H260" s="67">
        <v>3875553.273</v>
      </c>
      <c r="I260" s="67">
        <v>98514.726999999955</v>
      </c>
      <c r="J260" s="65" t="s">
        <v>444</v>
      </c>
      <c r="K260" s="65" t="s">
        <v>445</v>
      </c>
    </row>
    <row r="261" spans="1:11" ht="24" x14ac:dyDescent="0.25">
      <c r="A261" s="65" t="s">
        <v>367</v>
      </c>
      <c r="B261" s="65" t="s">
        <v>217</v>
      </c>
      <c r="C261" s="66" t="s">
        <v>39</v>
      </c>
      <c r="D261" s="66" t="s">
        <v>442</v>
      </c>
      <c r="E261" s="66" t="s">
        <v>146</v>
      </c>
      <c r="F261" s="65" t="s">
        <v>443</v>
      </c>
      <c r="G261" s="67">
        <v>792</v>
      </c>
      <c r="H261" s="67">
        <v>791.15200000000004</v>
      </c>
      <c r="I261" s="67">
        <v>0.84799999999995634</v>
      </c>
      <c r="J261" s="65" t="s">
        <v>444</v>
      </c>
      <c r="K261" s="65" t="s">
        <v>445</v>
      </c>
    </row>
    <row r="262" spans="1:11" ht="24" x14ac:dyDescent="0.25">
      <c r="A262" s="65" t="s">
        <v>367</v>
      </c>
      <c r="B262" s="65" t="s">
        <v>217</v>
      </c>
      <c r="C262" s="66" t="s">
        <v>39</v>
      </c>
      <c r="D262" s="66" t="s">
        <v>446</v>
      </c>
      <c r="E262" s="66" t="s">
        <v>137</v>
      </c>
      <c r="F262" s="65" t="s">
        <v>447</v>
      </c>
      <c r="G262" s="67">
        <v>403</v>
      </c>
      <c r="H262" s="67">
        <v>0</v>
      </c>
      <c r="I262" s="67">
        <v>403</v>
      </c>
      <c r="J262" s="65" t="s">
        <v>392</v>
      </c>
      <c r="K262" s="65" t="s">
        <v>193</v>
      </c>
    </row>
    <row r="263" spans="1:11" ht="24" x14ac:dyDescent="0.25">
      <c r="A263" s="65" t="s">
        <v>367</v>
      </c>
      <c r="B263" s="65" t="s">
        <v>217</v>
      </c>
      <c r="C263" s="66" t="s">
        <v>39</v>
      </c>
      <c r="D263" s="66" t="s">
        <v>446</v>
      </c>
      <c r="E263" s="66" t="s">
        <v>145</v>
      </c>
      <c r="F263" s="65" t="s">
        <v>447</v>
      </c>
      <c r="G263" s="67">
        <v>267850</v>
      </c>
      <c r="H263" s="67">
        <v>266227.06199999998</v>
      </c>
      <c r="I263" s="67">
        <v>1622.9380000000237</v>
      </c>
      <c r="J263" s="65" t="s">
        <v>392</v>
      </c>
      <c r="K263" s="65" t="s">
        <v>193</v>
      </c>
    </row>
    <row r="264" spans="1:11" ht="24" x14ac:dyDescent="0.25">
      <c r="A264" s="65" t="s">
        <v>367</v>
      </c>
      <c r="B264" s="65" t="s">
        <v>217</v>
      </c>
      <c r="C264" s="66" t="s">
        <v>39</v>
      </c>
      <c r="D264" s="66" t="s">
        <v>446</v>
      </c>
      <c r="E264" s="66" t="s">
        <v>140</v>
      </c>
      <c r="F264" s="65" t="s">
        <v>447</v>
      </c>
      <c r="G264" s="67">
        <v>4400007</v>
      </c>
      <c r="H264" s="67">
        <v>4007671.4240000001</v>
      </c>
      <c r="I264" s="67">
        <v>392335.57599999988</v>
      </c>
      <c r="J264" s="65" t="s">
        <v>392</v>
      </c>
      <c r="K264" s="65" t="s">
        <v>193</v>
      </c>
    </row>
    <row r="265" spans="1:11" ht="24" x14ac:dyDescent="0.25">
      <c r="A265" s="65" t="s">
        <v>367</v>
      </c>
      <c r="B265" s="65" t="s">
        <v>217</v>
      </c>
      <c r="C265" s="66" t="s">
        <v>39</v>
      </c>
      <c r="D265" s="66" t="s">
        <v>448</v>
      </c>
      <c r="E265" s="66" t="s">
        <v>137</v>
      </c>
      <c r="F265" s="65" t="s">
        <v>449</v>
      </c>
      <c r="G265" s="67">
        <v>706</v>
      </c>
      <c r="H265" s="67">
        <v>0</v>
      </c>
      <c r="I265" s="67">
        <v>706</v>
      </c>
      <c r="J265" s="65" t="s">
        <v>392</v>
      </c>
      <c r="K265" s="65" t="s">
        <v>193</v>
      </c>
    </row>
    <row r="266" spans="1:11" ht="24" x14ac:dyDescent="0.25">
      <c r="A266" s="65" t="s">
        <v>367</v>
      </c>
      <c r="B266" s="65" t="s">
        <v>217</v>
      </c>
      <c r="C266" s="66" t="s">
        <v>39</v>
      </c>
      <c r="D266" s="66" t="s">
        <v>448</v>
      </c>
      <c r="E266" s="66" t="s">
        <v>145</v>
      </c>
      <c r="F266" s="65" t="s">
        <v>449</v>
      </c>
      <c r="G266" s="67">
        <v>323930</v>
      </c>
      <c r="H266" s="67">
        <v>323929.092</v>
      </c>
      <c r="I266" s="67">
        <v>0.90799999999580905</v>
      </c>
      <c r="J266" s="65" t="s">
        <v>392</v>
      </c>
      <c r="K266" s="65" t="s">
        <v>193</v>
      </c>
    </row>
    <row r="267" spans="1:11" ht="24" x14ac:dyDescent="0.25">
      <c r="A267" s="65" t="s">
        <v>367</v>
      </c>
      <c r="B267" s="65" t="s">
        <v>217</v>
      </c>
      <c r="C267" s="66" t="s">
        <v>39</v>
      </c>
      <c r="D267" s="66" t="s">
        <v>448</v>
      </c>
      <c r="E267" s="66" t="s">
        <v>140</v>
      </c>
      <c r="F267" s="65" t="s">
        <v>449</v>
      </c>
      <c r="G267" s="67">
        <v>5632404</v>
      </c>
      <c r="H267" s="67">
        <v>5496361.4759999998</v>
      </c>
      <c r="I267" s="67">
        <v>136042.52400000021</v>
      </c>
      <c r="J267" s="65" t="s">
        <v>392</v>
      </c>
      <c r="K267" s="65" t="s">
        <v>193</v>
      </c>
    </row>
    <row r="268" spans="1:11" ht="24" x14ac:dyDescent="0.25">
      <c r="A268" s="65" t="s">
        <v>367</v>
      </c>
      <c r="B268" s="65" t="s">
        <v>217</v>
      </c>
      <c r="C268" s="66" t="s">
        <v>39</v>
      </c>
      <c r="D268" s="66" t="s">
        <v>448</v>
      </c>
      <c r="E268" s="66" t="s">
        <v>146</v>
      </c>
      <c r="F268" s="65" t="s">
        <v>449</v>
      </c>
      <c r="G268" s="67">
        <v>2000</v>
      </c>
      <c r="H268" s="67">
        <v>778.98099999999999</v>
      </c>
      <c r="I268" s="67">
        <v>1221.019</v>
      </c>
      <c r="J268" s="65" t="s">
        <v>392</v>
      </c>
      <c r="K268" s="65" t="s">
        <v>193</v>
      </c>
    </row>
    <row r="269" spans="1:11" ht="24" x14ac:dyDescent="0.25">
      <c r="A269" s="65" t="s">
        <v>367</v>
      </c>
      <c r="B269" s="65" t="s">
        <v>217</v>
      </c>
      <c r="C269" s="66" t="s">
        <v>39</v>
      </c>
      <c r="D269" s="66" t="s">
        <v>450</v>
      </c>
      <c r="E269" s="66" t="s">
        <v>145</v>
      </c>
      <c r="F269" s="65" t="s">
        <v>451</v>
      </c>
      <c r="G269" s="67">
        <v>1000</v>
      </c>
      <c r="H269" s="67">
        <v>0</v>
      </c>
      <c r="I269" s="67">
        <v>1000</v>
      </c>
      <c r="J269" s="65" t="s">
        <v>392</v>
      </c>
      <c r="K269" s="65" t="s">
        <v>193</v>
      </c>
    </row>
    <row r="270" spans="1:11" ht="24" x14ac:dyDescent="0.25">
      <c r="A270" s="65" t="s">
        <v>367</v>
      </c>
      <c r="B270" s="65" t="s">
        <v>217</v>
      </c>
      <c r="C270" s="66" t="s">
        <v>39</v>
      </c>
      <c r="D270" s="66" t="s">
        <v>450</v>
      </c>
      <c r="E270" s="66" t="s">
        <v>140</v>
      </c>
      <c r="F270" s="65" t="s">
        <v>451</v>
      </c>
      <c r="G270" s="67">
        <v>1000</v>
      </c>
      <c r="H270" s="67">
        <v>0</v>
      </c>
      <c r="I270" s="67">
        <v>1000</v>
      </c>
      <c r="J270" s="65" t="s">
        <v>392</v>
      </c>
      <c r="K270" s="65" t="s">
        <v>193</v>
      </c>
    </row>
    <row r="271" spans="1:11" ht="48" x14ac:dyDescent="0.25">
      <c r="A271" s="65" t="s">
        <v>367</v>
      </c>
      <c r="B271" s="65" t="s">
        <v>141</v>
      </c>
      <c r="C271" s="66" t="s">
        <v>39</v>
      </c>
      <c r="D271" s="66" t="s">
        <v>452</v>
      </c>
      <c r="E271" s="66" t="s">
        <v>140</v>
      </c>
      <c r="F271" s="65" t="s">
        <v>453</v>
      </c>
      <c r="G271" s="67">
        <v>941000</v>
      </c>
      <c r="H271" s="67">
        <v>934138.71699999995</v>
      </c>
      <c r="I271" s="67">
        <v>6861.283000000054</v>
      </c>
      <c r="J271" s="65" t="s">
        <v>454</v>
      </c>
      <c r="K271" s="65" t="s">
        <v>455</v>
      </c>
    </row>
    <row r="272" spans="1:11" ht="24" x14ac:dyDescent="0.25">
      <c r="A272" s="65" t="s">
        <v>367</v>
      </c>
      <c r="B272" s="65" t="s">
        <v>141</v>
      </c>
      <c r="C272" s="66" t="s">
        <v>39</v>
      </c>
      <c r="D272" s="66" t="s">
        <v>456</v>
      </c>
      <c r="E272" s="66" t="s">
        <v>137</v>
      </c>
      <c r="F272" s="65" t="s">
        <v>457</v>
      </c>
      <c r="G272" s="67">
        <v>1240</v>
      </c>
      <c r="H272" s="67">
        <v>1237.396</v>
      </c>
      <c r="I272" s="67">
        <v>2.6040000000000418</v>
      </c>
      <c r="J272" s="65" t="s">
        <v>392</v>
      </c>
      <c r="K272" s="65" t="s">
        <v>193</v>
      </c>
    </row>
    <row r="273" spans="1:11" ht="24" x14ac:dyDescent="0.25">
      <c r="A273" s="65" t="s">
        <v>367</v>
      </c>
      <c r="B273" s="65" t="s">
        <v>141</v>
      </c>
      <c r="C273" s="66" t="s">
        <v>39</v>
      </c>
      <c r="D273" s="66" t="s">
        <v>456</v>
      </c>
      <c r="E273" s="66" t="s">
        <v>145</v>
      </c>
      <c r="F273" s="65" t="s">
        <v>457</v>
      </c>
      <c r="G273" s="67">
        <v>652270</v>
      </c>
      <c r="H273" s="67">
        <v>651876.75</v>
      </c>
      <c r="I273" s="67">
        <v>393.25</v>
      </c>
      <c r="J273" s="65" t="s">
        <v>392</v>
      </c>
      <c r="K273" s="65" t="s">
        <v>193</v>
      </c>
    </row>
    <row r="274" spans="1:11" ht="24" x14ac:dyDescent="0.25">
      <c r="A274" s="65" t="s">
        <v>367</v>
      </c>
      <c r="B274" s="65" t="s">
        <v>141</v>
      </c>
      <c r="C274" s="66" t="s">
        <v>39</v>
      </c>
      <c r="D274" s="66" t="s">
        <v>456</v>
      </c>
      <c r="E274" s="66" t="s">
        <v>140</v>
      </c>
      <c r="F274" s="65" t="s">
        <v>457</v>
      </c>
      <c r="G274" s="67">
        <v>8169150</v>
      </c>
      <c r="H274" s="67">
        <v>8169145.7259999998</v>
      </c>
      <c r="I274" s="67">
        <v>4.2740000002086163</v>
      </c>
      <c r="J274" s="65" t="s">
        <v>392</v>
      </c>
      <c r="K274" s="65" t="s">
        <v>193</v>
      </c>
    </row>
    <row r="275" spans="1:11" ht="24" x14ac:dyDescent="0.25">
      <c r="A275" s="65" t="s">
        <v>367</v>
      </c>
      <c r="B275" s="65" t="s">
        <v>141</v>
      </c>
      <c r="C275" s="66" t="s">
        <v>39</v>
      </c>
      <c r="D275" s="66" t="s">
        <v>456</v>
      </c>
      <c r="E275" s="66" t="s">
        <v>146</v>
      </c>
      <c r="F275" s="65" t="s">
        <v>457</v>
      </c>
      <c r="G275" s="67">
        <v>4790</v>
      </c>
      <c r="H275" s="67">
        <v>1971.7860000000001</v>
      </c>
      <c r="I275" s="67">
        <v>2818.2139999999999</v>
      </c>
      <c r="J275" s="65" t="s">
        <v>392</v>
      </c>
      <c r="K275" s="65" t="s">
        <v>193</v>
      </c>
    </row>
    <row r="276" spans="1:11" ht="24" x14ac:dyDescent="0.25">
      <c r="A276" s="65" t="s">
        <v>367</v>
      </c>
      <c r="B276" s="65" t="s">
        <v>141</v>
      </c>
      <c r="C276" s="66" t="s">
        <v>39</v>
      </c>
      <c r="D276" s="66" t="s">
        <v>458</v>
      </c>
      <c r="E276" s="66" t="s">
        <v>137</v>
      </c>
      <c r="F276" s="65" t="s">
        <v>459</v>
      </c>
      <c r="G276" s="67">
        <v>950</v>
      </c>
      <c r="H276" s="67">
        <v>742.82500000000005</v>
      </c>
      <c r="I276" s="67">
        <v>207.17499999999995</v>
      </c>
      <c r="J276" s="65" t="s">
        <v>392</v>
      </c>
      <c r="K276" s="65" t="s">
        <v>193</v>
      </c>
    </row>
    <row r="277" spans="1:11" ht="24" x14ac:dyDescent="0.25">
      <c r="A277" s="65" t="s">
        <v>367</v>
      </c>
      <c r="B277" s="65" t="s">
        <v>141</v>
      </c>
      <c r="C277" s="66" t="s">
        <v>39</v>
      </c>
      <c r="D277" s="66" t="s">
        <v>458</v>
      </c>
      <c r="E277" s="66" t="s">
        <v>145</v>
      </c>
      <c r="F277" s="65" t="s">
        <v>459</v>
      </c>
      <c r="G277" s="67">
        <v>289980</v>
      </c>
      <c r="H277" s="67">
        <v>288184.23300000001</v>
      </c>
      <c r="I277" s="67">
        <v>1795.7669999999925</v>
      </c>
      <c r="J277" s="65" t="s">
        <v>392</v>
      </c>
      <c r="K277" s="65" t="s">
        <v>193</v>
      </c>
    </row>
    <row r="278" spans="1:11" ht="24" x14ac:dyDescent="0.25">
      <c r="A278" s="65" t="s">
        <v>367</v>
      </c>
      <c r="B278" s="65" t="s">
        <v>141</v>
      </c>
      <c r="C278" s="66" t="s">
        <v>39</v>
      </c>
      <c r="D278" s="66" t="s">
        <v>458</v>
      </c>
      <c r="E278" s="66" t="s">
        <v>140</v>
      </c>
      <c r="F278" s="65" t="s">
        <v>459</v>
      </c>
      <c r="G278" s="67">
        <v>7375650</v>
      </c>
      <c r="H278" s="67">
        <v>7374944.7580000004</v>
      </c>
      <c r="I278" s="67">
        <v>705.24199999962002</v>
      </c>
      <c r="J278" s="65" t="s">
        <v>392</v>
      </c>
      <c r="K278" s="65" t="s">
        <v>193</v>
      </c>
    </row>
    <row r="279" spans="1:11" ht="24" x14ac:dyDescent="0.25">
      <c r="A279" s="65" t="s">
        <v>367</v>
      </c>
      <c r="B279" s="65" t="s">
        <v>141</v>
      </c>
      <c r="C279" s="66" t="s">
        <v>39</v>
      </c>
      <c r="D279" s="66" t="s">
        <v>458</v>
      </c>
      <c r="E279" s="66" t="s">
        <v>146</v>
      </c>
      <c r="F279" s="65" t="s">
        <v>459</v>
      </c>
      <c r="G279" s="67">
        <v>5150</v>
      </c>
      <c r="H279" s="67">
        <v>2345.9140000000002</v>
      </c>
      <c r="I279" s="67">
        <v>2804.0859999999998</v>
      </c>
      <c r="J279" s="65" t="s">
        <v>392</v>
      </c>
      <c r="K279" s="65" t="s">
        <v>193</v>
      </c>
    </row>
    <row r="280" spans="1:11" ht="24" x14ac:dyDescent="0.25">
      <c r="A280" s="65" t="s">
        <v>367</v>
      </c>
      <c r="B280" s="65" t="s">
        <v>141</v>
      </c>
      <c r="C280" s="66" t="s">
        <v>39</v>
      </c>
      <c r="D280" s="66" t="s">
        <v>460</v>
      </c>
      <c r="E280" s="66" t="s">
        <v>137</v>
      </c>
      <c r="F280" s="65" t="s">
        <v>461</v>
      </c>
      <c r="G280" s="67">
        <v>450</v>
      </c>
      <c r="H280" s="67">
        <v>0</v>
      </c>
      <c r="I280" s="67">
        <v>450</v>
      </c>
      <c r="J280" s="65" t="s">
        <v>392</v>
      </c>
      <c r="K280" s="65" t="s">
        <v>193</v>
      </c>
    </row>
    <row r="281" spans="1:11" ht="24" x14ac:dyDescent="0.25">
      <c r="A281" s="65" t="s">
        <v>367</v>
      </c>
      <c r="B281" s="65" t="s">
        <v>141</v>
      </c>
      <c r="C281" s="66" t="s">
        <v>39</v>
      </c>
      <c r="D281" s="66" t="s">
        <v>460</v>
      </c>
      <c r="E281" s="66" t="s">
        <v>145</v>
      </c>
      <c r="F281" s="65" t="s">
        <v>461</v>
      </c>
      <c r="G281" s="67">
        <v>1000</v>
      </c>
      <c r="H281" s="67">
        <v>0</v>
      </c>
      <c r="I281" s="67">
        <v>1000</v>
      </c>
      <c r="J281" s="65" t="s">
        <v>392</v>
      </c>
      <c r="K281" s="65" t="s">
        <v>193</v>
      </c>
    </row>
    <row r="282" spans="1:11" ht="24" x14ac:dyDescent="0.25">
      <c r="A282" s="65" t="s">
        <v>367</v>
      </c>
      <c r="B282" s="65" t="s">
        <v>141</v>
      </c>
      <c r="C282" s="66" t="s">
        <v>39</v>
      </c>
      <c r="D282" s="66" t="s">
        <v>460</v>
      </c>
      <c r="E282" s="66" t="s">
        <v>140</v>
      </c>
      <c r="F282" s="65" t="s">
        <v>461</v>
      </c>
      <c r="G282" s="67">
        <v>1010</v>
      </c>
      <c r="H282" s="67">
        <v>0</v>
      </c>
      <c r="I282" s="67">
        <v>1010</v>
      </c>
      <c r="J282" s="65" t="s">
        <v>392</v>
      </c>
      <c r="K282" s="65" t="s">
        <v>193</v>
      </c>
    </row>
    <row r="283" spans="1:11" ht="24" x14ac:dyDescent="0.25">
      <c r="A283" s="65" t="s">
        <v>367</v>
      </c>
      <c r="B283" s="65" t="s">
        <v>241</v>
      </c>
      <c r="C283" s="66" t="s">
        <v>39</v>
      </c>
      <c r="D283" s="66" t="s">
        <v>462</v>
      </c>
      <c r="E283" s="66" t="s">
        <v>137</v>
      </c>
      <c r="F283" s="65" t="s">
        <v>463</v>
      </c>
      <c r="G283" s="67">
        <v>70</v>
      </c>
      <c r="H283" s="67">
        <v>63.006999999999998</v>
      </c>
      <c r="I283" s="67">
        <v>6.9930000000000021</v>
      </c>
      <c r="J283" s="65" t="s">
        <v>464</v>
      </c>
      <c r="K283" s="65" t="s">
        <v>465</v>
      </c>
    </row>
    <row r="284" spans="1:11" ht="24" x14ac:dyDescent="0.25">
      <c r="A284" s="65" t="s">
        <v>367</v>
      </c>
      <c r="B284" s="65" t="s">
        <v>241</v>
      </c>
      <c r="C284" s="66" t="s">
        <v>39</v>
      </c>
      <c r="D284" s="66" t="s">
        <v>462</v>
      </c>
      <c r="E284" s="66" t="s">
        <v>145</v>
      </c>
      <c r="F284" s="65" t="s">
        <v>463</v>
      </c>
      <c r="G284" s="67">
        <v>20795</v>
      </c>
      <c r="H284" s="67">
        <v>20538.54</v>
      </c>
      <c r="I284" s="67">
        <v>256.45999999999913</v>
      </c>
      <c r="J284" s="65" t="s">
        <v>464</v>
      </c>
      <c r="K284" s="65" t="s">
        <v>465</v>
      </c>
    </row>
    <row r="285" spans="1:11" ht="24" x14ac:dyDescent="0.25">
      <c r="A285" s="65" t="s">
        <v>367</v>
      </c>
      <c r="B285" s="65" t="s">
        <v>241</v>
      </c>
      <c r="C285" s="66" t="s">
        <v>39</v>
      </c>
      <c r="D285" s="66" t="s">
        <v>466</v>
      </c>
      <c r="E285" s="66" t="s">
        <v>137</v>
      </c>
      <c r="F285" s="65" t="s">
        <v>467</v>
      </c>
      <c r="G285" s="67">
        <v>70</v>
      </c>
      <c r="H285" s="67">
        <v>66.945999999999998</v>
      </c>
      <c r="I285" s="67">
        <v>3.054000000000002</v>
      </c>
      <c r="J285" s="65" t="s">
        <v>464</v>
      </c>
      <c r="K285" s="65" t="s">
        <v>468</v>
      </c>
    </row>
    <row r="286" spans="1:11" ht="36" x14ac:dyDescent="0.25">
      <c r="A286" s="65" t="s">
        <v>367</v>
      </c>
      <c r="B286" s="65" t="s">
        <v>241</v>
      </c>
      <c r="C286" s="66" t="s">
        <v>39</v>
      </c>
      <c r="D286" s="66" t="s">
        <v>469</v>
      </c>
      <c r="E286" s="66" t="s">
        <v>140</v>
      </c>
      <c r="F286" s="65" t="s">
        <v>470</v>
      </c>
      <c r="G286" s="67">
        <v>765000</v>
      </c>
      <c r="H286" s="67">
        <v>764874.31599999999</v>
      </c>
      <c r="I286" s="67">
        <v>125.68400000000838</v>
      </c>
      <c r="J286" s="65" t="s">
        <v>471</v>
      </c>
      <c r="K286" s="65" t="s">
        <v>472</v>
      </c>
    </row>
    <row r="287" spans="1:11" ht="24" x14ac:dyDescent="0.25">
      <c r="A287" s="65" t="s">
        <v>367</v>
      </c>
      <c r="B287" s="65" t="s">
        <v>241</v>
      </c>
      <c r="C287" s="66" t="s">
        <v>39</v>
      </c>
      <c r="D287" s="66" t="s">
        <v>473</v>
      </c>
      <c r="E287" s="66" t="s">
        <v>137</v>
      </c>
      <c r="F287" s="65" t="s">
        <v>474</v>
      </c>
      <c r="G287" s="67">
        <v>880</v>
      </c>
      <c r="H287" s="67">
        <v>74.034000000000006</v>
      </c>
      <c r="I287" s="67">
        <v>805.96600000000001</v>
      </c>
      <c r="J287" s="65" t="s">
        <v>392</v>
      </c>
      <c r="K287" s="65" t="s">
        <v>193</v>
      </c>
    </row>
    <row r="288" spans="1:11" ht="24" x14ac:dyDescent="0.25">
      <c r="A288" s="65" t="s">
        <v>367</v>
      </c>
      <c r="B288" s="65" t="s">
        <v>241</v>
      </c>
      <c r="C288" s="66" t="s">
        <v>39</v>
      </c>
      <c r="D288" s="66" t="s">
        <v>473</v>
      </c>
      <c r="E288" s="66" t="s">
        <v>145</v>
      </c>
      <c r="F288" s="65" t="s">
        <v>474</v>
      </c>
      <c r="G288" s="67">
        <v>20470</v>
      </c>
      <c r="H288" s="67">
        <v>20442.939999999999</v>
      </c>
      <c r="I288" s="67">
        <v>27.06000000000131</v>
      </c>
      <c r="J288" s="65" t="s">
        <v>392</v>
      </c>
      <c r="K288" s="65" t="s">
        <v>193</v>
      </c>
    </row>
    <row r="289" spans="1:11" ht="24" x14ac:dyDescent="0.25">
      <c r="A289" s="65" t="s">
        <v>367</v>
      </c>
      <c r="B289" s="65" t="s">
        <v>241</v>
      </c>
      <c r="C289" s="66" t="s">
        <v>39</v>
      </c>
      <c r="D289" s="66" t="s">
        <v>473</v>
      </c>
      <c r="E289" s="66" t="s">
        <v>140</v>
      </c>
      <c r="F289" s="65" t="s">
        <v>474</v>
      </c>
      <c r="G289" s="67">
        <v>4963550</v>
      </c>
      <c r="H289" s="67">
        <v>4959560.7220000001</v>
      </c>
      <c r="I289" s="67">
        <v>3989.2779999999329</v>
      </c>
      <c r="J289" s="65" t="s">
        <v>392</v>
      </c>
      <c r="K289" s="65" t="s">
        <v>193</v>
      </c>
    </row>
    <row r="290" spans="1:11" ht="24" x14ac:dyDescent="0.25">
      <c r="A290" s="65" t="s">
        <v>367</v>
      </c>
      <c r="B290" s="65" t="s">
        <v>241</v>
      </c>
      <c r="C290" s="66" t="s">
        <v>39</v>
      </c>
      <c r="D290" s="66" t="s">
        <v>473</v>
      </c>
      <c r="E290" s="66" t="s">
        <v>146</v>
      </c>
      <c r="F290" s="65" t="s">
        <v>474</v>
      </c>
      <c r="G290" s="67">
        <v>1500</v>
      </c>
      <c r="H290" s="67">
        <v>0</v>
      </c>
      <c r="I290" s="67">
        <v>1500</v>
      </c>
      <c r="J290" s="65" t="s">
        <v>392</v>
      </c>
      <c r="K290" s="65" t="s">
        <v>193</v>
      </c>
    </row>
    <row r="291" spans="1:11" ht="24" x14ac:dyDescent="0.25">
      <c r="A291" s="65" t="s">
        <v>367</v>
      </c>
      <c r="B291" s="65" t="s">
        <v>241</v>
      </c>
      <c r="C291" s="66" t="s">
        <v>39</v>
      </c>
      <c r="D291" s="66" t="s">
        <v>475</v>
      </c>
      <c r="E291" s="66" t="s">
        <v>137</v>
      </c>
      <c r="F291" s="65" t="s">
        <v>476</v>
      </c>
      <c r="G291" s="67">
        <v>827</v>
      </c>
      <c r="H291" s="67">
        <v>23.628</v>
      </c>
      <c r="I291" s="67">
        <v>803.37199999999996</v>
      </c>
      <c r="J291" s="65" t="s">
        <v>392</v>
      </c>
      <c r="K291" s="65" t="s">
        <v>193</v>
      </c>
    </row>
    <row r="292" spans="1:11" ht="24" x14ac:dyDescent="0.25">
      <c r="A292" s="65" t="s">
        <v>367</v>
      </c>
      <c r="B292" s="65" t="s">
        <v>241</v>
      </c>
      <c r="C292" s="66" t="s">
        <v>39</v>
      </c>
      <c r="D292" s="66" t="s">
        <v>475</v>
      </c>
      <c r="E292" s="66" t="s">
        <v>145</v>
      </c>
      <c r="F292" s="65" t="s">
        <v>476</v>
      </c>
      <c r="G292" s="67">
        <v>50470</v>
      </c>
      <c r="H292" s="67">
        <v>50470</v>
      </c>
      <c r="I292" s="67">
        <v>0</v>
      </c>
      <c r="J292" s="65" t="s">
        <v>392</v>
      </c>
      <c r="K292" s="65" t="s">
        <v>193</v>
      </c>
    </row>
    <row r="293" spans="1:11" ht="24" x14ac:dyDescent="0.25">
      <c r="A293" s="65" t="s">
        <v>367</v>
      </c>
      <c r="B293" s="65" t="s">
        <v>241</v>
      </c>
      <c r="C293" s="66" t="s">
        <v>39</v>
      </c>
      <c r="D293" s="66" t="s">
        <v>475</v>
      </c>
      <c r="E293" s="66" t="s">
        <v>140</v>
      </c>
      <c r="F293" s="65" t="s">
        <v>476</v>
      </c>
      <c r="G293" s="67">
        <v>6310933</v>
      </c>
      <c r="H293" s="67">
        <v>6023921.9850000003</v>
      </c>
      <c r="I293" s="67">
        <v>287011.01499999966</v>
      </c>
      <c r="J293" s="65" t="s">
        <v>392</v>
      </c>
      <c r="K293" s="65" t="s">
        <v>193</v>
      </c>
    </row>
    <row r="294" spans="1:11" ht="24" x14ac:dyDescent="0.25">
      <c r="A294" s="65" t="s">
        <v>367</v>
      </c>
      <c r="B294" s="65" t="s">
        <v>241</v>
      </c>
      <c r="C294" s="66" t="s">
        <v>39</v>
      </c>
      <c r="D294" s="66" t="s">
        <v>475</v>
      </c>
      <c r="E294" s="66" t="s">
        <v>146</v>
      </c>
      <c r="F294" s="65" t="s">
        <v>476</v>
      </c>
      <c r="G294" s="67">
        <v>3000</v>
      </c>
      <c r="H294" s="67">
        <v>365.14499999999998</v>
      </c>
      <c r="I294" s="67">
        <v>2634.855</v>
      </c>
      <c r="J294" s="65" t="s">
        <v>392</v>
      </c>
      <c r="K294" s="65" t="s">
        <v>193</v>
      </c>
    </row>
    <row r="295" spans="1:11" ht="24" x14ac:dyDescent="0.25">
      <c r="A295" s="65" t="s">
        <v>367</v>
      </c>
      <c r="B295" s="65" t="s">
        <v>241</v>
      </c>
      <c r="C295" s="66" t="s">
        <v>39</v>
      </c>
      <c r="D295" s="66" t="s">
        <v>477</v>
      </c>
      <c r="E295" s="66" t="s">
        <v>137</v>
      </c>
      <c r="F295" s="65" t="s">
        <v>478</v>
      </c>
      <c r="G295" s="67">
        <v>110</v>
      </c>
      <c r="H295" s="67">
        <v>107.11199999999999</v>
      </c>
      <c r="I295" s="67">
        <v>2.8880000000000052</v>
      </c>
      <c r="J295" s="65" t="s">
        <v>392</v>
      </c>
      <c r="K295" s="65" t="s">
        <v>193</v>
      </c>
    </row>
    <row r="296" spans="1:11" ht="24" x14ac:dyDescent="0.25">
      <c r="A296" s="65" t="s">
        <v>367</v>
      </c>
      <c r="B296" s="65" t="s">
        <v>241</v>
      </c>
      <c r="C296" s="66" t="s">
        <v>39</v>
      </c>
      <c r="D296" s="66" t="s">
        <v>477</v>
      </c>
      <c r="E296" s="66" t="s">
        <v>140</v>
      </c>
      <c r="F296" s="65" t="s">
        <v>478</v>
      </c>
      <c r="G296" s="67">
        <v>350004</v>
      </c>
      <c r="H296" s="67">
        <v>349964.08500000002</v>
      </c>
      <c r="I296" s="67">
        <v>39.914999999979045</v>
      </c>
      <c r="J296" s="65" t="s">
        <v>392</v>
      </c>
      <c r="K296" s="65" t="s">
        <v>193</v>
      </c>
    </row>
    <row r="297" spans="1:11" ht="24" x14ac:dyDescent="0.25">
      <c r="A297" s="65" t="s">
        <v>367</v>
      </c>
      <c r="B297" s="65" t="s">
        <v>241</v>
      </c>
      <c r="C297" s="66" t="s">
        <v>39</v>
      </c>
      <c r="D297" s="66" t="s">
        <v>477</v>
      </c>
      <c r="E297" s="66" t="s">
        <v>146</v>
      </c>
      <c r="F297" s="65" t="s">
        <v>478</v>
      </c>
      <c r="G297" s="67">
        <v>1500</v>
      </c>
      <c r="H297" s="67">
        <v>0</v>
      </c>
      <c r="I297" s="67">
        <v>1500</v>
      </c>
      <c r="J297" s="65" t="s">
        <v>392</v>
      </c>
      <c r="K297" s="65" t="s">
        <v>193</v>
      </c>
    </row>
    <row r="298" spans="1:11" ht="24" x14ac:dyDescent="0.25">
      <c r="A298" s="65" t="s">
        <v>367</v>
      </c>
      <c r="B298" s="65" t="s">
        <v>241</v>
      </c>
      <c r="C298" s="66" t="s">
        <v>39</v>
      </c>
      <c r="D298" s="66" t="s">
        <v>479</v>
      </c>
      <c r="E298" s="66" t="s">
        <v>137</v>
      </c>
      <c r="F298" s="65" t="s">
        <v>480</v>
      </c>
      <c r="G298" s="67">
        <v>200</v>
      </c>
      <c r="H298" s="67">
        <v>0</v>
      </c>
      <c r="I298" s="67">
        <v>200</v>
      </c>
      <c r="J298" s="65" t="s">
        <v>244</v>
      </c>
      <c r="K298" s="65" t="s">
        <v>248</v>
      </c>
    </row>
    <row r="299" spans="1:11" ht="24" x14ac:dyDescent="0.25">
      <c r="A299" s="65" t="s">
        <v>367</v>
      </c>
      <c r="B299" s="65" t="s">
        <v>241</v>
      </c>
      <c r="C299" s="66" t="s">
        <v>39</v>
      </c>
      <c r="D299" s="66" t="s">
        <v>481</v>
      </c>
      <c r="E299" s="66" t="s">
        <v>145</v>
      </c>
      <c r="F299" s="65" t="s">
        <v>482</v>
      </c>
      <c r="G299" s="67">
        <v>1000</v>
      </c>
      <c r="H299" s="67">
        <v>0</v>
      </c>
      <c r="I299" s="67">
        <v>1000</v>
      </c>
      <c r="J299" s="65" t="s">
        <v>392</v>
      </c>
      <c r="K299" s="65" t="s">
        <v>193</v>
      </c>
    </row>
    <row r="300" spans="1:11" ht="24" x14ac:dyDescent="0.25">
      <c r="A300" s="65" t="s">
        <v>367</v>
      </c>
      <c r="B300" s="65" t="s">
        <v>241</v>
      </c>
      <c r="C300" s="66" t="s">
        <v>39</v>
      </c>
      <c r="D300" s="66" t="s">
        <v>481</v>
      </c>
      <c r="E300" s="66" t="s">
        <v>140</v>
      </c>
      <c r="F300" s="65" t="s">
        <v>482</v>
      </c>
      <c r="G300" s="67">
        <v>1000</v>
      </c>
      <c r="H300" s="67">
        <v>0</v>
      </c>
      <c r="I300" s="67">
        <v>1000</v>
      </c>
      <c r="J300" s="65" t="s">
        <v>392</v>
      </c>
      <c r="K300" s="65" t="s">
        <v>193</v>
      </c>
    </row>
    <row r="301" spans="1:11" ht="24" x14ac:dyDescent="0.25">
      <c r="A301" s="65" t="s">
        <v>367</v>
      </c>
      <c r="B301" s="65" t="s">
        <v>147</v>
      </c>
      <c r="C301" s="66" t="s">
        <v>39</v>
      </c>
      <c r="D301" s="66" t="s">
        <v>483</v>
      </c>
      <c r="E301" s="66" t="s">
        <v>137</v>
      </c>
      <c r="F301" s="65" t="s">
        <v>484</v>
      </c>
      <c r="G301" s="67">
        <v>200</v>
      </c>
      <c r="H301" s="67">
        <v>0</v>
      </c>
      <c r="I301" s="67">
        <v>200</v>
      </c>
      <c r="J301" s="65" t="s">
        <v>262</v>
      </c>
      <c r="K301" s="65" t="s">
        <v>485</v>
      </c>
    </row>
    <row r="302" spans="1:11" ht="24" x14ac:dyDescent="0.25">
      <c r="A302" s="65" t="s">
        <v>367</v>
      </c>
      <c r="B302" s="65" t="s">
        <v>147</v>
      </c>
      <c r="C302" s="66" t="s">
        <v>39</v>
      </c>
      <c r="D302" s="66" t="s">
        <v>483</v>
      </c>
      <c r="E302" s="66" t="s">
        <v>145</v>
      </c>
      <c r="F302" s="65" t="s">
        <v>484</v>
      </c>
      <c r="G302" s="67">
        <v>10</v>
      </c>
      <c r="H302" s="67">
        <v>0</v>
      </c>
      <c r="I302" s="67">
        <v>10</v>
      </c>
      <c r="J302" s="65" t="s">
        <v>262</v>
      </c>
      <c r="K302" s="65" t="s">
        <v>485</v>
      </c>
    </row>
    <row r="303" spans="1:11" ht="24" x14ac:dyDescent="0.25">
      <c r="A303" s="65" t="s">
        <v>367</v>
      </c>
      <c r="B303" s="65" t="s">
        <v>147</v>
      </c>
      <c r="C303" s="66" t="s">
        <v>39</v>
      </c>
      <c r="D303" s="66" t="s">
        <v>483</v>
      </c>
      <c r="E303" s="66" t="s">
        <v>238</v>
      </c>
      <c r="F303" s="65" t="s">
        <v>484</v>
      </c>
      <c r="G303" s="67">
        <v>22000</v>
      </c>
      <c r="H303" s="67">
        <v>6472.17</v>
      </c>
      <c r="I303" s="67">
        <v>15527.83</v>
      </c>
      <c r="J303" s="65" t="s">
        <v>262</v>
      </c>
      <c r="K303" s="65" t="s">
        <v>485</v>
      </c>
    </row>
    <row r="304" spans="1:11" ht="24" x14ac:dyDescent="0.25">
      <c r="A304" s="65" t="s">
        <v>367</v>
      </c>
      <c r="B304" s="65" t="s">
        <v>147</v>
      </c>
      <c r="C304" s="66" t="s">
        <v>39</v>
      </c>
      <c r="D304" s="66" t="s">
        <v>483</v>
      </c>
      <c r="E304" s="66" t="s">
        <v>140</v>
      </c>
      <c r="F304" s="65" t="s">
        <v>484</v>
      </c>
      <c r="G304" s="67">
        <v>10</v>
      </c>
      <c r="H304" s="67">
        <v>0</v>
      </c>
      <c r="I304" s="67">
        <v>10</v>
      </c>
      <c r="J304" s="65" t="s">
        <v>262</v>
      </c>
      <c r="K304" s="65" t="s">
        <v>485</v>
      </c>
    </row>
    <row r="305" spans="1:11" ht="24" x14ac:dyDescent="0.25">
      <c r="A305" s="65" t="s">
        <v>367</v>
      </c>
      <c r="B305" s="65" t="s">
        <v>147</v>
      </c>
      <c r="C305" s="66" t="s">
        <v>39</v>
      </c>
      <c r="D305" s="66" t="s">
        <v>486</v>
      </c>
      <c r="E305" s="66" t="s">
        <v>137</v>
      </c>
      <c r="F305" s="65" t="s">
        <v>487</v>
      </c>
      <c r="G305" s="67">
        <v>57</v>
      </c>
      <c r="H305" s="67">
        <v>0</v>
      </c>
      <c r="I305" s="67">
        <v>57</v>
      </c>
      <c r="J305" s="65" t="s">
        <v>488</v>
      </c>
      <c r="K305" s="65" t="s">
        <v>489</v>
      </c>
    </row>
    <row r="306" spans="1:11" ht="24" x14ac:dyDescent="0.25">
      <c r="A306" s="65" t="s">
        <v>367</v>
      </c>
      <c r="B306" s="65" t="s">
        <v>147</v>
      </c>
      <c r="C306" s="66" t="s">
        <v>39</v>
      </c>
      <c r="D306" s="66" t="s">
        <v>486</v>
      </c>
      <c r="E306" s="66" t="s">
        <v>145</v>
      </c>
      <c r="F306" s="65" t="s">
        <v>487</v>
      </c>
      <c r="G306" s="67">
        <v>59823</v>
      </c>
      <c r="H306" s="67">
        <v>59822.286</v>
      </c>
      <c r="I306" s="67">
        <v>0.71399999999994179</v>
      </c>
      <c r="J306" s="65" t="s">
        <v>488</v>
      </c>
      <c r="K306" s="65" t="s">
        <v>489</v>
      </c>
    </row>
    <row r="307" spans="1:11" ht="24" x14ac:dyDescent="0.25">
      <c r="A307" s="65" t="s">
        <v>367</v>
      </c>
      <c r="B307" s="65" t="s">
        <v>147</v>
      </c>
      <c r="C307" s="66" t="s">
        <v>39</v>
      </c>
      <c r="D307" s="66" t="s">
        <v>490</v>
      </c>
      <c r="E307" s="66" t="s">
        <v>137</v>
      </c>
      <c r="F307" s="65" t="s">
        <v>491</v>
      </c>
      <c r="G307" s="67">
        <v>200</v>
      </c>
      <c r="H307" s="67">
        <v>129.953</v>
      </c>
      <c r="I307" s="67">
        <v>70.046999999999997</v>
      </c>
      <c r="J307" s="65" t="s">
        <v>150</v>
      </c>
      <c r="K307" s="65" t="s">
        <v>492</v>
      </c>
    </row>
    <row r="308" spans="1:11" ht="24" x14ac:dyDescent="0.25">
      <c r="A308" s="65" t="s">
        <v>367</v>
      </c>
      <c r="B308" s="65" t="s">
        <v>147</v>
      </c>
      <c r="C308" s="66" t="s">
        <v>39</v>
      </c>
      <c r="D308" s="66" t="s">
        <v>490</v>
      </c>
      <c r="E308" s="66" t="s">
        <v>145</v>
      </c>
      <c r="F308" s="65" t="s">
        <v>491</v>
      </c>
      <c r="G308" s="67">
        <v>10</v>
      </c>
      <c r="H308" s="67">
        <v>0</v>
      </c>
      <c r="I308" s="67">
        <v>10</v>
      </c>
      <c r="J308" s="65" t="s">
        <v>150</v>
      </c>
      <c r="K308" s="65" t="s">
        <v>492</v>
      </c>
    </row>
    <row r="309" spans="1:11" ht="24" x14ac:dyDescent="0.25">
      <c r="A309" s="65" t="s">
        <v>367</v>
      </c>
      <c r="B309" s="65" t="s">
        <v>147</v>
      </c>
      <c r="C309" s="66" t="s">
        <v>39</v>
      </c>
      <c r="D309" s="66" t="s">
        <v>490</v>
      </c>
      <c r="E309" s="66" t="s">
        <v>140</v>
      </c>
      <c r="F309" s="65" t="s">
        <v>491</v>
      </c>
      <c r="G309" s="67">
        <v>10</v>
      </c>
      <c r="H309" s="67">
        <v>0</v>
      </c>
      <c r="I309" s="67">
        <v>10</v>
      </c>
      <c r="J309" s="65" t="s">
        <v>150</v>
      </c>
      <c r="K309" s="65" t="s">
        <v>492</v>
      </c>
    </row>
    <row r="310" spans="1:11" ht="24" x14ac:dyDescent="0.25">
      <c r="A310" s="65" t="s">
        <v>367</v>
      </c>
      <c r="B310" s="65" t="s">
        <v>147</v>
      </c>
      <c r="C310" s="66" t="s">
        <v>39</v>
      </c>
      <c r="D310" s="66" t="s">
        <v>493</v>
      </c>
      <c r="E310" s="66" t="s">
        <v>145</v>
      </c>
      <c r="F310" s="65" t="s">
        <v>494</v>
      </c>
      <c r="G310" s="67">
        <v>55920</v>
      </c>
      <c r="H310" s="67">
        <v>55920</v>
      </c>
      <c r="I310" s="67">
        <v>0</v>
      </c>
      <c r="J310" s="65" t="s">
        <v>150</v>
      </c>
      <c r="K310" s="65" t="s">
        <v>150</v>
      </c>
    </row>
    <row r="311" spans="1:11" ht="36" x14ac:dyDescent="0.25">
      <c r="A311" s="65" t="s">
        <v>367</v>
      </c>
      <c r="B311" s="65" t="s">
        <v>147</v>
      </c>
      <c r="C311" s="66" t="s">
        <v>39</v>
      </c>
      <c r="D311" s="66" t="s">
        <v>495</v>
      </c>
      <c r="E311" s="66" t="s">
        <v>140</v>
      </c>
      <c r="F311" s="65" t="s">
        <v>496</v>
      </c>
      <c r="G311" s="67">
        <v>104000</v>
      </c>
      <c r="H311" s="67">
        <v>94704.974000000002</v>
      </c>
      <c r="I311" s="67">
        <v>9295.025999999998</v>
      </c>
      <c r="J311" s="65" t="s">
        <v>497</v>
      </c>
      <c r="K311" s="65" t="s">
        <v>498</v>
      </c>
    </row>
    <row r="312" spans="1:11" ht="24" x14ac:dyDescent="0.25">
      <c r="A312" s="65" t="s">
        <v>367</v>
      </c>
      <c r="B312" s="65" t="s">
        <v>147</v>
      </c>
      <c r="C312" s="66" t="s">
        <v>39</v>
      </c>
      <c r="D312" s="66" t="s">
        <v>499</v>
      </c>
      <c r="E312" s="66" t="s">
        <v>145</v>
      </c>
      <c r="F312" s="65" t="s">
        <v>500</v>
      </c>
      <c r="G312" s="67">
        <v>127760</v>
      </c>
      <c r="H312" s="67">
        <v>127754.883</v>
      </c>
      <c r="I312" s="67">
        <v>5.1169999999983702</v>
      </c>
      <c r="J312" s="65" t="s">
        <v>501</v>
      </c>
      <c r="K312" s="65" t="s">
        <v>502</v>
      </c>
    </row>
    <row r="313" spans="1:11" ht="24" x14ac:dyDescent="0.25">
      <c r="A313" s="65" t="s">
        <v>367</v>
      </c>
      <c r="B313" s="65" t="s">
        <v>147</v>
      </c>
      <c r="C313" s="66" t="s">
        <v>39</v>
      </c>
      <c r="D313" s="66" t="s">
        <v>503</v>
      </c>
      <c r="E313" s="66" t="s">
        <v>137</v>
      </c>
      <c r="F313" s="65" t="s">
        <v>504</v>
      </c>
      <c r="G313" s="67">
        <v>100</v>
      </c>
      <c r="H313" s="67">
        <v>0</v>
      </c>
      <c r="I313" s="67">
        <v>100</v>
      </c>
      <c r="J313" s="65" t="s">
        <v>505</v>
      </c>
      <c r="K313" s="65" t="s">
        <v>505</v>
      </c>
    </row>
    <row r="314" spans="1:11" ht="24" x14ac:dyDescent="0.25">
      <c r="A314" s="65" t="s">
        <v>367</v>
      </c>
      <c r="B314" s="65" t="s">
        <v>147</v>
      </c>
      <c r="C314" s="66" t="s">
        <v>39</v>
      </c>
      <c r="D314" s="66" t="s">
        <v>503</v>
      </c>
      <c r="E314" s="66" t="s">
        <v>140</v>
      </c>
      <c r="F314" s="65" t="s">
        <v>504</v>
      </c>
      <c r="G314" s="67">
        <v>1</v>
      </c>
      <c r="H314" s="67">
        <v>0</v>
      </c>
      <c r="I314" s="67">
        <v>1</v>
      </c>
      <c r="J314" s="65" t="s">
        <v>505</v>
      </c>
      <c r="K314" s="65" t="s">
        <v>505</v>
      </c>
    </row>
    <row r="315" spans="1:11" ht="24" x14ac:dyDescent="0.25">
      <c r="A315" s="65" t="s">
        <v>367</v>
      </c>
      <c r="B315" s="65" t="s">
        <v>147</v>
      </c>
      <c r="C315" s="66" t="s">
        <v>39</v>
      </c>
      <c r="D315" s="66" t="s">
        <v>506</v>
      </c>
      <c r="E315" s="66" t="s">
        <v>137</v>
      </c>
      <c r="F315" s="65" t="s">
        <v>507</v>
      </c>
      <c r="G315" s="67">
        <v>2701</v>
      </c>
      <c r="H315" s="67">
        <v>1777.373</v>
      </c>
      <c r="I315" s="67">
        <v>923.62699999999995</v>
      </c>
      <c r="J315" s="65" t="s">
        <v>501</v>
      </c>
      <c r="K315" s="65" t="s">
        <v>508</v>
      </c>
    </row>
    <row r="316" spans="1:11" ht="24" x14ac:dyDescent="0.25">
      <c r="A316" s="65" t="s">
        <v>367</v>
      </c>
      <c r="B316" s="65" t="s">
        <v>147</v>
      </c>
      <c r="C316" s="66" t="s">
        <v>39</v>
      </c>
      <c r="D316" s="66" t="s">
        <v>506</v>
      </c>
      <c r="E316" s="66" t="s">
        <v>145</v>
      </c>
      <c r="F316" s="65" t="s">
        <v>507</v>
      </c>
      <c r="G316" s="67">
        <v>378560</v>
      </c>
      <c r="H316" s="67">
        <v>378559.31300000002</v>
      </c>
      <c r="I316" s="67">
        <v>0.68699999997625127</v>
      </c>
      <c r="J316" s="65" t="s">
        <v>501</v>
      </c>
      <c r="K316" s="65" t="s">
        <v>508</v>
      </c>
    </row>
    <row r="317" spans="1:11" ht="24" x14ac:dyDescent="0.25">
      <c r="A317" s="65" t="s">
        <v>367</v>
      </c>
      <c r="B317" s="65" t="s">
        <v>147</v>
      </c>
      <c r="C317" s="66" t="s">
        <v>39</v>
      </c>
      <c r="D317" s="66" t="s">
        <v>506</v>
      </c>
      <c r="E317" s="66" t="s">
        <v>140</v>
      </c>
      <c r="F317" s="65" t="s">
        <v>507</v>
      </c>
      <c r="G317" s="67">
        <v>15387689</v>
      </c>
      <c r="H317" s="67">
        <v>15387337.902000001</v>
      </c>
      <c r="I317" s="67">
        <v>351.09799999929965</v>
      </c>
      <c r="J317" s="65" t="s">
        <v>501</v>
      </c>
      <c r="K317" s="65" t="s">
        <v>508</v>
      </c>
    </row>
    <row r="318" spans="1:11" ht="24" x14ac:dyDescent="0.25">
      <c r="A318" s="65" t="s">
        <v>367</v>
      </c>
      <c r="B318" s="65" t="s">
        <v>147</v>
      </c>
      <c r="C318" s="66" t="s">
        <v>39</v>
      </c>
      <c r="D318" s="66" t="s">
        <v>506</v>
      </c>
      <c r="E318" s="66" t="s">
        <v>146</v>
      </c>
      <c r="F318" s="65" t="s">
        <v>507</v>
      </c>
      <c r="G318" s="67">
        <v>13000</v>
      </c>
      <c r="H318" s="67">
        <v>4530.2510000000002</v>
      </c>
      <c r="I318" s="67">
        <v>8469.7489999999998</v>
      </c>
      <c r="J318" s="65" t="s">
        <v>501</v>
      </c>
      <c r="K318" s="65" t="s">
        <v>508</v>
      </c>
    </row>
    <row r="319" spans="1:11" ht="24" x14ac:dyDescent="0.25">
      <c r="A319" s="65" t="s">
        <v>367</v>
      </c>
      <c r="B319" s="65" t="s">
        <v>147</v>
      </c>
      <c r="C319" s="66" t="s">
        <v>39</v>
      </c>
      <c r="D319" s="66" t="s">
        <v>509</v>
      </c>
      <c r="E319" s="66" t="s">
        <v>137</v>
      </c>
      <c r="F319" s="65" t="s">
        <v>510</v>
      </c>
      <c r="G319" s="67">
        <v>4320</v>
      </c>
      <c r="H319" s="67">
        <v>1224.1020000000001</v>
      </c>
      <c r="I319" s="67">
        <v>3095.8980000000001</v>
      </c>
      <c r="J319" s="65" t="s">
        <v>392</v>
      </c>
      <c r="K319" s="65" t="s">
        <v>193</v>
      </c>
    </row>
    <row r="320" spans="1:11" ht="24" x14ac:dyDescent="0.25">
      <c r="A320" s="65" t="s">
        <v>367</v>
      </c>
      <c r="B320" s="65" t="s">
        <v>147</v>
      </c>
      <c r="C320" s="66" t="s">
        <v>39</v>
      </c>
      <c r="D320" s="66" t="s">
        <v>509</v>
      </c>
      <c r="E320" s="66" t="s">
        <v>140</v>
      </c>
      <c r="F320" s="65" t="s">
        <v>510</v>
      </c>
      <c r="G320" s="67">
        <v>22405600</v>
      </c>
      <c r="H320" s="67">
        <v>22389273.530999999</v>
      </c>
      <c r="I320" s="67">
        <v>16326.469000000507</v>
      </c>
      <c r="J320" s="65" t="s">
        <v>392</v>
      </c>
      <c r="K320" s="65" t="s">
        <v>193</v>
      </c>
    </row>
    <row r="321" spans="1:11" ht="24" x14ac:dyDescent="0.25">
      <c r="A321" s="65" t="s">
        <v>367</v>
      </c>
      <c r="B321" s="65" t="s">
        <v>147</v>
      </c>
      <c r="C321" s="66" t="s">
        <v>39</v>
      </c>
      <c r="D321" s="66" t="s">
        <v>509</v>
      </c>
      <c r="E321" s="66" t="s">
        <v>146</v>
      </c>
      <c r="F321" s="65" t="s">
        <v>510</v>
      </c>
      <c r="G321" s="67">
        <v>20390</v>
      </c>
      <c r="H321" s="67">
        <v>7544.8779999999997</v>
      </c>
      <c r="I321" s="67">
        <v>12845.121999999999</v>
      </c>
      <c r="J321" s="65" t="s">
        <v>392</v>
      </c>
      <c r="K321" s="65" t="s">
        <v>193</v>
      </c>
    </row>
    <row r="322" spans="1:11" ht="24" x14ac:dyDescent="0.25">
      <c r="A322" s="65" t="s">
        <v>367</v>
      </c>
      <c r="B322" s="65" t="s">
        <v>147</v>
      </c>
      <c r="C322" s="66" t="s">
        <v>39</v>
      </c>
      <c r="D322" s="66" t="s">
        <v>511</v>
      </c>
      <c r="E322" s="66" t="s">
        <v>137</v>
      </c>
      <c r="F322" s="65" t="s">
        <v>512</v>
      </c>
      <c r="G322" s="67">
        <v>2963</v>
      </c>
      <c r="H322" s="67">
        <v>593.72500000000002</v>
      </c>
      <c r="I322" s="67">
        <v>2369.2750000000001</v>
      </c>
      <c r="J322" s="65" t="s">
        <v>392</v>
      </c>
      <c r="K322" s="65" t="s">
        <v>193</v>
      </c>
    </row>
    <row r="323" spans="1:11" ht="24" x14ac:dyDescent="0.25">
      <c r="A323" s="65" t="s">
        <v>367</v>
      </c>
      <c r="B323" s="65" t="s">
        <v>147</v>
      </c>
      <c r="C323" s="66" t="s">
        <v>39</v>
      </c>
      <c r="D323" s="66" t="s">
        <v>511</v>
      </c>
      <c r="E323" s="66" t="s">
        <v>145</v>
      </c>
      <c r="F323" s="65" t="s">
        <v>512</v>
      </c>
      <c r="G323" s="67">
        <v>83400</v>
      </c>
      <c r="H323" s="67">
        <v>83400</v>
      </c>
      <c r="I323" s="67">
        <v>0</v>
      </c>
      <c r="J323" s="65" t="s">
        <v>392</v>
      </c>
      <c r="K323" s="65" t="s">
        <v>193</v>
      </c>
    </row>
    <row r="324" spans="1:11" ht="24" x14ac:dyDescent="0.25">
      <c r="A324" s="65" t="s">
        <v>367</v>
      </c>
      <c r="B324" s="65" t="s">
        <v>147</v>
      </c>
      <c r="C324" s="66" t="s">
        <v>39</v>
      </c>
      <c r="D324" s="66" t="s">
        <v>511</v>
      </c>
      <c r="E324" s="66" t="s">
        <v>140</v>
      </c>
      <c r="F324" s="65" t="s">
        <v>512</v>
      </c>
      <c r="G324" s="67">
        <v>6954977</v>
      </c>
      <c r="H324" s="67">
        <v>6954976.9879999999</v>
      </c>
      <c r="I324" s="67">
        <v>1.2000000104308128E-2</v>
      </c>
      <c r="J324" s="65" t="s">
        <v>392</v>
      </c>
      <c r="K324" s="65" t="s">
        <v>193</v>
      </c>
    </row>
    <row r="325" spans="1:11" ht="24" x14ac:dyDescent="0.25">
      <c r="A325" s="65" t="s">
        <v>367</v>
      </c>
      <c r="B325" s="65" t="s">
        <v>147</v>
      </c>
      <c r="C325" s="66" t="s">
        <v>39</v>
      </c>
      <c r="D325" s="66" t="s">
        <v>511</v>
      </c>
      <c r="E325" s="66" t="s">
        <v>146</v>
      </c>
      <c r="F325" s="65" t="s">
        <v>512</v>
      </c>
      <c r="G325" s="67">
        <v>4500</v>
      </c>
      <c r="H325" s="67">
        <v>2434.3000000000002</v>
      </c>
      <c r="I325" s="67">
        <v>2065.6999999999998</v>
      </c>
      <c r="J325" s="65" t="s">
        <v>392</v>
      </c>
      <c r="K325" s="65" t="s">
        <v>193</v>
      </c>
    </row>
    <row r="326" spans="1:11" ht="24" x14ac:dyDescent="0.25">
      <c r="A326" s="65" t="s">
        <v>367</v>
      </c>
      <c r="B326" s="65" t="s">
        <v>147</v>
      </c>
      <c r="C326" s="66" t="s">
        <v>39</v>
      </c>
      <c r="D326" s="66" t="s">
        <v>513</v>
      </c>
      <c r="E326" s="66" t="s">
        <v>140</v>
      </c>
      <c r="F326" s="65" t="s">
        <v>514</v>
      </c>
      <c r="G326" s="67">
        <v>1000</v>
      </c>
      <c r="H326" s="67">
        <v>0</v>
      </c>
      <c r="I326" s="67">
        <v>1000</v>
      </c>
      <c r="J326" s="65" t="s">
        <v>392</v>
      </c>
      <c r="K326" s="65" t="s">
        <v>193</v>
      </c>
    </row>
    <row r="327" spans="1:11" ht="24" x14ac:dyDescent="0.25">
      <c r="A327" s="65" t="s">
        <v>367</v>
      </c>
      <c r="B327" s="65" t="s">
        <v>151</v>
      </c>
      <c r="C327" s="66" t="s">
        <v>39</v>
      </c>
      <c r="D327" s="66" t="s">
        <v>515</v>
      </c>
      <c r="E327" s="66" t="s">
        <v>145</v>
      </c>
      <c r="F327" s="65" t="s">
        <v>516</v>
      </c>
      <c r="G327" s="67">
        <v>1000</v>
      </c>
      <c r="H327" s="67">
        <v>0</v>
      </c>
      <c r="I327" s="67">
        <v>1000</v>
      </c>
      <c r="J327" s="65" t="s">
        <v>517</v>
      </c>
      <c r="K327" s="65" t="s">
        <v>518</v>
      </c>
    </row>
    <row r="328" spans="1:11" ht="24" x14ac:dyDescent="0.25">
      <c r="A328" s="65" t="s">
        <v>367</v>
      </c>
      <c r="B328" s="65" t="s">
        <v>151</v>
      </c>
      <c r="C328" s="66" t="s">
        <v>39</v>
      </c>
      <c r="D328" s="66" t="s">
        <v>519</v>
      </c>
      <c r="E328" s="66" t="s">
        <v>145</v>
      </c>
      <c r="F328" s="65" t="s">
        <v>520</v>
      </c>
      <c r="G328" s="67">
        <v>1</v>
      </c>
      <c r="H328" s="67">
        <v>0</v>
      </c>
      <c r="I328" s="67">
        <v>1</v>
      </c>
      <c r="J328" s="65" t="s">
        <v>521</v>
      </c>
      <c r="K328" s="65" t="s">
        <v>522</v>
      </c>
    </row>
    <row r="329" spans="1:11" ht="24" x14ac:dyDescent="0.25">
      <c r="A329" s="65" t="s">
        <v>367</v>
      </c>
      <c r="B329" s="65" t="s">
        <v>151</v>
      </c>
      <c r="C329" s="66" t="s">
        <v>39</v>
      </c>
      <c r="D329" s="66" t="s">
        <v>523</v>
      </c>
      <c r="E329" s="66" t="s">
        <v>137</v>
      </c>
      <c r="F329" s="65" t="s">
        <v>524</v>
      </c>
      <c r="G329" s="67">
        <v>200</v>
      </c>
      <c r="H329" s="67">
        <v>63.006999999999998</v>
      </c>
      <c r="I329" s="67">
        <v>136.99299999999999</v>
      </c>
      <c r="J329" s="65" t="s">
        <v>521</v>
      </c>
      <c r="K329" s="65" t="s">
        <v>525</v>
      </c>
    </row>
    <row r="330" spans="1:11" ht="24" x14ac:dyDescent="0.25">
      <c r="A330" s="65" t="s">
        <v>367</v>
      </c>
      <c r="B330" s="65" t="s">
        <v>151</v>
      </c>
      <c r="C330" s="66" t="s">
        <v>39</v>
      </c>
      <c r="D330" s="66" t="s">
        <v>523</v>
      </c>
      <c r="E330" s="66" t="s">
        <v>145</v>
      </c>
      <c r="F330" s="65" t="s">
        <v>524</v>
      </c>
      <c r="G330" s="67">
        <v>10</v>
      </c>
      <c r="H330" s="67">
        <v>0</v>
      </c>
      <c r="I330" s="67">
        <v>10</v>
      </c>
      <c r="J330" s="65" t="s">
        <v>521</v>
      </c>
      <c r="K330" s="65" t="s">
        <v>525</v>
      </c>
    </row>
    <row r="331" spans="1:11" ht="24" x14ac:dyDescent="0.25">
      <c r="A331" s="65" t="s">
        <v>367</v>
      </c>
      <c r="B331" s="65" t="s">
        <v>151</v>
      </c>
      <c r="C331" s="66" t="s">
        <v>39</v>
      </c>
      <c r="D331" s="66" t="s">
        <v>526</v>
      </c>
      <c r="E331" s="66" t="s">
        <v>137</v>
      </c>
      <c r="F331" s="65" t="s">
        <v>527</v>
      </c>
      <c r="G331" s="67">
        <v>100</v>
      </c>
      <c r="H331" s="67">
        <v>46.015999999999998</v>
      </c>
      <c r="I331" s="67">
        <v>53.984000000000002</v>
      </c>
      <c r="J331" s="65" t="s">
        <v>528</v>
      </c>
      <c r="K331" s="65" t="s">
        <v>529</v>
      </c>
    </row>
    <row r="332" spans="1:11" ht="24" x14ac:dyDescent="0.25">
      <c r="A332" s="65" t="s">
        <v>367</v>
      </c>
      <c r="B332" s="65" t="s">
        <v>151</v>
      </c>
      <c r="C332" s="66" t="s">
        <v>39</v>
      </c>
      <c r="D332" s="66" t="s">
        <v>526</v>
      </c>
      <c r="E332" s="66" t="s">
        <v>140</v>
      </c>
      <c r="F332" s="65" t="s">
        <v>527</v>
      </c>
      <c r="G332" s="67">
        <v>10</v>
      </c>
      <c r="H332" s="67">
        <v>0</v>
      </c>
      <c r="I332" s="67">
        <v>10</v>
      </c>
      <c r="J332" s="65" t="s">
        <v>528</v>
      </c>
      <c r="K332" s="65" t="s">
        <v>529</v>
      </c>
    </row>
    <row r="333" spans="1:11" ht="36" x14ac:dyDescent="0.25">
      <c r="A333" s="65" t="s">
        <v>367</v>
      </c>
      <c r="B333" s="65" t="s">
        <v>151</v>
      </c>
      <c r="C333" s="66" t="s">
        <v>39</v>
      </c>
      <c r="D333" s="66" t="s">
        <v>530</v>
      </c>
      <c r="E333" s="66" t="s">
        <v>140</v>
      </c>
      <c r="F333" s="65" t="s">
        <v>531</v>
      </c>
      <c r="G333" s="67">
        <v>970000</v>
      </c>
      <c r="H333" s="67">
        <v>969257.56499999994</v>
      </c>
      <c r="I333" s="67">
        <v>742.43500000005588</v>
      </c>
      <c r="J333" s="65" t="s">
        <v>532</v>
      </c>
      <c r="K333" s="65" t="s">
        <v>533</v>
      </c>
    </row>
    <row r="334" spans="1:11" ht="24" x14ac:dyDescent="0.25">
      <c r="A334" s="65" t="s">
        <v>367</v>
      </c>
      <c r="B334" s="65" t="s">
        <v>151</v>
      </c>
      <c r="C334" s="66" t="s">
        <v>39</v>
      </c>
      <c r="D334" s="66" t="s">
        <v>534</v>
      </c>
      <c r="E334" s="66" t="s">
        <v>137</v>
      </c>
      <c r="F334" s="65" t="s">
        <v>535</v>
      </c>
      <c r="G334" s="67">
        <v>1509</v>
      </c>
      <c r="H334" s="67">
        <v>1216.77</v>
      </c>
      <c r="I334" s="67">
        <v>292.23</v>
      </c>
      <c r="J334" s="65" t="s">
        <v>392</v>
      </c>
      <c r="K334" s="65" t="s">
        <v>193</v>
      </c>
    </row>
    <row r="335" spans="1:11" ht="24" x14ac:dyDescent="0.25">
      <c r="A335" s="65" t="s">
        <v>367</v>
      </c>
      <c r="B335" s="65" t="s">
        <v>151</v>
      </c>
      <c r="C335" s="66" t="s">
        <v>39</v>
      </c>
      <c r="D335" s="66" t="s">
        <v>534</v>
      </c>
      <c r="E335" s="66" t="s">
        <v>145</v>
      </c>
      <c r="F335" s="65" t="s">
        <v>535</v>
      </c>
      <c r="G335" s="67">
        <v>745000</v>
      </c>
      <c r="H335" s="67">
        <v>744990.57200000004</v>
      </c>
      <c r="I335" s="67">
        <v>9.4279999999562278</v>
      </c>
      <c r="J335" s="65" t="s">
        <v>392</v>
      </c>
      <c r="K335" s="65" t="s">
        <v>193</v>
      </c>
    </row>
    <row r="336" spans="1:11" ht="24" x14ac:dyDescent="0.25">
      <c r="A336" s="65" t="s">
        <v>367</v>
      </c>
      <c r="B336" s="65" t="s">
        <v>151</v>
      </c>
      <c r="C336" s="66" t="s">
        <v>39</v>
      </c>
      <c r="D336" s="66" t="s">
        <v>534</v>
      </c>
      <c r="E336" s="66" t="s">
        <v>140</v>
      </c>
      <c r="F336" s="65" t="s">
        <v>535</v>
      </c>
      <c r="G336" s="67">
        <v>20838951</v>
      </c>
      <c r="H336" s="67">
        <v>20383104.752</v>
      </c>
      <c r="I336" s="67">
        <v>455846.24799999967</v>
      </c>
      <c r="J336" s="65" t="s">
        <v>392</v>
      </c>
      <c r="K336" s="65" t="s">
        <v>193</v>
      </c>
    </row>
    <row r="337" spans="1:11" ht="24" x14ac:dyDescent="0.25">
      <c r="A337" s="65" t="s">
        <v>367</v>
      </c>
      <c r="B337" s="65" t="s">
        <v>151</v>
      </c>
      <c r="C337" s="66" t="s">
        <v>39</v>
      </c>
      <c r="D337" s="66" t="s">
        <v>534</v>
      </c>
      <c r="E337" s="66" t="s">
        <v>146</v>
      </c>
      <c r="F337" s="65" t="s">
        <v>535</v>
      </c>
      <c r="G337" s="67">
        <v>17310</v>
      </c>
      <c r="H337" s="67">
        <v>438.17399999999998</v>
      </c>
      <c r="I337" s="67">
        <v>16871.826000000001</v>
      </c>
      <c r="J337" s="65" t="s">
        <v>392</v>
      </c>
      <c r="K337" s="65" t="s">
        <v>193</v>
      </c>
    </row>
    <row r="338" spans="1:11" ht="24" x14ac:dyDescent="0.25">
      <c r="A338" s="65" t="s">
        <v>367</v>
      </c>
      <c r="B338" s="65" t="s">
        <v>151</v>
      </c>
      <c r="C338" s="66" t="s">
        <v>39</v>
      </c>
      <c r="D338" s="66" t="s">
        <v>536</v>
      </c>
      <c r="E338" s="66" t="s">
        <v>140</v>
      </c>
      <c r="F338" s="65" t="s">
        <v>537</v>
      </c>
      <c r="G338" s="67">
        <v>1000</v>
      </c>
      <c r="H338" s="67">
        <v>0</v>
      </c>
      <c r="I338" s="67">
        <v>1000</v>
      </c>
      <c r="J338" s="65" t="s">
        <v>392</v>
      </c>
      <c r="K338" s="65" t="s">
        <v>193</v>
      </c>
    </row>
    <row r="339" spans="1:11" ht="24" x14ac:dyDescent="0.25">
      <c r="A339" s="65" t="s">
        <v>367</v>
      </c>
      <c r="B339" s="65" t="s">
        <v>267</v>
      </c>
      <c r="C339" s="66" t="s">
        <v>39</v>
      </c>
      <c r="D339" s="66" t="s">
        <v>538</v>
      </c>
      <c r="E339" s="66" t="s">
        <v>238</v>
      </c>
      <c r="F339" s="65" t="s">
        <v>539</v>
      </c>
      <c r="G339" s="67">
        <v>1255000</v>
      </c>
      <c r="H339" s="67">
        <v>1253344.8489999999</v>
      </c>
      <c r="I339" s="67">
        <v>1655.1510000000708</v>
      </c>
      <c r="J339" s="65" t="s">
        <v>540</v>
      </c>
      <c r="K339" s="65" t="s">
        <v>541</v>
      </c>
    </row>
    <row r="340" spans="1:11" ht="24" x14ac:dyDescent="0.25">
      <c r="A340" s="65" t="s">
        <v>367</v>
      </c>
      <c r="B340" s="65" t="s">
        <v>267</v>
      </c>
      <c r="C340" s="66" t="s">
        <v>39</v>
      </c>
      <c r="D340" s="66" t="s">
        <v>542</v>
      </c>
      <c r="E340" s="66" t="s">
        <v>137</v>
      </c>
      <c r="F340" s="65" t="s">
        <v>543</v>
      </c>
      <c r="G340" s="67">
        <v>140</v>
      </c>
      <c r="H340" s="67">
        <v>133.89099999999999</v>
      </c>
      <c r="I340" s="67">
        <v>6.1090000000000089</v>
      </c>
      <c r="J340" s="65" t="s">
        <v>540</v>
      </c>
      <c r="K340" s="65" t="s">
        <v>544</v>
      </c>
    </row>
    <row r="341" spans="1:11" ht="24" x14ac:dyDescent="0.25">
      <c r="A341" s="65" t="s">
        <v>367</v>
      </c>
      <c r="B341" s="65" t="s">
        <v>267</v>
      </c>
      <c r="C341" s="66" t="s">
        <v>39</v>
      </c>
      <c r="D341" s="66" t="s">
        <v>542</v>
      </c>
      <c r="E341" s="66" t="s">
        <v>145</v>
      </c>
      <c r="F341" s="65" t="s">
        <v>543</v>
      </c>
      <c r="G341" s="67">
        <v>10</v>
      </c>
      <c r="H341" s="67">
        <v>0</v>
      </c>
      <c r="I341" s="67">
        <v>10</v>
      </c>
      <c r="J341" s="65" t="s">
        <v>540</v>
      </c>
      <c r="K341" s="65" t="s">
        <v>544</v>
      </c>
    </row>
    <row r="342" spans="1:11" ht="24" x14ac:dyDescent="0.25">
      <c r="A342" s="65" t="s">
        <v>367</v>
      </c>
      <c r="B342" s="65" t="s">
        <v>267</v>
      </c>
      <c r="C342" s="66" t="s">
        <v>39</v>
      </c>
      <c r="D342" s="66" t="s">
        <v>542</v>
      </c>
      <c r="E342" s="66" t="s">
        <v>238</v>
      </c>
      <c r="F342" s="65" t="s">
        <v>543</v>
      </c>
      <c r="G342" s="67">
        <v>42005</v>
      </c>
      <c r="H342" s="67">
        <v>20892.920999999998</v>
      </c>
      <c r="I342" s="67">
        <v>21112.079000000002</v>
      </c>
      <c r="J342" s="65" t="s">
        <v>540</v>
      </c>
      <c r="K342" s="65" t="s">
        <v>544</v>
      </c>
    </row>
    <row r="343" spans="1:11" ht="24" x14ac:dyDescent="0.25">
      <c r="A343" s="65" t="s">
        <v>367</v>
      </c>
      <c r="B343" s="65" t="s">
        <v>267</v>
      </c>
      <c r="C343" s="66" t="s">
        <v>39</v>
      </c>
      <c r="D343" s="66" t="s">
        <v>542</v>
      </c>
      <c r="E343" s="66" t="s">
        <v>140</v>
      </c>
      <c r="F343" s="65" t="s">
        <v>543</v>
      </c>
      <c r="G343" s="67">
        <v>10</v>
      </c>
      <c r="H343" s="67">
        <v>0</v>
      </c>
      <c r="I343" s="67">
        <v>10</v>
      </c>
      <c r="J343" s="65" t="s">
        <v>540</v>
      </c>
      <c r="K343" s="65" t="s">
        <v>544</v>
      </c>
    </row>
    <row r="344" spans="1:11" ht="24" x14ac:dyDescent="0.25">
      <c r="A344" s="65" t="s">
        <v>367</v>
      </c>
      <c r="B344" s="65" t="s">
        <v>267</v>
      </c>
      <c r="C344" s="66" t="s">
        <v>39</v>
      </c>
      <c r="D344" s="66" t="s">
        <v>545</v>
      </c>
      <c r="E344" s="66" t="s">
        <v>238</v>
      </c>
      <c r="F344" s="65" t="s">
        <v>546</v>
      </c>
      <c r="G344" s="67">
        <v>25000</v>
      </c>
      <c r="H344" s="67">
        <v>21633.253000000001</v>
      </c>
      <c r="I344" s="67">
        <v>3366.7469999999994</v>
      </c>
      <c r="J344" s="65" t="s">
        <v>540</v>
      </c>
      <c r="K344" s="65" t="s">
        <v>547</v>
      </c>
    </row>
    <row r="345" spans="1:11" ht="24" x14ac:dyDescent="0.25">
      <c r="A345" s="65" t="s">
        <v>367</v>
      </c>
      <c r="B345" s="65" t="s">
        <v>267</v>
      </c>
      <c r="C345" s="66" t="s">
        <v>39</v>
      </c>
      <c r="D345" s="66" t="s">
        <v>548</v>
      </c>
      <c r="E345" s="66" t="s">
        <v>145</v>
      </c>
      <c r="F345" s="65" t="s">
        <v>549</v>
      </c>
      <c r="G345" s="67">
        <v>10</v>
      </c>
      <c r="H345" s="67">
        <v>0</v>
      </c>
      <c r="I345" s="67">
        <v>10</v>
      </c>
      <c r="J345" s="65" t="s">
        <v>270</v>
      </c>
      <c r="K345" s="65" t="s">
        <v>271</v>
      </c>
    </row>
    <row r="346" spans="1:11" ht="24" x14ac:dyDescent="0.25">
      <c r="A346" s="65" t="s">
        <v>367</v>
      </c>
      <c r="B346" s="65" t="s">
        <v>267</v>
      </c>
      <c r="C346" s="66" t="s">
        <v>39</v>
      </c>
      <c r="D346" s="66" t="s">
        <v>548</v>
      </c>
      <c r="E346" s="66" t="s">
        <v>238</v>
      </c>
      <c r="F346" s="65" t="s">
        <v>549</v>
      </c>
      <c r="G346" s="67">
        <v>87000</v>
      </c>
      <c r="H346" s="67">
        <v>85169.024999999994</v>
      </c>
      <c r="I346" s="67">
        <v>1830.9750000000058</v>
      </c>
      <c r="J346" s="65" t="s">
        <v>270</v>
      </c>
      <c r="K346" s="65" t="s">
        <v>271</v>
      </c>
    </row>
    <row r="347" spans="1:11" ht="24" x14ac:dyDescent="0.25">
      <c r="A347" s="65" t="s">
        <v>367</v>
      </c>
      <c r="B347" s="65" t="s">
        <v>267</v>
      </c>
      <c r="C347" s="66" t="s">
        <v>39</v>
      </c>
      <c r="D347" s="66" t="s">
        <v>548</v>
      </c>
      <c r="E347" s="66" t="s">
        <v>140</v>
      </c>
      <c r="F347" s="65" t="s">
        <v>549</v>
      </c>
      <c r="G347" s="67">
        <v>12</v>
      </c>
      <c r="H347" s="67">
        <v>0</v>
      </c>
      <c r="I347" s="67">
        <v>12</v>
      </c>
      <c r="J347" s="65" t="s">
        <v>270</v>
      </c>
      <c r="K347" s="65" t="s">
        <v>271</v>
      </c>
    </row>
    <row r="348" spans="1:11" ht="24" x14ac:dyDescent="0.25">
      <c r="A348" s="65" t="s">
        <v>367</v>
      </c>
      <c r="B348" s="65" t="s">
        <v>267</v>
      </c>
      <c r="C348" s="66" t="s">
        <v>39</v>
      </c>
      <c r="D348" s="66" t="s">
        <v>550</v>
      </c>
      <c r="E348" s="66" t="s">
        <v>145</v>
      </c>
      <c r="F348" s="65" t="s">
        <v>551</v>
      </c>
      <c r="G348" s="67">
        <v>10</v>
      </c>
      <c r="H348" s="67">
        <v>0</v>
      </c>
      <c r="I348" s="67">
        <v>10</v>
      </c>
      <c r="J348" s="65" t="s">
        <v>540</v>
      </c>
      <c r="K348" s="65" t="s">
        <v>552</v>
      </c>
    </row>
    <row r="349" spans="1:11" ht="24" x14ac:dyDescent="0.25">
      <c r="A349" s="65" t="s">
        <v>367</v>
      </c>
      <c r="B349" s="65" t="s">
        <v>267</v>
      </c>
      <c r="C349" s="66" t="s">
        <v>39</v>
      </c>
      <c r="D349" s="66" t="s">
        <v>550</v>
      </c>
      <c r="E349" s="66" t="s">
        <v>238</v>
      </c>
      <c r="F349" s="65" t="s">
        <v>551</v>
      </c>
      <c r="G349" s="67">
        <v>63500</v>
      </c>
      <c r="H349" s="67">
        <v>61784.873</v>
      </c>
      <c r="I349" s="67">
        <v>1715.1270000000004</v>
      </c>
      <c r="J349" s="65" t="s">
        <v>540</v>
      </c>
      <c r="K349" s="65" t="s">
        <v>552</v>
      </c>
    </row>
    <row r="350" spans="1:11" ht="24" x14ac:dyDescent="0.25">
      <c r="A350" s="65" t="s">
        <v>367</v>
      </c>
      <c r="B350" s="65" t="s">
        <v>267</v>
      </c>
      <c r="C350" s="66" t="s">
        <v>39</v>
      </c>
      <c r="D350" s="66" t="s">
        <v>550</v>
      </c>
      <c r="E350" s="66" t="s">
        <v>140</v>
      </c>
      <c r="F350" s="65" t="s">
        <v>551</v>
      </c>
      <c r="G350" s="67">
        <v>10</v>
      </c>
      <c r="H350" s="67">
        <v>0</v>
      </c>
      <c r="I350" s="67">
        <v>10</v>
      </c>
      <c r="J350" s="65" t="s">
        <v>540</v>
      </c>
      <c r="K350" s="65" t="s">
        <v>552</v>
      </c>
    </row>
    <row r="351" spans="1:11" ht="36" x14ac:dyDescent="0.25">
      <c r="A351" s="65" t="s">
        <v>367</v>
      </c>
      <c r="B351" s="65" t="s">
        <v>267</v>
      </c>
      <c r="C351" s="66" t="s">
        <v>39</v>
      </c>
      <c r="D351" s="66" t="s">
        <v>553</v>
      </c>
      <c r="E351" s="66" t="s">
        <v>140</v>
      </c>
      <c r="F351" s="65" t="s">
        <v>554</v>
      </c>
      <c r="G351" s="67">
        <v>130000</v>
      </c>
      <c r="H351" s="67">
        <v>127546.12699999999</v>
      </c>
      <c r="I351" s="67">
        <v>2453.8730000000069</v>
      </c>
      <c r="J351" s="65" t="s">
        <v>555</v>
      </c>
      <c r="K351" s="65" t="s">
        <v>556</v>
      </c>
    </row>
    <row r="352" spans="1:11" ht="24" x14ac:dyDescent="0.25">
      <c r="A352" s="65" t="s">
        <v>367</v>
      </c>
      <c r="B352" s="65" t="s">
        <v>267</v>
      </c>
      <c r="C352" s="66" t="s">
        <v>39</v>
      </c>
      <c r="D352" s="66" t="s">
        <v>557</v>
      </c>
      <c r="E352" s="66" t="s">
        <v>145</v>
      </c>
      <c r="F352" s="65" t="s">
        <v>558</v>
      </c>
      <c r="G352" s="67">
        <v>10</v>
      </c>
      <c r="H352" s="67">
        <v>0</v>
      </c>
      <c r="I352" s="67">
        <v>10</v>
      </c>
      <c r="J352" s="65" t="s">
        <v>270</v>
      </c>
      <c r="K352" s="65" t="s">
        <v>271</v>
      </c>
    </row>
    <row r="353" spans="1:11" ht="24" x14ac:dyDescent="0.25">
      <c r="A353" s="65" t="s">
        <v>367</v>
      </c>
      <c r="B353" s="65" t="s">
        <v>267</v>
      </c>
      <c r="C353" s="66" t="s">
        <v>39</v>
      </c>
      <c r="D353" s="66" t="s">
        <v>557</v>
      </c>
      <c r="E353" s="66" t="s">
        <v>238</v>
      </c>
      <c r="F353" s="65" t="s">
        <v>558</v>
      </c>
      <c r="G353" s="67">
        <v>29000</v>
      </c>
      <c r="H353" s="67">
        <v>27188.531999999999</v>
      </c>
      <c r="I353" s="67">
        <v>1811.4680000000008</v>
      </c>
      <c r="J353" s="65" t="s">
        <v>270</v>
      </c>
      <c r="K353" s="65" t="s">
        <v>271</v>
      </c>
    </row>
    <row r="354" spans="1:11" ht="24" x14ac:dyDescent="0.25">
      <c r="A354" s="65" t="s">
        <v>367</v>
      </c>
      <c r="B354" s="65" t="s">
        <v>267</v>
      </c>
      <c r="C354" s="66" t="s">
        <v>39</v>
      </c>
      <c r="D354" s="66" t="s">
        <v>557</v>
      </c>
      <c r="E354" s="66" t="s">
        <v>140</v>
      </c>
      <c r="F354" s="65" t="s">
        <v>558</v>
      </c>
      <c r="G354" s="67">
        <v>10</v>
      </c>
      <c r="H354" s="67">
        <v>0</v>
      </c>
      <c r="I354" s="67">
        <v>10</v>
      </c>
      <c r="J354" s="65" t="s">
        <v>270</v>
      </c>
      <c r="K354" s="65" t="s">
        <v>271</v>
      </c>
    </row>
    <row r="355" spans="1:11" ht="24" x14ac:dyDescent="0.25">
      <c r="A355" s="65" t="s">
        <v>367</v>
      </c>
      <c r="B355" s="65" t="s">
        <v>267</v>
      </c>
      <c r="C355" s="66" t="s">
        <v>39</v>
      </c>
      <c r="D355" s="66" t="s">
        <v>559</v>
      </c>
      <c r="E355" s="66" t="s">
        <v>140</v>
      </c>
      <c r="F355" s="65" t="s">
        <v>560</v>
      </c>
      <c r="G355" s="67">
        <v>1200350</v>
      </c>
      <c r="H355" s="67">
        <v>1200350</v>
      </c>
      <c r="I355" s="67">
        <v>0</v>
      </c>
      <c r="J355" s="65" t="s">
        <v>561</v>
      </c>
      <c r="K355" s="65" t="s">
        <v>562</v>
      </c>
    </row>
    <row r="356" spans="1:11" ht="24" x14ac:dyDescent="0.25">
      <c r="A356" s="65" t="s">
        <v>367</v>
      </c>
      <c r="B356" s="65" t="s">
        <v>267</v>
      </c>
      <c r="C356" s="66" t="s">
        <v>39</v>
      </c>
      <c r="D356" s="66" t="s">
        <v>559</v>
      </c>
      <c r="E356" s="66" t="s">
        <v>146</v>
      </c>
      <c r="F356" s="65" t="s">
        <v>560</v>
      </c>
      <c r="G356" s="67">
        <v>300</v>
      </c>
      <c r="H356" s="67">
        <v>292.11599999999999</v>
      </c>
      <c r="I356" s="67">
        <v>7.8840000000000146</v>
      </c>
      <c r="J356" s="65" t="s">
        <v>561</v>
      </c>
      <c r="K356" s="65" t="s">
        <v>562</v>
      </c>
    </row>
    <row r="357" spans="1:11" ht="24" x14ac:dyDescent="0.25">
      <c r="A357" s="65" t="s">
        <v>367</v>
      </c>
      <c r="B357" s="65" t="s">
        <v>267</v>
      </c>
      <c r="C357" s="66" t="s">
        <v>39</v>
      </c>
      <c r="D357" s="66" t="s">
        <v>563</v>
      </c>
      <c r="E357" s="66" t="s">
        <v>137</v>
      </c>
      <c r="F357" s="65" t="s">
        <v>564</v>
      </c>
      <c r="G357" s="67">
        <v>67</v>
      </c>
      <c r="H357" s="67">
        <v>61.354999999999997</v>
      </c>
      <c r="I357" s="67">
        <v>5.6450000000000031</v>
      </c>
      <c r="J357" s="65" t="s">
        <v>392</v>
      </c>
      <c r="K357" s="65" t="s">
        <v>193</v>
      </c>
    </row>
    <row r="358" spans="1:11" ht="24" x14ac:dyDescent="0.25">
      <c r="A358" s="65" t="s">
        <v>367</v>
      </c>
      <c r="B358" s="65" t="s">
        <v>267</v>
      </c>
      <c r="C358" s="66" t="s">
        <v>39</v>
      </c>
      <c r="D358" s="66" t="s">
        <v>563</v>
      </c>
      <c r="E358" s="66" t="s">
        <v>140</v>
      </c>
      <c r="F358" s="65" t="s">
        <v>564</v>
      </c>
      <c r="G358" s="67">
        <v>2969903</v>
      </c>
      <c r="H358" s="67">
        <v>2969900.5490000001</v>
      </c>
      <c r="I358" s="67">
        <v>2.450999999884516</v>
      </c>
      <c r="J358" s="65" t="s">
        <v>392</v>
      </c>
      <c r="K358" s="65" t="s">
        <v>193</v>
      </c>
    </row>
    <row r="359" spans="1:11" ht="24" x14ac:dyDescent="0.25">
      <c r="A359" s="65" t="s">
        <v>367</v>
      </c>
      <c r="B359" s="65" t="s">
        <v>267</v>
      </c>
      <c r="C359" s="66" t="s">
        <v>39</v>
      </c>
      <c r="D359" s="66" t="s">
        <v>563</v>
      </c>
      <c r="E359" s="66" t="s">
        <v>146</v>
      </c>
      <c r="F359" s="65" t="s">
        <v>564</v>
      </c>
      <c r="G359" s="67">
        <v>230</v>
      </c>
      <c r="H359" s="67">
        <v>220.495</v>
      </c>
      <c r="I359" s="67">
        <v>9.5049999999999955</v>
      </c>
      <c r="J359" s="65" t="s">
        <v>392</v>
      </c>
      <c r="K359" s="65" t="s">
        <v>193</v>
      </c>
    </row>
    <row r="360" spans="1:11" ht="24" x14ac:dyDescent="0.25">
      <c r="A360" s="65" t="s">
        <v>367</v>
      </c>
      <c r="B360" s="65" t="s">
        <v>267</v>
      </c>
      <c r="C360" s="66" t="s">
        <v>39</v>
      </c>
      <c r="D360" s="66" t="s">
        <v>565</v>
      </c>
      <c r="E360" s="66" t="s">
        <v>137</v>
      </c>
      <c r="F360" s="65" t="s">
        <v>566</v>
      </c>
      <c r="G360" s="67">
        <v>314</v>
      </c>
      <c r="H360" s="67">
        <v>310.60899999999998</v>
      </c>
      <c r="I360" s="67">
        <v>3.3910000000000196</v>
      </c>
      <c r="J360" s="65" t="s">
        <v>392</v>
      </c>
      <c r="K360" s="65" t="s">
        <v>193</v>
      </c>
    </row>
    <row r="361" spans="1:11" ht="24" x14ac:dyDescent="0.25">
      <c r="A361" s="65" t="s">
        <v>367</v>
      </c>
      <c r="B361" s="65" t="s">
        <v>267</v>
      </c>
      <c r="C361" s="66" t="s">
        <v>39</v>
      </c>
      <c r="D361" s="66" t="s">
        <v>565</v>
      </c>
      <c r="E361" s="66" t="s">
        <v>145</v>
      </c>
      <c r="F361" s="65" t="s">
        <v>566</v>
      </c>
      <c r="G361" s="67">
        <v>185310</v>
      </c>
      <c r="H361" s="67">
        <v>185307.37899999999</v>
      </c>
      <c r="I361" s="67">
        <v>2.621000000013737</v>
      </c>
      <c r="J361" s="65" t="s">
        <v>392</v>
      </c>
      <c r="K361" s="65" t="s">
        <v>193</v>
      </c>
    </row>
    <row r="362" spans="1:11" ht="24" x14ac:dyDescent="0.25">
      <c r="A362" s="65" t="s">
        <v>367</v>
      </c>
      <c r="B362" s="65" t="s">
        <v>267</v>
      </c>
      <c r="C362" s="66" t="s">
        <v>39</v>
      </c>
      <c r="D362" s="66" t="s">
        <v>565</v>
      </c>
      <c r="E362" s="66" t="s">
        <v>140</v>
      </c>
      <c r="F362" s="65" t="s">
        <v>566</v>
      </c>
      <c r="G362" s="67">
        <v>2946646</v>
      </c>
      <c r="H362" s="67">
        <v>2946645.943</v>
      </c>
      <c r="I362" s="67">
        <v>5.7000000029802322E-2</v>
      </c>
      <c r="J362" s="65" t="s">
        <v>392</v>
      </c>
      <c r="K362" s="65" t="s">
        <v>193</v>
      </c>
    </row>
    <row r="363" spans="1:11" ht="24" x14ac:dyDescent="0.25">
      <c r="A363" s="65" t="s">
        <v>367</v>
      </c>
      <c r="B363" s="65" t="s">
        <v>267</v>
      </c>
      <c r="C363" s="66" t="s">
        <v>39</v>
      </c>
      <c r="D363" s="66" t="s">
        <v>565</v>
      </c>
      <c r="E363" s="66" t="s">
        <v>146</v>
      </c>
      <c r="F363" s="65" t="s">
        <v>566</v>
      </c>
      <c r="G363" s="67">
        <v>990</v>
      </c>
      <c r="H363" s="67">
        <v>985.89400000000001</v>
      </c>
      <c r="I363" s="67">
        <v>4.1059999999999945</v>
      </c>
      <c r="J363" s="65" t="s">
        <v>392</v>
      </c>
      <c r="K363" s="65" t="s">
        <v>193</v>
      </c>
    </row>
    <row r="364" spans="1:11" ht="24" x14ac:dyDescent="0.25">
      <c r="A364" s="65" t="s">
        <v>367</v>
      </c>
      <c r="B364" s="65" t="s">
        <v>267</v>
      </c>
      <c r="C364" s="66" t="s">
        <v>39</v>
      </c>
      <c r="D364" s="66" t="s">
        <v>567</v>
      </c>
      <c r="E364" s="66" t="s">
        <v>140</v>
      </c>
      <c r="F364" s="65" t="s">
        <v>568</v>
      </c>
      <c r="G364" s="67">
        <v>1000</v>
      </c>
      <c r="H364" s="67">
        <v>0</v>
      </c>
      <c r="I364" s="67">
        <v>1000</v>
      </c>
      <c r="J364" s="65" t="s">
        <v>392</v>
      </c>
      <c r="K364" s="65" t="s">
        <v>193</v>
      </c>
    </row>
    <row r="365" spans="1:11" ht="24" x14ac:dyDescent="0.25">
      <c r="A365" s="65" t="s">
        <v>367</v>
      </c>
      <c r="B365" s="65" t="s">
        <v>276</v>
      </c>
      <c r="C365" s="66" t="s">
        <v>39</v>
      </c>
      <c r="D365" s="66" t="s">
        <v>569</v>
      </c>
      <c r="E365" s="66" t="s">
        <v>137</v>
      </c>
      <c r="F365" s="65" t="s">
        <v>570</v>
      </c>
      <c r="G365" s="67">
        <v>100</v>
      </c>
      <c r="H365" s="67">
        <v>66.945999999999998</v>
      </c>
      <c r="I365" s="67">
        <v>33.054000000000002</v>
      </c>
      <c r="J365" s="65" t="s">
        <v>571</v>
      </c>
      <c r="K365" s="65" t="s">
        <v>571</v>
      </c>
    </row>
    <row r="366" spans="1:11" ht="24" x14ac:dyDescent="0.25">
      <c r="A366" s="65" t="s">
        <v>367</v>
      </c>
      <c r="B366" s="65" t="s">
        <v>276</v>
      </c>
      <c r="C366" s="66" t="s">
        <v>39</v>
      </c>
      <c r="D366" s="66" t="s">
        <v>569</v>
      </c>
      <c r="E366" s="66" t="s">
        <v>145</v>
      </c>
      <c r="F366" s="65" t="s">
        <v>570</v>
      </c>
      <c r="G366" s="67">
        <v>10</v>
      </c>
      <c r="H366" s="67">
        <v>0</v>
      </c>
      <c r="I366" s="67">
        <v>10</v>
      </c>
      <c r="J366" s="65" t="s">
        <v>571</v>
      </c>
      <c r="K366" s="65" t="s">
        <v>571</v>
      </c>
    </row>
    <row r="367" spans="1:11" ht="24" x14ac:dyDescent="0.25">
      <c r="A367" s="65" t="s">
        <v>367</v>
      </c>
      <c r="B367" s="65" t="s">
        <v>276</v>
      </c>
      <c r="C367" s="66" t="s">
        <v>39</v>
      </c>
      <c r="D367" s="66" t="s">
        <v>572</v>
      </c>
      <c r="E367" s="66" t="s">
        <v>238</v>
      </c>
      <c r="F367" s="65" t="s">
        <v>573</v>
      </c>
      <c r="G367" s="67">
        <v>263000</v>
      </c>
      <c r="H367" s="67">
        <v>260947.302</v>
      </c>
      <c r="I367" s="67">
        <v>2052.698000000004</v>
      </c>
      <c r="J367" s="65" t="s">
        <v>574</v>
      </c>
      <c r="K367" s="65" t="s">
        <v>575</v>
      </c>
    </row>
    <row r="368" spans="1:11" ht="36" x14ac:dyDescent="0.25">
      <c r="A368" s="65" t="s">
        <v>367</v>
      </c>
      <c r="B368" s="65" t="s">
        <v>276</v>
      </c>
      <c r="C368" s="66" t="s">
        <v>39</v>
      </c>
      <c r="D368" s="66" t="s">
        <v>576</v>
      </c>
      <c r="E368" s="66" t="s">
        <v>137</v>
      </c>
      <c r="F368" s="65" t="s">
        <v>577</v>
      </c>
      <c r="G368" s="67">
        <v>120</v>
      </c>
      <c r="H368" s="67">
        <v>119.714</v>
      </c>
      <c r="I368" s="67">
        <v>0.28600000000000136</v>
      </c>
      <c r="J368" s="65" t="s">
        <v>578</v>
      </c>
      <c r="K368" s="65" t="s">
        <v>579</v>
      </c>
    </row>
    <row r="369" spans="1:11" ht="36" x14ac:dyDescent="0.25">
      <c r="A369" s="65" t="s">
        <v>367</v>
      </c>
      <c r="B369" s="65" t="s">
        <v>276</v>
      </c>
      <c r="C369" s="66" t="s">
        <v>39</v>
      </c>
      <c r="D369" s="66" t="s">
        <v>576</v>
      </c>
      <c r="E369" s="66" t="s">
        <v>145</v>
      </c>
      <c r="F369" s="65" t="s">
        <v>577</v>
      </c>
      <c r="G369" s="67">
        <v>35500</v>
      </c>
      <c r="H369" s="67">
        <v>35422.92</v>
      </c>
      <c r="I369" s="67">
        <v>77.080000000001746</v>
      </c>
      <c r="J369" s="65" t="s">
        <v>578</v>
      </c>
      <c r="K369" s="65" t="s">
        <v>579</v>
      </c>
    </row>
    <row r="370" spans="1:11" ht="36" x14ac:dyDescent="0.25">
      <c r="A370" s="65" t="s">
        <v>367</v>
      </c>
      <c r="B370" s="65" t="s">
        <v>276</v>
      </c>
      <c r="C370" s="66" t="s">
        <v>39</v>
      </c>
      <c r="D370" s="66" t="s">
        <v>576</v>
      </c>
      <c r="E370" s="66" t="s">
        <v>140</v>
      </c>
      <c r="F370" s="65" t="s">
        <v>577</v>
      </c>
      <c r="G370" s="67">
        <v>3017310</v>
      </c>
      <c r="H370" s="67">
        <v>3017295.7409999999</v>
      </c>
      <c r="I370" s="67">
        <v>14.259000000078231</v>
      </c>
      <c r="J370" s="65" t="s">
        <v>578</v>
      </c>
      <c r="K370" s="65" t="s">
        <v>579</v>
      </c>
    </row>
    <row r="371" spans="1:11" ht="36" x14ac:dyDescent="0.25">
      <c r="A371" s="65" t="s">
        <v>367</v>
      </c>
      <c r="B371" s="65" t="s">
        <v>276</v>
      </c>
      <c r="C371" s="66" t="s">
        <v>39</v>
      </c>
      <c r="D371" s="66" t="s">
        <v>576</v>
      </c>
      <c r="E371" s="66" t="s">
        <v>146</v>
      </c>
      <c r="F371" s="65" t="s">
        <v>577</v>
      </c>
      <c r="G371" s="67">
        <v>15009</v>
      </c>
      <c r="H371" s="67">
        <v>0</v>
      </c>
      <c r="I371" s="67">
        <v>15009</v>
      </c>
      <c r="J371" s="65" t="s">
        <v>578</v>
      </c>
      <c r="K371" s="65" t="s">
        <v>579</v>
      </c>
    </row>
    <row r="372" spans="1:11" ht="36" x14ac:dyDescent="0.25">
      <c r="A372" s="65" t="s">
        <v>367</v>
      </c>
      <c r="B372" s="65" t="s">
        <v>276</v>
      </c>
      <c r="C372" s="66" t="s">
        <v>39</v>
      </c>
      <c r="D372" s="66" t="s">
        <v>580</v>
      </c>
      <c r="E372" s="66" t="s">
        <v>140</v>
      </c>
      <c r="F372" s="65" t="s">
        <v>581</v>
      </c>
      <c r="G372" s="67">
        <v>1253000</v>
      </c>
      <c r="H372" s="67">
        <v>1201945.024</v>
      </c>
      <c r="I372" s="67">
        <v>51054.976000000024</v>
      </c>
      <c r="J372" s="65" t="s">
        <v>578</v>
      </c>
      <c r="K372" s="65" t="s">
        <v>579</v>
      </c>
    </row>
    <row r="373" spans="1:11" ht="24" x14ac:dyDescent="0.25">
      <c r="A373" s="65" t="s">
        <v>367</v>
      </c>
      <c r="B373" s="65" t="s">
        <v>276</v>
      </c>
      <c r="C373" s="66" t="s">
        <v>39</v>
      </c>
      <c r="D373" s="66" t="s">
        <v>582</v>
      </c>
      <c r="E373" s="66" t="s">
        <v>137</v>
      </c>
      <c r="F373" s="65" t="s">
        <v>583</v>
      </c>
      <c r="G373" s="67">
        <v>1310</v>
      </c>
      <c r="H373" s="67">
        <v>1268.93</v>
      </c>
      <c r="I373" s="67">
        <v>41.069999999999936</v>
      </c>
      <c r="J373" s="65" t="s">
        <v>392</v>
      </c>
      <c r="K373" s="65" t="s">
        <v>193</v>
      </c>
    </row>
    <row r="374" spans="1:11" ht="24" x14ac:dyDescent="0.25">
      <c r="A374" s="65" t="s">
        <v>367</v>
      </c>
      <c r="B374" s="65" t="s">
        <v>276</v>
      </c>
      <c r="C374" s="66" t="s">
        <v>39</v>
      </c>
      <c r="D374" s="66" t="s">
        <v>582</v>
      </c>
      <c r="E374" s="66" t="s">
        <v>145</v>
      </c>
      <c r="F374" s="65" t="s">
        <v>583</v>
      </c>
      <c r="G374" s="67">
        <v>508090</v>
      </c>
      <c r="H374" s="67">
        <v>508078.59899999999</v>
      </c>
      <c r="I374" s="67">
        <v>11.401000000012573</v>
      </c>
      <c r="J374" s="65" t="s">
        <v>392</v>
      </c>
      <c r="K374" s="65" t="s">
        <v>193</v>
      </c>
    </row>
    <row r="375" spans="1:11" ht="24" x14ac:dyDescent="0.25">
      <c r="A375" s="65" t="s">
        <v>367</v>
      </c>
      <c r="B375" s="65" t="s">
        <v>276</v>
      </c>
      <c r="C375" s="66" t="s">
        <v>39</v>
      </c>
      <c r="D375" s="66" t="s">
        <v>582</v>
      </c>
      <c r="E375" s="66" t="s">
        <v>140</v>
      </c>
      <c r="F375" s="65" t="s">
        <v>583</v>
      </c>
      <c r="G375" s="67">
        <v>10669906</v>
      </c>
      <c r="H375" s="67">
        <v>10668558.819</v>
      </c>
      <c r="I375" s="67">
        <v>1347.1809999998659</v>
      </c>
      <c r="J375" s="65" t="s">
        <v>392</v>
      </c>
      <c r="K375" s="65" t="s">
        <v>193</v>
      </c>
    </row>
    <row r="376" spans="1:11" ht="24" x14ac:dyDescent="0.25">
      <c r="A376" s="65" t="s">
        <v>367</v>
      </c>
      <c r="B376" s="65" t="s">
        <v>276</v>
      </c>
      <c r="C376" s="66" t="s">
        <v>39</v>
      </c>
      <c r="D376" s="66" t="s">
        <v>582</v>
      </c>
      <c r="E376" s="66" t="s">
        <v>146</v>
      </c>
      <c r="F376" s="65" t="s">
        <v>583</v>
      </c>
      <c r="G376" s="67">
        <v>14004</v>
      </c>
      <c r="H376" s="67">
        <v>0</v>
      </c>
      <c r="I376" s="67">
        <v>14004</v>
      </c>
      <c r="J376" s="65" t="s">
        <v>392</v>
      </c>
      <c r="K376" s="65" t="s">
        <v>193</v>
      </c>
    </row>
    <row r="377" spans="1:11" ht="24" x14ac:dyDescent="0.25">
      <c r="A377" s="65" t="s">
        <v>367</v>
      </c>
      <c r="B377" s="65" t="s">
        <v>276</v>
      </c>
      <c r="C377" s="66" t="s">
        <v>39</v>
      </c>
      <c r="D377" s="66" t="s">
        <v>584</v>
      </c>
      <c r="E377" s="66" t="s">
        <v>137</v>
      </c>
      <c r="F377" s="65" t="s">
        <v>585</v>
      </c>
      <c r="G377" s="67">
        <v>827</v>
      </c>
      <c r="H377" s="67">
        <v>721.38199999999995</v>
      </c>
      <c r="I377" s="67">
        <v>105.61800000000005</v>
      </c>
      <c r="J377" s="65" t="s">
        <v>392</v>
      </c>
      <c r="K377" s="65" t="s">
        <v>193</v>
      </c>
    </row>
    <row r="378" spans="1:11" ht="24" x14ac:dyDescent="0.25">
      <c r="A378" s="65" t="s">
        <v>367</v>
      </c>
      <c r="B378" s="65" t="s">
        <v>276</v>
      </c>
      <c r="C378" s="66" t="s">
        <v>39</v>
      </c>
      <c r="D378" s="66" t="s">
        <v>584</v>
      </c>
      <c r="E378" s="66" t="s">
        <v>145</v>
      </c>
      <c r="F378" s="65" t="s">
        <v>585</v>
      </c>
      <c r="G378" s="67">
        <v>202800</v>
      </c>
      <c r="H378" s="67">
        <v>197793.91800000001</v>
      </c>
      <c r="I378" s="67">
        <v>5006.0819999999949</v>
      </c>
      <c r="J378" s="65" t="s">
        <v>392</v>
      </c>
      <c r="K378" s="65" t="s">
        <v>193</v>
      </c>
    </row>
    <row r="379" spans="1:11" ht="24" x14ac:dyDescent="0.25">
      <c r="A379" s="65" t="s">
        <v>367</v>
      </c>
      <c r="B379" s="65" t="s">
        <v>276</v>
      </c>
      <c r="C379" s="66" t="s">
        <v>39</v>
      </c>
      <c r="D379" s="66" t="s">
        <v>584</v>
      </c>
      <c r="E379" s="66" t="s">
        <v>140</v>
      </c>
      <c r="F379" s="65" t="s">
        <v>585</v>
      </c>
      <c r="G379" s="67">
        <v>1196053</v>
      </c>
      <c r="H379" s="67">
        <v>1195956.2209999999</v>
      </c>
      <c r="I379" s="67">
        <v>96.779000000096858</v>
      </c>
      <c r="J379" s="65" t="s">
        <v>392</v>
      </c>
      <c r="K379" s="65" t="s">
        <v>193</v>
      </c>
    </row>
    <row r="380" spans="1:11" ht="24" x14ac:dyDescent="0.25">
      <c r="A380" s="65" t="s">
        <v>367</v>
      </c>
      <c r="B380" s="65" t="s">
        <v>276</v>
      </c>
      <c r="C380" s="66" t="s">
        <v>39</v>
      </c>
      <c r="D380" s="66" t="s">
        <v>584</v>
      </c>
      <c r="E380" s="66" t="s">
        <v>146</v>
      </c>
      <c r="F380" s="65" t="s">
        <v>585</v>
      </c>
      <c r="G380" s="67">
        <v>5500</v>
      </c>
      <c r="H380" s="67">
        <v>0</v>
      </c>
      <c r="I380" s="67">
        <v>5500</v>
      </c>
      <c r="J380" s="65" t="s">
        <v>392</v>
      </c>
      <c r="K380" s="65" t="s">
        <v>193</v>
      </c>
    </row>
    <row r="381" spans="1:11" ht="24" x14ac:dyDescent="0.25">
      <c r="A381" s="65" t="s">
        <v>367</v>
      </c>
      <c r="B381" s="65" t="s">
        <v>276</v>
      </c>
      <c r="C381" s="66" t="s">
        <v>39</v>
      </c>
      <c r="D381" s="66" t="s">
        <v>586</v>
      </c>
      <c r="E381" s="66" t="s">
        <v>137</v>
      </c>
      <c r="F381" s="65" t="s">
        <v>587</v>
      </c>
      <c r="G381" s="67">
        <v>1150</v>
      </c>
      <c r="H381" s="67">
        <v>834.88900000000001</v>
      </c>
      <c r="I381" s="67">
        <v>315.11099999999999</v>
      </c>
      <c r="J381" s="65" t="s">
        <v>392</v>
      </c>
      <c r="K381" s="65" t="s">
        <v>193</v>
      </c>
    </row>
    <row r="382" spans="1:11" ht="24" x14ac:dyDescent="0.25">
      <c r="A382" s="65" t="s">
        <v>367</v>
      </c>
      <c r="B382" s="65" t="s">
        <v>276</v>
      </c>
      <c r="C382" s="66" t="s">
        <v>39</v>
      </c>
      <c r="D382" s="66" t="s">
        <v>586</v>
      </c>
      <c r="E382" s="66" t="s">
        <v>145</v>
      </c>
      <c r="F382" s="65" t="s">
        <v>587</v>
      </c>
      <c r="G382" s="67">
        <v>112960</v>
      </c>
      <c r="H382" s="67">
        <v>112950</v>
      </c>
      <c r="I382" s="67">
        <v>10</v>
      </c>
      <c r="J382" s="65" t="s">
        <v>392</v>
      </c>
      <c r="K382" s="65" t="s">
        <v>193</v>
      </c>
    </row>
    <row r="383" spans="1:11" ht="24" x14ac:dyDescent="0.25">
      <c r="A383" s="65" t="s">
        <v>367</v>
      </c>
      <c r="B383" s="65" t="s">
        <v>276</v>
      </c>
      <c r="C383" s="66" t="s">
        <v>39</v>
      </c>
      <c r="D383" s="66" t="s">
        <v>586</v>
      </c>
      <c r="E383" s="66" t="s">
        <v>140</v>
      </c>
      <c r="F383" s="65" t="s">
        <v>587</v>
      </c>
      <c r="G383" s="67">
        <v>2903555</v>
      </c>
      <c r="H383" s="67">
        <v>2903383.7519999999</v>
      </c>
      <c r="I383" s="67">
        <v>171.24800000013784</v>
      </c>
      <c r="J383" s="65" t="s">
        <v>392</v>
      </c>
      <c r="K383" s="65" t="s">
        <v>193</v>
      </c>
    </row>
    <row r="384" spans="1:11" ht="24" x14ac:dyDescent="0.25">
      <c r="A384" s="65" t="s">
        <v>367</v>
      </c>
      <c r="B384" s="65" t="s">
        <v>276</v>
      </c>
      <c r="C384" s="66" t="s">
        <v>39</v>
      </c>
      <c r="D384" s="66" t="s">
        <v>586</v>
      </c>
      <c r="E384" s="66" t="s">
        <v>146</v>
      </c>
      <c r="F384" s="65" t="s">
        <v>587</v>
      </c>
      <c r="G384" s="67">
        <v>12000</v>
      </c>
      <c r="H384" s="67">
        <v>0</v>
      </c>
      <c r="I384" s="67">
        <v>12000</v>
      </c>
      <c r="J384" s="65" t="s">
        <v>392</v>
      </c>
      <c r="K384" s="65" t="s">
        <v>193</v>
      </c>
    </row>
    <row r="385" spans="1:11" ht="24" x14ac:dyDescent="0.25">
      <c r="A385" s="65" t="s">
        <v>367</v>
      </c>
      <c r="B385" s="65" t="s">
        <v>276</v>
      </c>
      <c r="C385" s="66" t="s">
        <v>39</v>
      </c>
      <c r="D385" s="66" t="s">
        <v>588</v>
      </c>
      <c r="E385" s="66" t="s">
        <v>140</v>
      </c>
      <c r="F385" s="65" t="s">
        <v>589</v>
      </c>
      <c r="G385" s="67">
        <v>1000</v>
      </c>
      <c r="H385" s="67">
        <v>0</v>
      </c>
      <c r="I385" s="67">
        <v>1000</v>
      </c>
      <c r="J385" s="65" t="s">
        <v>392</v>
      </c>
      <c r="K385" s="65" t="s">
        <v>193</v>
      </c>
    </row>
    <row r="386" spans="1:11" ht="36" x14ac:dyDescent="0.25">
      <c r="A386" s="65" t="s">
        <v>367</v>
      </c>
      <c r="B386" s="65" t="s">
        <v>283</v>
      </c>
      <c r="C386" s="66" t="s">
        <v>39</v>
      </c>
      <c r="D386" s="66" t="s">
        <v>590</v>
      </c>
      <c r="E386" s="66" t="s">
        <v>140</v>
      </c>
      <c r="F386" s="65" t="s">
        <v>591</v>
      </c>
      <c r="G386" s="67">
        <v>946500</v>
      </c>
      <c r="H386" s="67">
        <v>945656.95600000001</v>
      </c>
      <c r="I386" s="67">
        <v>843.04399999999441</v>
      </c>
      <c r="J386" s="65" t="s">
        <v>592</v>
      </c>
      <c r="K386" s="65" t="s">
        <v>593</v>
      </c>
    </row>
    <row r="387" spans="1:11" ht="24" x14ac:dyDescent="0.25">
      <c r="A387" s="65" t="s">
        <v>367</v>
      </c>
      <c r="B387" s="65" t="s">
        <v>283</v>
      </c>
      <c r="C387" s="66" t="s">
        <v>39</v>
      </c>
      <c r="D387" s="66" t="s">
        <v>594</v>
      </c>
      <c r="E387" s="66" t="s">
        <v>238</v>
      </c>
      <c r="F387" s="65" t="s">
        <v>595</v>
      </c>
      <c r="G387" s="67">
        <v>12000</v>
      </c>
      <c r="H387" s="67">
        <v>8973.0810000000001</v>
      </c>
      <c r="I387" s="67">
        <v>3026.9189999999999</v>
      </c>
      <c r="J387" s="65" t="s">
        <v>596</v>
      </c>
      <c r="K387" s="65" t="s">
        <v>597</v>
      </c>
    </row>
    <row r="388" spans="1:11" ht="24" x14ac:dyDescent="0.25">
      <c r="A388" s="65" t="s">
        <v>367</v>
      </c>
      <c r="B388" s="65" t="s">
        <v>283</v>
      </c>
      <c r="C388" s="66" t="s">
        <v>39</v>
      </c>
      <c r="D388" s="66" t="s">
        <v>598</v>
      </c>
      <c r="E388" s="66" t="s">
        <v>137</v>
      </c>
      <c r="F388" s="65" t="s">
        <v>599</v>
      </c>
      <c r="G388" s="67">
        <v>1048</v>
      </c>
      <c r="H388" s="67">
        <v>1047.739</v>
      </c>
      <c r="I388" s="67">
        <v>0.26099999999996726</v>
      </c>
      <c r="J388" s="65" t="s">
        <v>600</v>
      </c>
      <c r="K388" s="65" t="s">
        <v>601</v>
      </c>
    </row>
    <row r="389" spans="1:11" ht="24" x14ac:dyDescent="0.25">
      <c r="A389" s="65" t="s">
        <v>367</v>
      </c>
      <c r="B389" s="65" t="s">
        <v>283</v>
      </c>
      <c r="C389" s="66" t="s">
        <v>39</v>
      </c>
      <c r="D389" s="66" t="s">
        <v>598</v>
      </c>
      <c r="E389" s="66" t="s">
        <v>145</v>
      </c>
      <c r="F389" s="65" t="s">
        <v>599</v>
      </c>
      <c r="G389" s="67">
        <v>314090</v>
      </c>
      <c r="H389" s="67">
        <v>314090</v>
      </c>
      <c r="I389" s="67">
        <v>0</v>
      </c>
      <c r="J389" s="65" t="s">
        <v>600</v>
      </c>
      <c r="K389" s="65" t="s">
        <v>601</v>
      </c>
    </row>
    <row r="390" spans="1:11" ht="24" x14ac:dyDescent="0.25">
      <c r="A390" s="65" t="s">
        <v>367</v>
      </c>
      <c r="B390" s="65" t="s">
        <v>283</v>
      </c>
      <c r="C390" s="66" t="s">
        <v>39</v>
      </c>
      <c r="D390" s="66" t="s">
        <v>598</v>
      </c>
      <c r="E390" s="66" t="s">
        <v>140</v>
      </c>
      <c r="F390" s="65" t="s">
        <v>599</v>
      </c>
      <c r="G390" s="67">
        <v>3483390</v>
      </c>
      <c r="H390" s="67">
        <v>3389952.304</v>
      </c>
      <c r="I390" s="67">
        <v>93437.695999999996</v>
      </c>
      <c r="J390" s="65" t="s">
        <v>600</v>
      </c>
      <c r="K390" s="65" t="s">
        <v>601</v>
      </c>
    </row>
    <row r="391" spans="1:11" ht="24" x14ac:dyDescent="0.25">
      <c r="A391" s="65" t="s">
        <v>367</v>
      </c>
      <c r="B391" s="65" t="s">
        <v>283</v>
      </c>
      <c r="C391" s="66" t="s">
        <v>39</v>
      </c>
      <c r="D391" s="66" t="s">
        <v>598</v>
      </c>
      <c r="E391" s="66" t="s">
        <v>146</v>
      </c>
      <c r="F391" s="65" t="s">
        <v>599</v>
      </c>
      <c r="G391" s="67">
        <v>1465</v>
      </c>
      <c r="H391" s="67">
        <v>1448.2270000000001</v>
      </c>
      <c r="I391" s="67">
        <v>16.772999999999911</v>
      </c>
      <c r="J391" s="65" t="s">
        <v>600</v>
      </c>
      <c r="K391" s="65" t="s">
        <v>601</v>
      </c>
    </row>
    <row r="392" spans="1:11" ht="24" x14ac:dyDescent="0.25">
      <c r="A392" s="65" t="s">
        <v>367</v>
      </c>
      <c r="B392" s="65" t="s">
        <v>283</v>
      </c>
      <c r="C392" s="66" t="s">
        <v>39</v>
      </c>
      <c r="D392" s="66" t="s">
        <v>602</v>
      </c>
      <c r="E392" s="66" t="s">
        <v>137</v>
      </c>
      <c r="F392" s="65" t="s">
        <v>603</v>
      </c>
      <c r="G392" s="67">
        <v>906</v>
      </c>
      <c r="H392" s="67">
        <v>892.94200000000001</v>
      </c>
      <c r="I392" s="67">
        <v>13.057999999999993</v>
      </c>
      <c r="J392" s="65" t="s">
        <v>392</v>
      </c>
      <c r="K392" s="65" t="s">
        <v>193</v>
      </c>
    </row>
    <row r="393" spans="1:11" ht="24" x14ac:dyDescent="0.25">
      <c r="A393" s="65" t="s">
        <v>367</v>
      </c>
      <c r="B393" s="65" t="s">
        <v>283</v>
      </c>
      <c r="C393" s="66" t="s">
        <v>39</v>
      </c>
      <c r="D393" s="66" t="s">
        <v>602</v>
      </c>
      <c r="E393" s="66" t="s">
        <v>145</v>
      </c>
      <c r="F393" s="65" t="s">
        <v>603</v>
      </c>
      <c r="G393" s="67">
        <v>549110</v>
      </c>
      <c r="H393" s="67">
        <v>549110</v>
      </c>
      <c r="I393" s="67">
        <v>0</v>
      </c>
      <c r="J393" s="65" t="s">
        <v>392</v>
      </c>
      <c r="K393" s="65" t="s">
        <v>193</v>
      </c>
    </row>
    <row r="394" spans="1:11" ht="24" x14ac:dyDescent="0.25">
      <c r="A394" s="65" t="s">
        <v>367</v>
      </c>
      <c r="B394" s="65" t="s">
        <v>283</v>
      </c>
      <c r="C394" s="66" t="s">
        <v>39</v>
      </c>
      <c r="D394" s="66" t="s">
        <v>602</v>
      </c>
      <c r="E394" s="66" t="s">
        <v>140</v>
      </c>
      <c r="F394" s="65" t="s">
        <v>603</v>
      </c>
      <c r="G394" s="67">
        <v>8166764</v>
      </c>
      <c r="H394" s="67">
        <v>8166763.7580000004</v>
      </c>
      <c r="I394" s="67">
        <v>0.24199999962002039</v>
      </c>
      <c r="J394" s="65" t="s">
        <v>392</v>
      </c>
      <c r="K394" s="65" t="s">
        <v>193</v>
      </c>
    </row>
    <row r="395" spans="1:11" ht="24" x14ac:dyDescent="0.25">
      <c r="A395" s="65" t="s">
        <v>367</v>
      </c>
      <c r="B395" s="65" t="s">
        <v>283</v>
      </c>
      <c r="C395" s="66" t="s">
        <v>39</v>
      </c>
      <c r="D395" s="66" t="s">
        <v>602</v>
      </c>
      <c r="E395" s="66" t="s">
        <v>146</v>
      </c>
      <c r="F395" s="65" t="s">
        <v>603</v>
      </c>
      <c r="G395" s="67">
        <v>2210</v>
      </c>
      <c r="H395" s="67">
        <v>1839.123</v>
      </c>
      <c r="I395" s="67">
        <v>370.87699999999995</v>
      </c>
      <c r="J395" s="65" t="s">
        <v>392</v>
      </c>
      <c r="K395" s="65" t="s">
        <v>193</v>
      </c>
    </row>
    <row r="396" spans="1:11" ht="24" x14ac:dyDescent="0.25">
      <c r="A396" s="65" t="s">
        <v>367</v>
      </c>
      <c r="B396" s="65" t="s">
        <v>283</v>
      </c>
      <c r="C396" s="66" t="s">
        <v>39</v>
      </c>
      <c r="D396" s="66" t="s">
        <v>604</v>
      </c>
      <c r="E396" s="66" t="s">
        <v>140</v>
      </c>
      <c r="F396" s="65" t="s">
        <v>605</v>
      </c>
      <c r="G396" s="67">
        <v>10</v>
      </c>
      <c r="H396" s="67">
        <v>0</v>
      </c>
      <c r="I396" s="67">
        <v>10</v>
      </c>
      <c r="J396" s="65" t="s">
        <v>392</v>
      </c>
      <c r="K396" s="65" t="s">
        <v>193</v>
      </c>
    </row>
    <row r="397" spans="1:11" ht="24" x14ac:dyDescent="0.25">
      <c r="A397" s="65" t="s">
        <v>367</v>
      </c>
      <c r="B397" s="65" t="s">
        <v>283</v>
      </c>
      <c r="C397" s="66" t="s">
        <v>39</v>
      </c>
      <c r="D397" s="66" t="s">
        <v>606</v>
      </c>
      <c r="E397" s="66" t="s">
        <v>145</v>
      </c>
      <c r="F397" s="65" t="s">
        <v>607</v>
      </c>
      <c r="G397" s="67">
        <v>1000</v>
      </c>
      <c r="H397" s="67">
        <v>0</v>
      </c>
      <c r="I397" s="67">
        <v>1000</v>
      </c>
      <c r="J397" s="65" t="s">
        <v>392</v>
      </c>
      <c r="K397" s="65" t="s">
        <v>193</v>
      </c>
    </row>
    <row r="398" spans="1:11" ht="24" x14ac:dyDescent="0.25">
      <c r="A398" s="65" t="s">
        <v>367</v>
      </c>
      <c r="B398" s="65" t="s">
        <v>283</v>
      </c>
      <c r="C398" s="66" t="s">
        <v>39</v>
      </c>
      <c r="D398" s="66" t="s">
        <v>606</v>
      </c>
      <c r="E398" s="66" t="s">
        <v>140</v>
      </c>
      <c r="F398" s="65" t="s">
        <v>607</v>
      </c>
      <c r="G398" s="67">
        <v>1000</v>
      </c>
      <c r="H398" s="67">
        <v>0</v>
      </c>
      <c r="I398" s="67">
        <v>1000</v>
      </c>
      <c r="J398" s="65" t="s">
        <v>392</v>
      </c>
      <c r="K398" s="65" t="s">
        <v>193</v>
      </c>
    </row>
    <row r="399" spans="1:11" ht="24" x14ac:dyDescent="0.25">
      <c r="A399" s="65" t="s">
        <v>367</v>
      </c>
      <c r="B399" s="65" t="s">
        <v>198</v>
      </c>
      <c r="C399" s="66" t="s">
        <v>39</v>
      </c>
      <c r="D399" s="66" t="s">
        <v>608</v>
      </c>
      <c r="E399" s="66" t="s">
        <v>145</v>
      </c>
      <c r="F399" s="65" t="s">
        <v>609</v>
      </c>
      <c r="G399" s="67">
        <v>10</v>
      </c>
      <c r="H399" s="67">
        <v>0</v>
      </c>
      <c r="I399" s="67">
        <v>10</v>
      </c>
      <c r="J399" s="65" t="s">
        <v>610</v>
      </c>
      <c r="K399" s="65" t="s">
        <v>611</v>
      </c>
    </row>
    <row r="400" spans="1:11" ht="24" x14ac:dyDescent="0.25">
      <c r="A400" s="65" t="s">
        <v>367</v>
      </c>
      <c r="B400" s="65" t="s">
        <v>198</v>
      </c>
      <c r="C400" s="66" t="s">
        <v>39</v>
      </c>
      <c r="D400" s="66" t="s">
        <v>608</v>
      </c>
      <c r="E400" s="66" t="s">
        <v>238</v>
      </c>
      <c r="F400" s="65" t="s">
        <v>609</v>
      </c>
      <c r="G400" s="67">
        <v>55008</v>
      </c>
      <c r="H400" s="67">
        <v>54526.951000000001</v>
      </c>
      <c r="I400" s="67">
        <v>481.04899999999907</v>
      </c>
      <c r="J400" s="65" t="s">
        <v>610</v>
      </c>
      <c r="K400" s="65" t="s">
        <v>611</v>
      </c>
    </row>
    <row r="401" spans="1:11" ht="24" x14ac:dyDescent="0.25">
      <c r="A401" s="65" t="s">
        <v>367</v>
      </c>
      <c r="B401" s="65" t="s">
        <v>198</v>
      </c>
      <c r="C401" s="66" t="s">
        <v>39</v>
      </c>
      <c r="D401" s="66" t="s">
        <v>608</v>
      </c>
      <c r="E401" s="66" t="s">
        <v>140</v>
      </c>
      <c r="F401" s="65" t="s">
        <v>609</v>
      </c>
      <c r="G401" s="67">
        <v>10</v>
      </c>
      <c r="H401" s="67">
        <v>0</v>
      </c>
      <c r="I401" s="67">
        <v>10</v>
      </c>
      <c r="J401" s="65" t="s">
        <v>610</v>
      </c>
      <c r="K401" s="65" t="s">
        <v>611</v>
      </c>
    </row>
    <row r="402" spans="1:11" ht="24" x14ac:dyDescent="0.25">
      <c r="A402" s="65" t="s">
        <v>367</v>
      </c>
      <c r="B402" s="65" t="s">
        <v>198</v>
      </c>
      <c r="C402" s="66" t="s">
        <v>39</v>
      </c>
      <c r="D402" s="66" t="s">
        <v>612</v>
      </c>
      <c r="E402" s="66" t="s">
        <v>137</v>
      </c>
      <c r="F402" s="65" t="s">
        <v>613</v>
      </c>
      <c r="G402" s="67">
        <v>487</v>
      </c>
      <c r="H402" s="67">
        <v>480.22500000000002</v>
      </c>
      <c r="I402" s="67">
        <v>6.7749999999999773</v>
      </c>
      <c r="J402" s="65" t="s">
        <v>201</v>
      </c>
      <c r="K402" s="65" t="s">
        <v>201</v>
      </c>
    </row>
    <row r="403" spans="1:11" ht="24" x14ac:dyDescent="0.25">
      <c r="A403" s="65" t="s">
        <v>367</v>
      </c>
      <c r="B403" s="65" t="s">
        <v>198</v>
      </c>
      <c r="C403" s="66" t="s">
        <v>39</v>
      </c>
      <c r="D403" s="66" t="s">
        <v>612</v>
      </c>
      <c r="E403" s="66" t="s">
        <v>145</v>
      </c>
      <c r="F403" s="65" t="s">
        <v>613</v>
      </c>
      <c r="G403" s="67">
        <v>28690</v>
      </c>
      <c r="H403" s="67">
        <v>28690</v>
      </c>
      <c r="I403" s="67">
        <v>0</v>
      </c>
      <c r="J403" s="65" t="s">
        <v>201</v>
      </c>
      <c r="K403" s="65" t="s">
        <v>201</v>
      </c>
    </row>
    <row r="404" spans="1:11" ht="24" x14ac:dyDescent="0.25">
      <c r="A404" s="65" t="s">
        <v>367</v>
      </c>
      <c r="B404" s="65" t="s">
        <v>198</v>
      </c>
      <c r="C404" s="66" t="s">
        <v>39</v>
      </c>
      <c r="D404" s="66" t="s">
        <v>612</v>
      </c>
      <c r="E404" s="66" t="s">
        <v>140</v>
      </c>
      <c r="F404" s="65" t="s">
        <v>613</v>
      </c>
      <c r="G404" s="67">
        <v>3</v>
      </c>
      <c r="H404" s="67">
        <v>0</v>
      </c>
      <c r="I404" s="67">
        <v>3</v>
      </c>
      <c r="J404" s="65" t="s">
        <v>201</v>
      </c>
      <c r="K404" s="65" t="s">
        <v>201</v>
      </c>
    </row>
    <row r="405" spans="1:11" ht="24" x14ac:dyDescent="0.25">
      <c r="A405" s="65" t="s">
        <v>367</v>
      </c>
      <c r="B405" s="65" t="s">
        <v>198</v>
      </c>
      <c r="C405" s="66" t="s">
        <v>39</v>
      </c>
      <c r="D405" s="66" t="s">
        <v>614</v>
      </c>
      <c r="E405" s="66" t="s">
        <v>137</v>
      </c>
      <c r="F405" s="65" t="s">
        <v>615</v>
      </c>
      <c r="G405" s="67">
        <v>200</v>
      </c>
      <c r="H405" s="67">
        <v>129.953</v>
      </c>
      <c r="I405" s="67">
        <v>70.046999999999997</v>
      </c>
      <c r="J405" s="65" t="s">
        <v>610</v>
      </c>
      <c r="K405" s="65" t="s">
        <v>616</v>
      </c>
    </row>
    <row r="406" spans="1:11" ht="24" x14ac:dyDescent="0.25">
      <c r="A406" s="65" t="s">
        <v>367</v>
      </c>
      <c r="B406" s="65" t="s">
        <v>198</v>
      </c>
      <c r="C406" s="66" t="s">
        <v>39</v>
      </c>
      <c r="D406" s="66" t="s">
        <v>614</v>
      </c>
      <c r="E406" s="66" t="s">
        <v>145</v>
      </c>
      <c r="F406" s="65" t="s">
        <v>615</v>
      </c>
      <c r="G406" s="67">
        <v>10</v>
      </c>
      <c r="H406" s="67">
        <v>0</v>
      </c>
      <c r="I406" s="67">
        <v>10</v>
      </c>
      <c r="J406" s="65" t="s">
        <v>610</v>
      </c>
      <c r="K406" s="65" t="s">
        <v>616</v>
      </c>
    </row>
    <row r="407" spans="1:11" ht="24" x14ac:dyDescent="0.25">
      <c r="A407" s="65" t="s">
        <v>367</v>
      </c>
      <c r="B407" s="65" t="s">
        <v>198</v>
      </c>
      <c r="C407" s="66" t="s">
        <v>39</v>
      </c>
      <c r="D407" s="66" t="s">
        <v>614</v>
      </c>
      <c r="E407" s="66" t="s">
        <v>140</v>
      </c>
      <c r="F407" s="65" t="s">
        <v>615</v>
      </c>
      <c r="G407" s="67">
        <v>10</v>
      </c>
      <c r="H407" s="67">
        <v>0</v>
      </c>
      <c r="I407" s="67">
        <v>10</v>
      </c>
      <c r="J407" s="65" t="s">
        <v>610</v>
      </c>
      <c r="K407" s="65" t="s">
        <v>616</v>
      </c>
    </row>
    <row r="408" spans="1:11" ht="60" x14ac:dyDescent="0.25">
      <c r="A408" s="65" t="s">
        <v>367</v>
      </c>
      <c r="B408" s="65" t="s">
        <v>198</v>
      </c>
      <c r="C408" s="66" t="s">
        <v>39</v>
      </c>
      <c r="D408" s="66" t="s">
        <v>617</v>
      </c>
      <c r="E408" s="66" t="s">
        <v>140</v>
      </c>
      <c r="F408" s="65" t="s">
        <v>618</v>
      </c>
      <c r="G408" s="67">
        <v>2015000</v>
      </c>
      <c r="H408" s="67">
        <v>2014262.558</v>
      </c>
      <c r="I408" s="67">
        <v>737.44200000003912</v>
      </c>
      <c r="J408" s="65" t="s">
        <v>619</v>
      </c>
      <c r="K408" s="65" t="s">
        <v>620</v>
      </c>
    </row>
    <row r="409" spans="1:11" ht="24" x14ac:dyDescent="0.25">
      <c r="A409" s="65" t="s">
        <v>367</v>
      </c>
      <c r="B409" s="65" t="s">
        <v>198</v>
      </c>
      <c r="C409" s="66" t="s">
        <v>39</v>
      </c>
      <c r="D409" s="66" t="s">
        <v>621</v>
      </c>
      <c r="E409" s="66" t="s">
        <v>137</v>
      </c>
      <c r="F409" s="65" t="s">
        <v>622</v>
      </c>
      <c r="G409" s="67">
        <v>437</v>
      </c>
      <c r="H409" s="67">
        <v>436.74299999999999</v>
      </c>
      <c r="I409" s="67">
        <v>0.257000000000005</v>
      </c>
      <c r="J409" s="65" t="s">
        <v>392</v>
      </c>
      <c r="K409" s="65" t="s">
        <v>193</v>
      </c>
    </row>
    <row r="410" spans="1:11" ht="24" x14ac:dyDescent="0.25">
      <c r="A410" s="65" t="s">
        <v>367</v>
      </c>
      <c r="B410" s="65" t="s">
        <v>198</v>
      </c>
      <c r="C410" s="66" t="s">
        <v>39</v>
      </c>
      <c r="D410" s="66" t="s">
        <v>621</v>
      </c>
      <c r="E410" s="66" t="s">
        <v>145</v>
      </c>
      <c r="F410" s="65" t="s">
        <v>622</v>
      </c>
      <c r="G410" s="67">
        <v>137480</v>
      </c>
      <c r="H410" s="67">
        <v>137361.973</v>
      </c>
      <c r="I410" s="67">
        <v>118.02700000000186</v>
      </c>
      <c r="J410" s="65" t="s">
        <v>392</v>
      </c>
      <c r="K410" s="65" t="s">
        <v>193</v>
      </c>
    </row>
    <row r="411" spans="1:11" ht="24" x14ac:dyDescent="0.25">
      <c r="A411" s="65" t="s">
        <v>367</v>
      </c>
      <c r="B411" s="65" t="s">
        <v>198</v>
      </c>
      <c r="C411" s="66" t="s">
        <v>39</v>
      </c>
      <c r="D411" s="66" t="s">
        <v>621</v>
      </c>
      <c r="E411" s="66" t="s">
        <v>140</v>
      </c>
      <c r="F411" s="65" t="s">
        <v>622</v>
      </c>
      <c r="G411" s="67">
        <v>3933273</v>
      </c>
      <c r="H411" s="67">
        <v>3933272.7489999998</v>
      </c>
      <c r="I411" s="67">
        <v>0.25100000016391277</v>
      </c>
      <c r="J411" s="65" t="s">
        <v>392</v>
      </c>
      <c r="K411" s="65" t="s">
        <v>193</v>
      </c>
    </row>
    <row r="412" spans="1:11" ht="24" x14ac:dyDescent="0.25">
      <c r="A412" s="65" t="s">
        <v>367</v>
      </c>
      <c r="B412" s="65" t="s">
        <v>198</v>
      </c>
      <c r="C412" s="66" t="s">
        <v>39</v>
      </c>
      <c r="D412" s="66" t="s">
        <v>623</v>
      </c>
      <c r="E412" s="66" t="s">
        <v>137</v>
      </c>
      <c r="F412" s="65" t="s">
        <v>624</v>
      </c>
      <c r="G412" s="67">
        <v>537</v>
      </c>
      <c r="H412" s="67">
        <v>529.03300000000002</v>
      </c>
      <c r="I412" s="67">
        <v>7.9669999999999845</v>
      </c>
      <c r="J412" s="65" t="s">
        <v>298</v>
      </c>
      <c r="K412" s="65" t="s">
        <v>625</v>
      </c>
    </row>
    <row r="413" spans="1:11" ht="24" x14ac:dyDescent="0.25">
      <c r="A413" s="65" t="s">
        <v>367</v>
      </c>
      <c r="B413" s="65" t="s">
        <v>198</v>
      </c>
      <c r="C413" s="66" t="s">
        <v>39</v>
      </c>
      <c r="D413" s="66" t="s">
        <v>623</v>
      </c>
      <c r="E413" s="66" t="s">
        <v>140</v>
      </c>
      <c r="F413" s="65" t="s">
        <v>624</v>
      </c>
      <c r="G413" s="67">
        <v>1738803</v>
      </c>
      <c r="H413" s="67">
        <v>1738790.9569999999</v>
      </c>
      <c r="I413" s="67">
        <v>12.04300000006333</v>
      </c>
      <c r="J413" s="65" t="s">
        <v>298</v>
      </c>
      <c r="K413" s="65" t="s">
        <v>625</v>
      </c>
    </row>
    <row r="414" spans="1:11" ht="24" x14ac:dyDescent="0.25">
      <c r="A414" s="65" t="s">
        <v>367</v>
      </c>
      <c r="B414" s="65" t="s">
        <v>198</v>
      </c>
      <c r="C414" s="66" t="s">
        <v>39</v>
      </c>
      <c r="D414" s="66" t="s">
        <v>626</v>
      </c>
      <c r="E414" s="66" t="s">
        <v>137</v>
      </c>
      <c r="F414" s="65" t="s">
        <v>627</v>
      </c>
      <c r="G414" s="67">
        <v>737</v>
      </c>
      <c r="H414" s="67">
        <v>729.28499999999997</v>
      </c>
      <c r="I414" s="67">
        <v>7.7150000000000318</v>
      </c>
      <c r="J414" s="65" t="s">
        <v>392</v>
      </c>
      <c r="K414" s="65" t="s">
        <v>193</v>
      </c>
    </row>
    <row r="415" spans="1:11" ht="24" x14ac:dyDescent="0.25">
      <c r="A415" s="65" t="s">
        <v>367</v>
      </c>
      <c r="B415" s="65" t="s">
        <v>198</v>
      </c>
      <c r="C415" s="66" t="s">
        <v>39</v>
      </c>
      <c r="D415" s="66" t="s">
        <v>626</v>
      </c>
      <c r="E415" s="66" t="s">
        <v>145</v>
      </c>
      <c r="F415" s="65" t="s">
        <v>627</v>
      </c>
      <c r="G415" s="67">
        <v>120610</v>
      </c>
      <c r="H415" s="67">
        <v>120555.428</v>
      </c>
      <c r="I415" s="67">
        <v>54.572000000000116</v>
      </c>
      <c r="J415" s="65" t="s">
        <v>392</v>
      </c>
      <c r="K415" s="65" t="s">
        <v>193</v>
      </c>
    </row>
    <row r="416" spans="1:11" ht="24" x14ac:dyDescent="0.25">
      <c r="A416" s="65" t="s">
        <v>367</v>
      </c>
      <c r="B416" s="65" t="s">
        <v>198</v>
      </c>
      <c r="C416" s="66" t="s">
        <v>39</v>
      </c>
      <c r="D416" s="66" t="s">
        <v>626</v>
      </c>
      <c r="E416" s="66" t="s">
        <v>140</v>
      </c>
      <c r="F416" s="65" t="s">
        <v>627</v>
      </c>
      <c r="G416" s="67">
        <v>3362773</v>
      </c>
      <c r="H416" s="67">
        <v>3362766.6310000001</v>
      </c>
      <c r="I416" s="67">
        <v>6.3689999999478459</v>
      </c>
      <c r="J416" s="65" t="s">
        <v>392</v>
      </c>
      <c r="K416" s="65" t="s">
        <v>193</v>
      </c>
    </row>
    <row r="417" spans="1:11" ht="24" x14ac:dyDescent="0.25">
      <c r="A417" s="65" t="s">
        <v>367</v>
      </c>
      <c r="B417" s="65" t="s">
        <v>198</v>
      </c>
      <c r="C417" s="66" t="s">
        <v>39</v>
      </c>
      <c r="D417" s="66" t="s">
        <v>628</v>
      </c>
      <c r="E417" s="66" t="s">
        <v>137</v>
      </c>
      <c r="F417" s="65" t="s">
        <v>629</v>
      </c>
      <c r="G417" s="67">
        <v>2500</v>
      </c>
      <c r="H417" s="67">
        <v>2414.42</v>
      </c>
      <c r="I417" s="67">
        <v>85.579999999999927</v>
      </c>
      <c r="J417" s="65" t="s">
        <v>610</v>
      </c>
      <c r="K417" s="65" t="s">
        <v>630</v>
      </c>
    </row>
    <row r="418" spans="1:11" ht="24" x14ac:dyDescent="0.25">
      <c r="A418" s="65" t="s">
        <v>367</v>
      </c>
      <c r="B418" s="65" t="s">
        <v>198</v>
      </c>
      <c r="C418" s="66" t="s">
        <v>39</v>
      </c>
      <c r="D418" s="66" t="s">
        <v>628</v>
      </c>
      <c r="E418" s="66" t="s">
        <v>145</v>
      </c>
      <c r="F418" s="65" t="s">
        <v>629</v>
      </c>
      <c r="G418" s="67">
        <v>194980</v>
      </c>
      <c r="H418" s="67">
        <v>194977.136</v>
      </c>
      <c r="I418" s="67">
        <v>2.864000000001397</v>
      </c>
      <c r="J418" s="65" t="s">
        <v>610</v>
      </c>
      <c r="K418" s="65" t="s">
        <v>630</v>
      </c>
    </row>
    <row r="419" spans="1:11" ht="24" x14ac:dyDescent="0.25">
      <c r="A419" s="65" t="s">
        <v>367</v>
      </c>
      <c r="B419" s="65" t="s">
        <v>198</v>
      </c>
      <c r="C419" s="66" t="s">
        <v>39</v>
      </c>
      <c r="D419" s="66" t="s">
        <v>628</v>
      </c>
      <c r="E419" s="66" t="s">
        <v>140</v>
      </c>
      <c r="F419" s="65" t="s">
        <v>629</v>
      </c>
      <c r="G419" s="67">
        <v>6255730</v>
      </c>
      <c r="H419" s="67">
        <v>6255729.4780000001</v>
      </c>
      <c r="I419" s="67">
        <v>0.52199999988079071</v>
      </c>
      <c r="J419" s="65" t="s">
        <v>610</v>
      </c>
      <c r="K419" s="65" t="s">
        <v>630</v>
      </c>
    </row>
    <row r="420" spans="1:11" ht="24" x14ac:dyDescent="0.25">
      <c r="A420" s="65" t="s">
        <v>367</v>
      </c>
      <c r="B420" s="65" t="s">
        <v>198</v>
      </c>
      <c r="C420" s="66" t="s">
        <v>39</v>
      </c>
      <c r="D420" s="66" t="s">
        <v>628</v>
      </c>
      <c r="E420" s="66" t="s">
        <v>146</v>
      </c>
      <c r="F420" s="65" t="s">
        <v>629</v>
      </c>
      <c r="G420" s="67">
        <v>2500</v>
      </c>
      <c r="H420" s="67">
        <v>2479.9580000000001</v>
      </c>
      <c r="I420" s="67">
        <v>20.041999999999916</v>
      </c>
      <c r="J420" s="65" t="s">
        <v>610</v>
      </c>
      <c r="K420" s="65" t="s">
        <v>630</v>
      </c>
    </row>
    <row r="421" spans="1:11" ht="24" x14ac:dyDescent="0.25">
      <c r="A421" s="65" t="s">
        <v>367</v>
      </c>
      <c r="B421" s="65" t="s">
        <v>198</v>
      </c>
      <c r="C421" s="66" t="s">
        <v>39</v>
      </c>
      <c r="D421" s="66" t="s">
        <v>631</v>
      </c>
      <c r="E421" s="66" t="s">
        <v>137</v>
      </c>
      <c r="F421" s="65" t="s">
        <v>632</v>
      </c>
      <c r="G421" s="67">
        <v>5500</v>
      </c>
      <c r="H421" s="67">
        <v>5499.9989999999998</v>
      </c>
      <c r="I421" s="67">
        <v>1.0000000002037268E-3</v>
      </c>
      <c r="J421" s="65" t="s">
        <v>392</v>
      </c>
      <c r="K421" s="65" t="s">
        <v>193</v>
      </c>
    </row>
    <row r="422" spans="1:11" ht="24" x14ac:dyDescent="0.25">
      <c r="A422" s="65" t="s">
        <v>367</v>
      </c>
      <c r="B422" s="65" t="s">
        <v>198</v>
      </c>
      <c r="C422" s="66" t="s">
        <v>39</v>
      </c>
      <c r="D422" s="66" t="s">
        <v>631</v>
      </c>
      <c r="E422" s="66" t="s">
        <v>145</v>
      </c>
      <c r="F422" s="65" t="s">
        <v>632</v>
      </c>
      <c r="G422" s="67">
        <v>854975</v>
      </c>
      <c r="H422" s="67">
        <v>854974.88399999996</v>
      </c>
      <c r="I422" s="67">
        <v>0.11600000003818423</v>
      </c>
      <c r="J422" s="65" t="s">
        <v>392</v>
      </c>
      <c r="K422" s="65" t="s">
        <v>193</v>
      </c>
    </row>
    <row r="423" spans="1:11" ht="24" x14ac:dyDescent="0.25">
      <c r="A423" s="65" t="s">
        <v>367</v>
      </c>
      <c r="B423" s="65" t="s">
        <v>198</v>
      </c>
      <c r="C423" s="66" t="s">
        <v>39</v>
      </c>
      <c r="D423" s="66" t="s">
        <v>631</v>
      </c>
      <c r="E423" s="66" t="s">
        <v>140</v>
      </c>
      <c r="F423" s="65" t="s">
        <v>632</v>
      </c>
      <c r="G423" s="67">
        <v>10604700</v>
      </c>
      <c r="H423" s="67">
        <v>10604549.499</v>
      </c>
      <c r="I423" s="67">
        <v>150.50100000016391</v>
      </c>
      <c r="J423" s="65" t="s">
        <v>392</v>
      </c>
      <c r="K423" s="65" t="s">
        <v>193</v>
      </c>
    </row>
    <row r="424" spans="1:11" ht="24" x14ac:dyDescent="0.25">
      <c r="A424" s="65" t="s">
        <v>367</v>
      </c>
      <c r="B424" s="65" t="s">
        <v>198</v>
      </c>
      <c r="C424" s="66" t="s">
        <v>39</v>
      </c>
      <c r="D424" s="66" t="s">
        <v>631</v>
      </c>
      <c r="E424" s="66" t="s">
        <v>146</v>
      </c>
      <c r="F424" s="65" t="s">
        <v>632</v>
      </c>
      <c r="G424" s="67">
        <v>6000</v>
      </c>
      <c r="H424" s="67">
        <v>5132.415</v>
      </c>
      <c r="I424" s="67">
        <v>867.58500000000004</v>
      </c>
      <c r="J424" s="65" t="s">
        <v>392</v>
      </c>
      <c r="K424" s="65" t="s">
        <v>193</v>
      </c>
    </row>
    <row r="425" spans="1:11" ht="24" x14ac:dyDescent="0.25">
      <c r="A425" s="65" t="s">
        <v>367</v>
      </c>
      <c r="B425" s="65" t="s">
        <v>198</v>
      </c>
      <c r="C425" s="66" t="s">
        <v>39</v>
      </c>
      <c r="D425" s="66" t="s">
        <v>633</v>
      </c>
      <c r="E425" s="66" t="s">
        <v>137</v>
      </c>
      <c r="F425" s="65" t="s">
        <v>634</v>
      </c>
      <c r="G425" s="67">
        <v>617</v>
      </c>
      <c r="H425" s="67">
        <v>613.42100000000005</v>
      </c>
      <c r="I425" s="67">
        <v>3.5789999999999509</v>
      </c>
      <c r="J425" s="65" t="s">
        <v>392</v>
      </c>
      <c r="K425" s="65" t="s">
        <v>193</v>
      </c>
    </row>
    <row r="426" spans="1:11" ht="24" x14ac:dyDescent="0.25">
      <c r="A426" s="65" t="s">
        <v>367</v>
      </c>
      <c r="B426" s="65" t="s">
        <v>198</v>
      </c>
      <c r="C426" s="66" t="s">
        <v>39</v>
      </c>
      <c r="D426" s="66" t="s">
        <v>633</v>
      </c>
      <c r="E426" s="66" t="s">
        <v>145</v>
      </c>
      <c r="F426" s="65" t="s">
        <v>634</v>
      </c>
      <c r="G426" s="67">
        <v>183610</v>
      </c>
      <c r="H426" s="67">
        <v>183605.67499999999</v>
      </c>
      <c r="I426" s="67">
        <v>4.3250000000116415</v>
      </c>
      <c r="J426" s="65" t="s">
        <v>392</v>
      </c>
      <c r="K426" s="65" t="s">
        <v>193</v>
      </c>
    </row>
    <row r="427" spans="1:11" ht="24" x14ac:dyDescent="0.25">
      <c r="A427" s="65" t="s">
        <v>367</v>
      </c>
      <c r="B427" s="65" t="s">
        <v>198</v>
      </c>
      <c r="C427" s="66" t="s">
        <v>39</v>
      </c>
      <c r="D427" s="66" t="s">
        <v>633</v>
      </c>
      <c r="E427" s="66" t="s">
        <v>140</v>
      </c>
      <c r="F427" s="65" t="s">
        <v>634</v>
      </c>
      <c r="G427" s="67">
        <v>7583743</v>
      </c>
      <c r="H427" s="67">
        <v>7583742.9879999999</v>
      </c>
      <c r="I427" s="67">
        <v>1.2000000104308128E-2</v>
      </c>
      <c r="J427" s="65" t="s">
        <v>392</v>
      </c>
      <c r="K427" s="65" t="s">
        <v>193</v>
      </c>
    </row>
    <row r="428" spans="1:11" ht="24" x14ac:dyDescent="0.25">
      <c r="A428" s="65" t="s">
        <v>367</v>
      </c>
      <c r="B428" s="65" t="s">
        <v>198</v>
      </c>
      <c r="C428" s="66" t="s">
        <v>39</v>
      </c>
      <c r="D428" s="66" t="s">
        <v>635</v>
      </c>
      <c r="E428" s="66" t="s">
        <v>140</v>
      </c>
      <c r="F428" s="65" t="s">
        <v>636</v>
      </c>
      <c r="G428" s="67">
        <v>80800</v>
      </c>
      <c r="H428" s="67">
        <v>45675.131000000001</v>
      </c>
      <c r="I428" s="67">
        <v>35124.868999999999</v>
      </c>
      <c r="J428" s="65" t="s">
        <v>392</v>
      </c>
      <c r="K428" s="65" t="s">
        <v>193</v>
      </c>
    </row>
    <row r="429" spans="1:11" ht="24" x14ac:dyDescent="0.25">
      <c r="A429" s="65" t="s">
        <v>367</v>
      </c>
      <c r="B429" s="65" t="s">
        <v>198</v>
      </c>
      <c r="C429" s="66" t="s">
        <v>39</v>
      </c>
      <c r="D429" s="66" t="s">
        <v>637</v>
      </c>
      <c r="E429" s="66" t="s">
        <v>137</v>
      </c>
      <c r="F429" s="65" t="s">
        <v>638</v>
      </c>
      <c r="G429" s="67">
        <v>1500</v>
      </c>
      <c r="H429" s="67">
        <v>500</v>
      </c>
      <c r="I429" s="67">
        <v>1000</v>
      </c>
      <c r="J429" s="65" t="s">
        <v>392</v>
      </c>
      <c r="K429" s="65" t="s">
        <v>193</v>
      </c>
    </row>
    <row r="430" spans="1:11" ht="24" x14ac:dyDescent="0.25">
      <c r="A430" s="65" t="s">
        <v>367</v>
      </c>
      <c r="B430" s="65" t="s">
        <v>198</v>
      </c>
      <c r="C430" s="66" t="s">
        <v>39</v>
      </c>
      <c r="D430" s="66" t="s">
        <v>637</v>
      </c>
      <c r="E430" s="66" t="s">
        <v>145</v>
      </c>
      <c r="F430" s="65" t="s">
        <v>638</v>
      </c>
      <c r="G430" s="67">
        <v>10</v>
      </c>
      <c r="H430" s="67">
        <v>0</v>
      </c>
      <c r="I430" s="67">
        <v>10</v>
      </c>
      <c r="J430" s="65" t="s">
        <v>392</v>
      </c>
      <c r="K430" s="65" t="s">
        <v>193</v>
      </c>
    </row>
    <row r="431" spans="1:11" ht="24" x14ac:dyDescent="0.25">
      <c r="A431" s="65" t="s">
        <v>367</v>
      </c>
      <c r="B431" s="65" t="s">
        <v>198</v>
      </c>
      <c r="C431" s="66" t="s">
        <v>39</v>
      </c>
      <c r="D431" s="66" t="s">
        <v>637</v>
      </c>
      <c r="E431" s="66" t="s">
        <v>140</v>
      </c>
      <c r="F431" s="65" t="s">
        <v>638</v>
      </c>
      <c r="G431" s="67">
        <v>146960</v>
      </c>
      <c r="H431" s="67">
        <v>146946.85800000001</v>
      </c>
      <c r="I431" s="67">
        <v>13.141999999992549</v>
      </c>
      <c r="J431" s="65" t="s">
        <v>392</v>
      </c>
      <c r="K431" s="65" t="s">
        <v>193</v>
      </c>
    </row>
    <row r="432" spans="1:11" ht="24" x14ac:dyDescent="0.25">
      <c r="A432" s="65" t="s">
        <v>367</v>
      </c>
      <c r="B432" s="65" t="s">
        <v>198</v>
      </c>
      <c r="C432" s="66" t="s">
        <v>39</v>
      </c>
      <c r="D432" s="66" t="s">
        <v>637</v>
      </c>
      <c r="E432" s="66" t="s">
        <v>146</v>
      </c>
      <c r="F432" s="65" t="s">
        <v>638</v>
      </c>
      <c r="G432" s="67">
        <v>200</v>
      </c>
      <c r="H432" s="67">
        <v>121.715</v>
      </c>
      <c r="I432" s="67">
        <v>78.284999999999997</v>
      </c>
      <c r="J432" s="65" t="s">
        <v>392</v>
      </c>
      <c r="K432" s="65" t="s">
        <v>193</v>
      </c>
    </row>
    <row r="433" spans="1:11" ht="24" x14ac:dyDescent="0.25">
      <c r="A433" s="65" t="s">
        <v>367</v>
      </c>
      <c r="B433" s="65" t="s">
        <v>198</v>
      </c>
      <c r="C433" s="66" t="s">
        <v>39</v>
      </c>
      <c r="D433" s="66" t="s">
        <v>639</v>
      </c>
      <c r="E433" s="66" t="s">
        <v>145</v>
      </c>
      <c r="F433" s="65" t="s">
        <v>640</v>
      </c>
      <c r="G433" s="67">
        <v>1000</v>
      </c>
      <c r="H433" s="67">
        <v>0</v>
      </c>
      <c r="I433" s="67">
        <v>1000</v>
      </c>
      <c r="J433" s="65" t="s">
        <v>392</v>
      </c>
      <c r="K433" s="65" t="s">
        <v>193</v>
      </c>
    </row>
    <row r="434" spans="1:11" ht="24" x14ac:dyDescent="0.25">
      <c r="A434" s="65" t="s">
        <v>367</v>
      </c>
      <c r="B434" s="65" t="s">
        <v>198</v>
      </c>
      <c r="C434" s="66" t="s">
        <v>39</v>
      </c>
      <c r="D434" s="66" t="s">
        <v>639</v>
      </c>
      <c r="E434" s="66" t="s">
        <v>140</v>
      </c>
      <c r="F434" s="65" t="s">
        <v>640</v>
      </c>
      <c r="G434" s="67">
        <v>1010</v>
      </c>
      <c r="H434" s="67">
        <v>0</v>
      </c>
      <c r="I434" s="67">
        <v>1010</v>
      </c>
      <c r="J434" s="65" t="s">
        <v>392</v>
      </c>
      <c r="K434" s="65" t="s">
        <v>193</v>
      </c>
    </row>
    <row r="435" spans="1:11" ht="24" x14ac:dyDescent="0.25">
      <c r="A435" s="65" t="s">
        <v>367</v>
      </c>
      <c r="B435" s="65" t="s">
        <v>303</v>
      </c>
      <c r="C435" s="66" t="s">
        <v>39</v>
      </c>
      <c r="D435" s="66" t="s">
        <v>641</v>
      </c>
      <c r="E435" s="66" t="s">
        <v>137</v>
      </c>
      <c r="F435" s="65" t="s">
        <v>642</v>
      </c>
      <c r="G435" s="67">
        <v>900</v>
      </c>
      <c r="H435" s="67">
        <v>550.98</v>
      </c>
      <c r="I435" s="67">
        <v>349.02</v>
      </c>
      <c r="J435" s="65" t="s">
        <v>306</v>
      </c>
      <c r="K435" s="65" t="s">
        <v>643</v>
      </c>
    </row>
    <row r="436" spans="1:11" ht="24" x14ac:dyDescent="0.25">
      <c r="A436" s="65" t="s">
        <v>367</v>
      </c>
      <c r="B436" s="65" t="s">
        <v>303</v>
      </c>
      <c r="C436" s="66" t="s">
        <v>39</v>
      </c>
      <c r="D436" s="66" t="s">
        <v>641</v>
      </c>
      <c r="E436" s="66" t="s">
        <v>145</v>
      </c>
      <c r="F436" s="65" t="s">
        <v>642</v>
      </c>
      <c r="G436" s="67">
        <v>5</v>
      </c>
      <c r="H436" s="67">
        <v>0</v>
      </c>
      <c r="I436" s="67">
        <v>5</v>
      </c>
      <c r="J436" s="65" t="s">
        <v>306</v>
      </c>
      <c r="K436" s="65" t="s">
        <v>643</v>
      </c>
    </row>
    <row r="437" spans="1:11" ht="24" x14ac:dyDescent="0.25">
      <c r="A437" s="65" t="s">
        <v>367</v>
      </c>
      <c r="B437" s="65" t="s">
        <v>303</v>
      </c>
      <c r="C437" s="66" t="s">
        <v>39</v>
      </c>
      <c r="D437" s="66" t="s">
        <v>641</v>
      </c>
      <c r="E437" s="66" t="s">
        <v>140</v>
      </c>
      <c r="F437" s="65" t="s">
        <v>642</v>
      </c>
      <c r="G437" s="67">
        <v>405</v>
      </c>
      <c r="H437" s="67">
        <v>0</v>
      </c>
      <c r="I437" s="67">
        <v>405</v>
      </c>
      <c r="J437" s="65" t="s">
        <v>306</v>
      </c>
      <c r="K437" s="65" t="s">
        <v>643</v>
      </c>
    </row>
    <row r="438" spans="1:11" ht="24" x14ac:dyDescent="0.25">
      <c r="A438" s="65" t="s">
        <v>367</v>
      </c>
      <c r="B438" s="65" t="s">
        <v>303</v>
      </c>
      <c r="C438" s="66" t="s">
        <v>39</v>
      </c>
      <c r="D438" s="66" t="s">
        <v>641</v>
      </c>
      <c r="E438" s="66" t="s">
        <v>146</v>
      </c>
      <c r="F438" s="65" t="s">
        <v>642</v>
      </c>
      <c r="G438" s="67">
        <v>600</v>
      </c>
      <c r="H438" s="67">
        <v>0</v>
      </c>
      <c r="I438" s="67">
        <v>600</v>
      </c>
      <c r="J438" s="65" t="s">
        <v>306</v>
      </c>
      <c r="K438" s="65" t="s">
        <v>643</v>
      </c>
    </row>
    <row r="439" spans="1:11" ht="144" x14ac:dyDescent="0.25">
      <c r="A439" s="65" t="s">
        <v>367</v>
      </c>
      <c r="B439" s="65" t="s">
        <v>303</v>
      </c>
      <c r="C439" s="66" t="s">
        <v>39</v>
      </c>
      <c r="D439" s="66" t="s">
        <v>644</v>
      </c>
      <c r="E439" s="66" t="s">
        <v>137</v>
      </c>
      <c r="F439" s="65" t="s">
        <v>645</v>
      </c>
      <c r="G439" s="67">
        <v>257</v>
      </c>
      <c r="H439" s="67">
        <v>248.447</v>
      </c>
      <c r="I439" s="67">
        <v>8.5529999999999973</v>
      </c>
      <c r="J439" s="65" t="s">
        <v>646</v>
      </c>
      <c r="K439" s="65" t="s">
        <v>647</v>
      </c>
    </row>
    <row r="440" spans="1:11" ht="144" x14ac:dyDescent="0.25">
      <c r="A440" s="65" t="s">
        <v>367</v>
      </c>
      <c r="B440" s="65" t="s">
        <v>303</v>
      </c>
      <c r="C440" s="66" t="s">
        <v>39</v>
      </c>
      <c r="D440" s="66" t="s">
        <v>644</v>
      </c>
      <c r="E440" s="66" t="s">
        <v>140</v>
      </c>
      <c r="F440" s="65" t="s">
        <v>645</v>
      </c>
      <c r="G440" s="67">
        <v>73113</v>
      </c>
      <c r="H440" s="67">
        <v>73023.024999999994</v>
      </c>
      <c r="I440" s="67">
        <v>89.975000000005821</v>
      </c>
      <c r="J440" s="65" t="s">
        <v>646</v>
      </c>
      <c r="K440" s="65" t="s">
        <v>647</v>
      </c>
    </row>
    <row r="441" spans="1:11" ht="144" x14ac:dyDescent="0.25">
      <c r="A441" s="65" t="s">
        <v>367</v>
      </c>
      <c r="B441" s="65" t="s">
        <v>303</v>
      </c>
      <c r="C441" s="66" t="s">
        <v>39</v>
      </c>
      <c r="D441" s="66" t="s">
        <v>644</v>
      </c>
      <c r="E441" s="66" t="s">
        <v>146</v>
      </c>
      <c r="F441" s="65" t="s">
        <v>645</v>
      </c>
      <c r="G441" s="67">
        <v>380</v>
      </c>
      <c r="H441" s="67">
        <v>177.804</v>
      </c>
      <c r="I441" s="67">
        <v>202.196</v>
      </c>
      <c r="J441" s="65" t="s">
        <v>646</v>
      </c>
      <c r="K441" s="65" t="s">
        <v>647</v>
      </c>
    </row>
    <row r="442" spans="1:11" ht="24" x14ac:dyDescent="0.25">
      <c r="A442" s="65" t="s">
        <v>367</v>
      </c>
      <c r="B442" s="65" t="s">
        <v>303</v>
      </c>
      <c r="C442" s="66" t="s">
        <v>39</v>
      </c>
      <c r="D442" s="66" t="s">
        <v>648</v>
      </c>
      <c r="E442" s="66" t="s">
        <v>137</v>
      </c>
      <c r="F442" s="65" t="s">
        <v>649</v>
      </c>
      <c r="G442" s="67">
        <v>504</v>
      </c>
      <c r="H442" s="67">
        <v>503.72300000000001</v>
      </c>
      <c r="I442" s="67">
        <v>0.27699999999998681</v>
      </c>
      <c r="J442" s="65" t="s">
        <v>306</v>
      </c>
      <c r="K442" s="65" t="s">
        <v>650</v>
      </c>
    </row>
    <row r="443" spans="1:11" ht="24" x14ac:dyDescent="0.25">
      <c r="A443" s="65" t="s">
        <v>367</v>
      </c>
      <c r="B443" s="65" t="s">
        <v>303</v>
      </c>
      <c r="C443" s="66" t="s">
        <v>39</v>
      </c>
      <c r="D443" s="66" t="s">
        <v>648</v>
      </c>
      <c r="E443" s="66" t="s">
        <v>145</v>
      </c>
      <c r="F443" s="65" t="s">
        <v>649</v>
      </c>
      <c r="G443" s="67">
        <v>118085</v>
      </c>
      <c r="H443" s="67">
        <v>118085</v>
      </c>
      <c r="I443" s="67">
        <v>0</v>
      </c>
      <c r="J443" s="65" t="s">
        <v>306</v>
      </c>
      <c r="K443" s="65" t="s">
        <v>650</v>
      </c>
    </row>
    <row r="444" spans="1:11" ht="24" x14ac:dyDescent="0.25">
      <c r="A444" s="65" t="s">
        <v>367</v>
      </c>
      <c r="B444" s="65" t="s">
        <v>303</v>
      </c>
      <c r="C444" s="66" t="s">
        <v>39</v>
      </c>
      <c r="D444" s="66" t="s">
        <v>648</v>
      </c>
      <c r="E444" s="66" t="s">
        <v>238</v>
      </c>
      <c r="F444" s="65" t="s">
        <v>649</v>
      </c>
      <c r="G444" s="67">
        <v>2000</v>
      </c>
      <c r="H444" s="67">
        <v>1102.3140000000001</v>
      </c>
      <c r="I444" s="67">
        <v>897.68599999999992</v>
      </c>
      <c r="J444" s="65" t="s">
        <v>306</v>
      </c>
      <c r="K444" s="65" t="s">
        <v>650</v>
      </c>
    </row>
    <row r="445" spans="1:11" ht="24" x14ac:dyDescent="0.25">
      <c r="A445" s="65" t="s">
        <v>367</v>
      </c>
      <c r="B445" s="65" t="s">
        <v>303</v>
      </c>
      <c r="C445" s="66" t="s">
        <v>39</v>
      </c>
      <c r="D445" s="66" t="s">
        <v>648</v>
      </c>
      <c r="E445" s="66" t="s">
        <v>140</v>
      </c>
      <c r="F445" s="65" t="s">
        <v>649</v>
      </c>
      <c r="G445" s="67">
        <v>1086006</v>
      </c>
      <c r="H445" s="67">
        <v>1085997.824</v>
      </c>
      <c r="I445" s="67">
        <v>8.1759999999776483</v>
      </c>
      <c r="J445" s="65" t="s">
        <v>306</v>
      </c>
      <c r="K445" s="65" t="s">
        <v>650</v>
      </c>
    </row>
    <row r="446" spans="1:11" ht="24" x14ac:dyDescent="0.25">
      <c r="A446" s="65" t="s">
        <v>367</v>
      </c>
      <c r="B446" s="65" t="s">
        <v>303</v>
      </c>
      <c r="C446" s="66" t="s">
        <v>39</v>
      </c>
      <c r="D446" s="66" t="s">
        <v>648</v>
      </c>
      <c r="E446" s="66" t="s">
        <v>146</v>
      </c>
      <c r="F446" s="65" t="s">
        <v>649</v>
      </c>
      <c r="G446" s="67">
        <v>300</v>
      </c>
      <c r="H446" s="67">
        <v>0</v>
      </c>
      <c r="I446" s="67">
        <v>300</v>
      </c>
      <c r="J446" s="65" t="s">
        <v>306</v>
      </c>
      <c r="K446" s="65" t="s">
        <v>650</v>
      </c>
    </row>
    <row r="447" spans="1:11" ht="24" x14ac:dyDescent="0.25">
      <c r="A447" s="65" t="s">
        <v>367</v>
      </c>
      <c r="B447" s="65" t="s">
        <v>303</v>
      </c>
      <c r="C447" s="66" t="s">
        <v>39</v>
      </c>
      <c r="D447" s="66" t="s">
        <v>651</v>
      </c>
      <c r="E447" s="66" t="s">
        <v>137</v>
      </c>
      <c r="F447" s="65" t="s">
        <v>652</v>
      </c>
      <c r="G447" s="67">
        <v>700</v>
      </c>
      <c r="H447" s="67">
        <v>698.48400000000004</v>
      </c>
      <c r="I447" s="67">
        <v>1.5159999999999627</v>
      </c>
      <c r="J447" s="65" t="s">
        <v>306</v>
      </c>
      <c r="K447" s="65" t="s">
        <v>653</v>
      </c>
    </row>
    <row r="448" spans="1:11" ht="24" x14ac:dyDescent="0.25">
      <c r="A448" s="65" t="s">
        <v>367</v>
      </c>
      <c r="B448" s="65" t="s">
        <v>303</v>
      </c>
      <c r="C448" s="66" t="s">
        <v>39</v>
      </c>
      <c r="D448" s="66" t="s">
        <v>651</v>
      </c>
      <c r="E448" s="66" t="s">
        <v>145</v>
      </c>
      <c r="F448" s="65" t="s">
        <v>652</v>
      </c>
      <c r="G448" s="67">
        <v>77620</v>
      </c>
      <c r="H448" s="67">
        <v>77620</v>
      </c>
      <c r="I448" s="67">
        <v>0</v>
      </c>
      <c r="J448" s="65" t="s">
        <v>306</v>
      </c>
      <c r="K448" s="65" t="s">
        <v>653</v>
      </c>
    </row>
    <row r="449" spans="1:11" ht="24" x14ac:dyDescent="0.25">
      <c r="A449" s="65" t="s">
        <v>367</v>
      </c>
      <c r="B449" s="65" t="s">
        <v>303</v>
      </c>
      <c r="C449" s="66" t="s">
        <v>39</v>
      </c>
      <c r="D449" s="66" t="s">
        <v>651</v>
      </c>
      <c r="E449" s="66" t="s">
        <v>238</v>
      </c>
      <c r="F449" s="65" t="s">
        <v>652</v>
      </c>
      <c r="G449" s="67">
        <v>30005</v>
      </c>
      <c r="H449" s="67">
        <v>29470.248</v>
      </c>
      <c r="I449" s="67">
        <v>534.75200000000041</v>
      </c>
      <c r="J449" s="65" t="s">
        <v>306</v>
      </c>
      <c r="K449" s="65" t="s">
        <v>653</v>
      </c>
    </row>
    <row r="450" spans="1:11" ht="24" x14ac:dyDescent="0.25">
      <c r="A450" s="65" t="s">
        <v>367</v>
      </c>
      <c r="B450" s="65" t="s">
        <v>303</v>
      </c>
      <c r="C450" s="66" t="s">
        <v>39</v>
      </c>
      <c r="D450" s="66" t="s">
        <v>651</v>
      </c>
      <c r="E450" s="66" t="s">
        <v>140</v>
      </c>
      <c r="F450" s="65" t="s">
        <v>652</v>
      </c>
      <c r="G450" s="67">
        <v>294000</v>
      </c>
      <c r="H450" s="67">
        <v>293994.228</v>
      </c>
      <c r="I450" s="67">
        <v>5.771999999997206</v>
      </c>
      <c r="J450" s="65" t="s">
        <v>306</v>
      </c>
      <c r="K450" s="65" t="s">
        <v>653</v>
      </c>
    </row>
    <row r="451" spans="1:11" ht="24" x14ac:dyDescent="0.25">
      <c r="A451" s="65" t="s">
        <v>367</v>
      </c>
      <c r="B451" s="65" t="s">
        <v>303</v>
      </c>
      <c r="C451" s="66" t="s">
        <v>39</v>
      </c>
      <c r="D451" s="66" t="s">
        <v>651</v>
      </c>
      <c r="E451" s="66" t="s">
        <v>146</v>
      </c>
      <c r="F451" s="65" t="s">
        <v>652</v>
      </c>
      <c r="G451" s="67">
        <v>380</v>
      </c>
      <c r="H451" s="67">
        <v>0</v>
      </c>
      <c r="I451" s="67">
        <v>380</v>
      </c>
      <c r="J451" s="65" t="s">
        <v>306</v>
      </c>
      <c r="K451" s="65" t="s">
        <v>653</v>
      </c>
    </row>
    <row r="452" spans="1:11" ht="24" x14ac:dyDescent="0.25">
      <c r="A452" s="65" t="s">
        <v>367</v>
      </c>
      <c r="B452" s="65" t="s">
        <v>303</v>
      </c>
      <c r="C452" s="66" t="s">
        <v>39</v>
      </c>
      <c r="D452" s="66" t="s">
        <v>654</v>
      </c>
      <c r="E452" s="66" t="s">
        <v>137</v>
      </c>
      <c r="F452" s="65" t="s">
        <v>655</v>
      </c>
      <c r="G452" s="67">
        <v>1000</v>
      </c>
      <c r="H452" s="67">
        <v>856.00400000000002</v>
      </c>
      <c r="I452" s="67">
        <v>143.99599999999998</v>
      </c>
      <c r="J452" s="65" t="s">
        <v>306</v>
      </c>
      <c r="K452" s="65" t="s">
        <v>656</v>
      </c>
    </row>
    <row r="453" spans="1:11" ht="24" x14ac:dyDescent="0.25">
      <c r="A453" s="65" t="s">
        <v>367</v>
      </c>
      <c r="B453" s="65" t="s">
        <v>303</v>
      </c>
      <c r="C453" s="66" t="s">
        <v>39</v>
      </c>
      <c r="D453" s="66" t="s">
        <v>654</v>
      </c>
      <c r="E453" s="66" t="s">
        <v>145</v>
      </c>
      <c r="F453" s="65" t="s">
        <v>655</v>
      </c>
      <c r="G453" s="67">
        <v>10</v>
      </c>
      <c r="H453" s="67">
        <v>0</v>
      </c>
      <c r="I453" s="67">
        <v>10</v>
      </c>
      <c r="J453" s="65" t="s">
        <v>306</v>
      </c>
      <c r="K453" s="65" t="s">
        <v>656</v>
      </c>
    </row>
    <row r="454" spans="1:11" ht="24" x14ac:dyDescent="0.25">
      <c r="A454" s="65" t="s">
        <v>367</v>
      </c>
      <c r="B454" s="65" t="s">
        <v>303</v>
      </c>
      <c r="C454" s="66" t="s">
        <v>39</v>
      </c>
      <c r="D454" s="66" t="s">
        <v>654</v>
      </c>
      <c r="E454" s="66" t="s">
        <v>238</v>
      </c>
      <c r="F454" s="65" t="s">
        <v>655</v>
      </c>
      <c r="G454" s="67">
        <v>7000</v>
      </c>
      <c r="H454" s="67">
        <v>3440.58</v>
      </c>
      <c r="I454" s="67">
        <v>3559.42</v>
      </c>
      <c r="J454" s="65" t="s">
        <v>306</v>
      </c>
      <c r="K454" s="65" t="s">
        <v>656</v>
      </c>
    </row>
    <row r="455" spans="1:11" ht="24" x14ac:dyDescent="0.25">
      <c r="A455" s="65" t="s">
        <v>367</v>
      </c>
      <c r="B455" s="65" t="s">
        <v>303</v>
      </c>
      <c r="C455" s="66" t="s">
        <v>39</v>
      </c>
      <c r="D455" s="66" t="s">
        <v>654</v>
      </c>
      <c r="E455" s="66" t="s">
        <v>140</v>
      </c>
      <c r="F455" s="65" t="s">
        <v>655</v>
      </c>
      <c r="G455" s="67">
        <v>10</v>
      </c>
      <c r="H455" s="67">
        <v>0</v>
      </c>
      <c r="I455" s="67">
        <v>10</v>
      </c>
      <c r="J455" s="65" t="s">
        <v>306</v>
      </c>
      <c r="K455" s="65" t="s">
        <v>656</v>
      </c>
    </row>
    <row r="456" spans="1:11" ht="48" x14ac:dyDescent="0.25">
      <c r="A456" s="65" t="s">
        <v>367</v>
      </c>
      <c r="B456" s="65" t="s">
        <v>303</v>
      </c>
      <c r="C456" s="66" t="s">
        <v>39</v>
      </c>
      <c r="D456" s="66" t="s">
        <v>657</v>
      </c>
      <c r="E456" s="66" t="s">
        <v>140</v>
      </c>
      <c r="F456" s="65" t="s">
        <v>658</v>
      </c>
      <c r="G456" s="67">
        <v>534500</v>
      </c>
      <c r="H456" s="67">
        <v>484280.20400000003</v>
      </c>
      <c r="I456" s="67">
        <v>50219.795999999973</v>
      </c>
      <c r="J456" s="65" t="s">
        <v>646</v>
      </c>
      <c r="K456" s="65" t="s">
        <v>659</v>
      </c>
    </row>
    <row r="457" spans="1:11" ht="24" x14ac:dyDescent="0.25">
      <c r="A457" s="65" t="s">
        <v>367</v>
      </c>
      <c r="B457" s="65" t="s">
        <v>303</v>
      </c>
      <c r="C457" s="66" t="s">
        <v>39</v>
      </c>
      <c r="D457" s="66" t="s">
        <v>660</v>
      </c>
      <c r="E457" s="66" t="s">
        <v>140</v>
      </c>
      <c r="F457" s="65" t="s">
        <v>661</v>
      </c>
      <c r="G457" s="67">
        <v>10</v>
      </c>
      <c r="H457" s="67">
        <v>0</v>
      </c>
      <c r="I457" s="67">
        <v>10</v>
      </c>
      <c r="J457" s="65" t="s">
        <v>315</v>
      </c>
      <c r="K457" s="65" t="s">
        <v>662</v>
      </c>
    </row>
    <row r="458" spans="1:11" ht="24" x14ac:dyDescent="0.25">
      <c r="A458" s="65" t="s">
        <v>367</v>
      </c>
      <c r="B458" s="65" t="s">
        <v>303</v>
      </c>
      <c r="C458" s="66" t="s">
        <v>39</v>
      </c>
      <c r="D458" s="66" t="s">
        <v>663</v>
      </c>
      <c r="E458" s="66" t="s">
        <v>137</v>
      </c>
      <c r="F458" s="65" t="s">
        <v>664</v>
      </c>
      <c r="G458" s="67">
        <v>370</v>
      </c>
      <c r="H458" s="67">
        <v>360.15699999999998</v>
      </c>
      <c r="I458" s="67">
        <v>9.8430000000000177</v>
      </c>
      <c r="J458" s="65" t="s">
        <v>306</v>
      </c>
      <c r="K458" s="65" t="s">
        <v>665</v>
      </c>
    </row>
    <row r="459" spans="1:11" ht="24" x14ac:dyDescent="0.25">
      <c r="A459" s="65" t="s">
        <v>367</v>
      </c>
      <c r="B459" s="65" t="s">
        <v>303</v>
      </c>
      <c r="C459" s="66" t="s">
        <v>39</v>
      </c>
      <c r="D459" s="66" t="s">
        <v>663</v>
      </c>
      <c r="E459" s="66" t="s">
        <v>145</v>
      </c>
      <c r="F459" s="65" t="s">
        <v>664</v>
      </c>
      <c r="G459" s="67">
        <v>78400</v>
      </c>
      <c r="H459" s="67">
        <v>78394.082999999999</v>
      </c>
      <c r="I459" s="67">
        <v>5.9170000000012806</v>
      </c>
      <c r="J459" s="65" t="s">
        <v>306</v>
      </c>
      <c r="K459" s="65" t="s">
        <v>665</v>
      </c>
    </row>
    <row r="460" spans="1:11" ht="24" x14ac:dyDescent="0.25">
      <c r="A460" s="65" t="s">
        <v>367</v>
      </c>
      <c r="B460" s="65" t="s">
        <v>303</v>
      </c>
      <c r="C460" s="66" t="s">
        <v>39</v>
      </c>
      <c r="D460" s="66" t="s">
        <v>663</v>
      </c>
      <c r="E460" s="66" t="s">
        <v>140</v>
      </c>
      <c r="F460" s="65" t="s">
        <v>664</v>
      </c>
      <c r="G460" s="67">
        <v>650000</v>
      </c>
      <c r="H460" s="67">
        <v>649431.56799999997</v>
      </c>
      <c r="I460" s="67">
        <v>568.4320000000298</v>
      </c>
      <c r="J460" s="65" t="s">
        <v>306</v>
      </c>
      <c r="K460" s="65" t="s">
        <v>665</v>
      </c>
    </row>
    <row r="461" spans="1:11" ht="24" x14ac:dyDescent="0.25">
      <c r="A461" s="65" t="s">
        <v>367</v>
      </c>
      <c r="B461" s="65" t="s">
        <v>303</v>
      </c>
      <c r="C461" s="66" t="s">
        <v>39</v>
      </c>
      <c r="D461" s="66" t="s">
        <v>663</v>
      </c>
      <c r="E461" s="66" t="s">
        <v>146</v>
      </c>
      <c r="F461" s="65" t="s">
        <v>664</v>
      </c>
      <c r="G461" s="67">
        <v>380</v>
      </c>
      <c r="H461" s="67">
        <v>0</v>
      </c>
      <c r="I461" s="67">
        <v>380</v>
      </c>
      <c r="J461" s="65" t="s">
        <v>306</v>
      </c>
      <c r="K461" s="65" t="s">
        <v>665</v>
      </c>
    </row>
    <row r="462" spans="1:11" ht="24" x14ac:dyDescent="0.25">
      <c r="A462" s="65" t="s">
        <v>367</v>
      </c>
      <c r="B462" s="65" t="s">
        <v>303</v>
      </c>
      <c r="C462" s="66" t="s">
        <v>39</v>
      </c>
      <c r="D462" s="66" t="s">
        <v>666</v>
      </c>
      <c r="E462" s="66" t="s">
        <v>137</v>
      </c>
      <c r="F462" s="65" t="s">
        <v>667</v>
      </c>
      <c r="G462" s="67">
        <v>1022</v>
      </c>
      <c r="H462" s="67">
        <v>503.72300000000001</v>
      </c>
      <c r="I462" s="67">
        <v>518.27700000000004</v>
      </c>
      <c r="J462" s="65" t="s">
        <v>306</v>
      </c>
      <c r="K462" s="65" t="s">
        <v>668</v>
      </c>
    </row>
    <row r="463" spans="1:11" ht="24" x14ac:dyDescent="0.25">
      <c r="A463" s="65" t="s">
        <v>367</v>
      </c>
      <c r="B463" s="65" t="s">
        <v>303</v>
      </c>
      <c r="C463" s="66" t="s">
        <v>39</v>
      </c>
      <c r="D463" s="66" t="s">
        <v>666</v>
      </c>
      <c r="E463" s="66" t="s">
        <v>145</v>
      </c>
      <c r="F463" s="65" t="s">
        <v>667</v>
      </c>
      <c r="G463" s="67">
        <v>8</v>
      </c>
      <c r="H463" s="67">
        <v>0</v>
      </c>
      <c r="I463" s="67">
        <v>8</v>
      </c>
      <c r="J463" s="65" t="s">
        <v>306</v>
      </c>
      <c r="K463" s="65" t="s">
        <v>668</v>
      </c>
    </row>
    <row r="464" spans="1:11" ht="24" x14ac:dyDescent="0.25">
      <c r="A464" s="65" t="s">
        <v>367</v>
      </c>
      <c r="B464" s="65" t="s">
        <v>303</v>
      </c>
      <c r="C464" s="66" t="s">
        <v>39</v>
      </c>
      <c r="D464" s="66" t="s">
        <v>666</v>
      </c>
      <c r="E464" s="66" t="s">
        <v>238</v>
      </c>
      <c r="F464" s="65" t="s">
        <v>667</v>
      </c>
      <c r="G464" s="67">
        <v>30000</v>
      </c>
      <c r="H464" s="67">
        <v>26355.633000000002</v>
      </c>
      <c r="I464" s="67">
        <v>3644.3669999999984</v>
      </c>
      <c r="J464" s="65" t="s">
        <v>306</v>
      </c>
      <c r="K464" s="65" t="s">
        <v>668</v>
      </c>
    </row>
    <row r="465" spans="1:11" ht="24" x14ac:dyDescent="0.25">
      <c r="A465" s="65" t="s">
        <v>367</v>
      </c>
      <c r="B465" s="65" t="s">
        <v>303</v>
      </c>
      <c r="C465" s="66" t="s">
        <v>39</v>
      </c>
      <c r="D465" s="66" t="s">
        <v>666</v>
      </c>
      <c r="E465" s="66" t="s">
        <v>140</v>
      </c>
      <c r="F465" s="65" t="s">
        <v>667</v>
      </c>
      <c r="G465" s="67">
        <v>10</v>
      </c>
      <c r="H465" s="67">
        <v>0</v>
      </c>
      <c r="I465" s="67">
        <v>10</v>
      </c>
      <c r="J465" s="65" t="s">
        <v>306</v>
      </c>
      <c r="K465" s="65" t="s">
        <v>668</v>
      </c>
    </row>
    <row r="466" spans="1:11" ht="24" x14ac:dyDescent="0.25">
      <c r="A466" s="65" t="s">
        <v>367</v>
      </c>
      <c r="B466" s="65" t="s">
        <v>303</v>
      </c>
      <c r="C466" s="66" t="s">
        <v>39</v>
      </c>
      <c r="D466" s="66" t="s">
        <v>669</v>
      </c>
      <c r="E466" s="66" t="s">
        <v>137</v>
      </c>
      <c r="F466" s="65" t="s">
        <v>670</v>
      </c>
      <c r="G466" s="67">
        <v>2139</v>
      </c>
      <c r="H466" s="67">
        <v>1377.7629999999999</v>
      </c>
      <c r="I466" s="67">
        <v>761.23700000000008</v>
      </c>
      <c r="J466" s="65" t="s">
        <v>392</v>
      </c>
      <c r="K466" s="65" t="s">
        <v>193</v>
      </c>
    </row>
    <row r="467" spans="1:11" ht="24" x14ac:dyDescent="0.25">
      <c r="A467" s="65" t="s">
        <v>367</v>
      </c>
      <c r="B467" s="65" t="s">
        <v>303</v>
      </c>
      <c r="C467" s="66" t="s">
        <v>39</v>
      </c>
      <c r="D467" s="66" t="s">
        <v>669</v>
      </c>
      <c r="E467" s="66" t="s">
        <v>145</v>
      </c>
      <c r="F467" s="65" t="s">
        <v>670</v>
      </c>
      <c r="G467" s="67">
        <v>374720</v>
      </c>
      <c r="H467" s="67">
        <v>374313.54800000001</v>
      </c>
      <c r="I467" s="67">
        <v>406.45199999999022</v>
      </c>
      <c r="J467" s="65" t="s">
        <v>392</v>
      </c>
      <c r="K467" s="65" t="s">
        <v>193</v>
      </c>
    </row>
    <row r="468" spans="1:11" ht="24" x14ac:dyDescent="0.25">
      <c r="A468" s="65" t="s">
        <v>367</v>
      </c>
      <c r="B468" s="65" t="s">
        <v>303</v>
      </c>
      <c r="C468" s="66" t="s">
        <v>39</v>
      </c>
      <c r="D468" s="66" t="s">
        <v>669</v>
      </c>
      <c r="E468" s="66" t="s">
        <v>140</v>
      </c>
      <c r="F468" s="65" t="s">
        <v>670</v>
      </c>
      <c r="G468" s="67">
        <v>5132031</v>
      </c>
      <c r="H468" s="67">
        <v>5132000.8080000002</v>
      </c>
      <c r="I468" s="67">
        <v>30.191999999806285</v>
      </c>
      <c r="J468" s="65" t="s">
        <v>392</v>
      </c>
      <c r="K468" s="65" t="s">
        <v>193</v>
      </c>
    </row>
    <row r="469" spans="1:11" ht="24" x14ac:dyDescent="0.25">
      <c r="A469" s="65" t="s">
        <v>367</v>
      </c>
      <c r="B469" s="65" t="s">
        <v>303</v>
      </c>
      <c r="C469" s="66" t="s">
        <v>39</v>
      </c>
      <c r="D469" s="66" t="s">
        <v>669</v>
      </c>
      <c r="E469" s="66" t="s">
        <v>146</v>
      </c>
      <c r="F469" s="65" t="s">
        <v>670</v>
      </c>
      <c r="G469" s="67">
        <v>1500</v>
      </c>
      <c r="H469" s="67">
        <v>798.07100000000003</v>
      </c>
      <c r="I469" s="67">
        <v>701.92899999999997</v>
      </c>
      <c r="J469" s="65" t="s">
        <v>392</v>
      </c>
      <c r="K469" s="65" t="s">
        <v>193</v>
      </c>
    </row>
    <row r="470" spans="1:11" ht="24" x14ac:dyDescent="0.25">
      <c r="A470" s="65" t="s">
        <v>367</v>
      </c>
      <c r="B470" s="65" t="s">
        <v>303</v>
      </c>
      <c r="C470" s="66" t="s">
        <v>39</v>
      </c>
      <c r="D470" s="66" t="s">
        <v>671</v>
      </c>
      <c r="E470" s="66" t="s">
        <v>137</v>
      </c>
      <c r="F470" s="65" t="s">
        <v>672</v>
      </c>
      <c r="G470" s="67">
        <v>2146</v>
      </c>
      <c r="H470" s="67">
        <v>1693.76</v>
      </c>
      <c r="I470" s="67">
        <v>452.24</v>
      </c>
      <c r="J470" s="65" t="s">
        <v>392</v>
      </c>
      <c r="K470" s="65" t="s">
        <v>193</v>
      </c>
    </row>
    <row r="471" spans="1:11" ht="24" x14ac:dyDescent="0.25">
      <c r="A471" s="65" t="s">
        <v>367</v>
      </c>
      <c r="B471" s="65" t="s">
        <v>303</v>
      </c>
      <c r="C471" s="66" t="s">
        <v>39</v>
      </c>
      <c r="D471" s="66" t="s">
        <v>671</v>
      </c>
      <c r="E471" s="66" t="s">
        <v>145</v>
      </c>
      <c r="F471" s="65" t="s">
        <v>672</v>
      </c>
      <c r="G471" s="67">
        <v>136990</v>
      </c>
      <c r="H471" s="67">
        <v>136989</v>
      </c>
      <c r="I471" s="67">
        <v>1</v>
      </c>
      <c r="J471" s="65" t="s">
        <v>392</v>
      </c>
      <c r="K471" s="65" t="s">
        <v>193</v>
      </c>
    </row>
    <row r="472" spans="1:11" ht="24" x14ac:dyDescent="0.25">
      <c r="A472" s="65" t="s">
        <v>367</v>
      </c>
      <c r="B472" s="65" t="s">
        <v>303</v>
      </c>
      <c r="C472" s="66" t="s">
        <v>39</v>
      </c>
      <c r="D472" s="66" t="s">
        <v>671</v>
      </c>
      <c r="E472" s="66" t="s">
        <v>140</v>
      </c>
      <c r="F472" s="65" t="s">
        <v>672</v>
      </c>
      <c r="G472" s="67">
        <v>1661524</v>
      </c>
      <c r="H472" s="67">
        <v>1661523.2109999999</v>
      </c>
      <c r="I472" s="67">
        <v>0.78900000010617077</v>
      </c>
      <c r="J472" s="65" t="s">
        <v>392</v>
      </c>
      <c r="K472" s="65" t="s">
        <v>193</v>
      </c>
    </row>
    <row r="473" spans="1:11" ht="24" x14ac:dyDescent="0.25">
      <c r="A473" s="65" t="s">
        <v>367</v>
      </c>
      <c r="B473" s="65" t="s">
        <v>303</v>
      </c>
      <c r="C473" s="66" t="s">
        <v>39</v>
      </c>
      <c r="D473" s="66" t="s">
        <v>671</v>
      </c>
      <c r="E473" s="66" t="s">
        <v>146</v>
      </c>
      <c r="F473" s="65" t="s">
        <v>672</v>
      </c>
      <c r="G473" s="67">
        <v>1270</v>
      </c>
      <c r="H473" s="67">
        <v>926.08299999999997</v>
      </c>
      <c r="I473" s="67">
        <v>343.91700000000003</v>
      </c>
      <c r="J473" s="65" t="s">
        <v>392</v>
      </c>
      <c r="K473" s="65" t="s">
        <v>193</v>
      </c>
    </row>
    <row r="474" spans="1:11" ht="24" x14ac:dyDescent="0.25">
      <c r="A474" s="65" t="s">
        <v>367</v>
      </c>
      <c r="B474" s="65" t="s">
        <v>303</v>
      </c>
      <c r="C474" s="66" t="s">
        <v>39</v>
      </c>
      <c r="D474" s="66" t="s">
        <v>673</v>
      </c>
      <c r="E474" s="66" t="s">
        <v>137</v>
      </c>
      <c r="F474" s="65" t="s">
        <v>674</v>
      </c>
      <c r="G474" s="67">
        <v>4461</v>
      </c>
      <c r="H474" s="67">
        <v>4458.8289999999997</v>
      </c>
      <c r="I474" s="67">
        <v>2.1710000000002765</v>
      </c>
      <c r="J474" s="65" t="s">
        <v>392</v>
      </c>
      <c r="K474" s="65" t="s">
        <v>193</v>
      </c>
    </row>
    <row r="475" spans="1:11" ht="24" x14ac:dyDescent="0.25">
      <c r="A475" s="65" t="s">
        <v>367</v>
      </c>
      <c r="B475" s="65" t="s">
        <v>303</v>
      </c>
      <c r="C475" s="66" t="s">
        <v>39</v>
      </c>
      <c r="D475" s="66" t="s">
        <v>673</v>
      </c>
      <c r="E475" s="66" t="s">
        <v>145</v>
      </c>
      <c r="F475" s="65" t="s">
        <v>674</v>
      </c>
      <c r="G475" s="67">
        <v>321230</v>
      </c>
      <c r="H475" s="67">
        <v>320417.68099999998</v>
      </c>
      <c r="I475" s="67">
        <v>812.3190000000177</v>
      </c>
      <c r="J475" s="65" t="s">
        <v>392</v>
      </c>
      <c r="K475" s="65" t="s">
        <v>193</v>
      </c>
    </row>
    <row r="476" spans="1:11" ht="24" x14ac:dyDescent="0.25">
      <c r="A476" s="65" t="s">
        <v>367</v>
      </c>
      <c r="B476" s="65" t="s">
        <v>303</v>
      </c>
      <c r="C476" s="66" t="s">
        <v>39</v>
      </c>
      <c r="D476" s="66" t="s">
        <v>673</v>
      </c>
      <c r="E476" s="66" t="s">
        <v>140</v>
      </c>
      <c r="F476" s="65" t="s">
        <v>674</v>
      </c>
      <c r="G476" s="67">
        <v>7384359</v>
      </c>
      <c r="H476" s="67">
        <v>7384341.8099999996</v>
      </c>
      <c r="I476" s="67">
        <v>17.190000000409782</v>
      </c>
      <c r="J476" s="65" t="s">
        <v>392</v>
      </c>
      <c r="K476" s="65" t="s">
        <v>193</v>
      </c>
    </row>
    <row r="477" spans="1:11" ht="24" x14ac:dyDescent="0.25">
      <c r="A477" s="65" t="s">
        <v>367</v>
      </c>
      <c r="B477" s="65" t="s">
        <v>303</v>
      </c>
      <c r="C477" s="66" t="s">
        <v>39</v>
      </c>
      <c r="D477" s="66" t="s">
        <v>673</v>
      </c>
      <c r="E477" s="66" t="s">
        <v>146</v>
      </c>
      <c r="F477" s="65" t="s">
        <v>674</v>
      </c>
      <c r="G477" s="67">
        <v>4540</v>
      </c>
      <c r="H477" s="67">
        <v>571.36900000000003</v>
      </c>
      <c r="I477" s="67">
        <v>3968.6309999999999</v>
      </c>
      <c r="J477" s="65" t="s">
        <v>392</v>
      </c>
      <c r="K477" s="65" t="s">
        <v>193</v>
      </c>
    </row>
    <row r="478" spans="1:11" ht="24" x14ac:dyDescent="0.25">
      <c r="A478" s="65" t="s">
        <v>367</v>
      </c>
      <c r="B478" s="65" t="s">
        <v>303</v>
      </c>
      <c r="C478" s="66" t="s">
        <v>39</v>
      </c>
      <c r="D478" s="66" t="s">
        <v>675</v>
      </c>
      <c r="E478" s="66" t="s">
        <v>137</v>
      </c>
      <c r="F478" s="65" t="s">
        <v>676</v>
      </c>
      <c r="G478" s="67">
        <v>2879</v>
      </c>
      <c r="H478" s="67">
        <v>2879</v>
      </c>
      <c r="I478" s="67">
        <v>0</v>
      </c>
      <c r="J478" s="65" t="s">
        <v>392</v>
      </c>
      <c r="K478" s="65" t="s">
        <v>193</v>
      </c>
    </row>
    <row r="479" spans="1:11" ht="24" x14ac:dyDescent="0.25">
      <c r="A479" s="65" t="s">
        <v>367</v>
      </c>
      <c r="B479" s="65" t="s">
        <v>303</v>
      </c>
      <c r="C479" s="66" t="s">
        <v>39</v>
      </c>
      <c r="D479" s="66" t="s">
        <v>675</v>
      </c>
      <c r="E479" s="66" t="s">
        <v>145</v>
      </c>
      <c r="F479" s="65" t="s">
        <v>676</v>
      </c>
      <c r="G479" s="67">
        <v>451340</v>
      </c>
      <c r="H479" s="67">
        <v>417746.18900000001</v>
      </c>
      <c r="I479" s="67">
        <v>33593.810999999987</v>
      </c>
      <c r="J479" s="65" t="s">
        <v>392</v>
      </c>
      <c r="K479" s="65" t="s">
        <v>193</v>
      </c>
    </row>
    <row r="480" spans="1:11" ht="24" x14ac:dyDescent="0.25">
      <c r="A480" s="65" t="s">
        <v>367</v>
      </c>
      <c r="B480" s="65" t="s">
        <v>303</v>
      </c>
      <c r="C480" s="66" t="s">
        <v>39</v>
      </c>
      <c r="D480" s="66" t="s">
        <v>675</v>
      </c>
      <c r="E480" s="66" t="s">
        <v>140</v>
      </c>
      <c r="F480" s="65" t="s">
        <v>676</v>
      </c>
      <c r="G480" s="67">
        <v>791911</v>
      </c>
      <c r="H480" s="67">
        <v>791732.66</v>
      </c>
      <c r="I480" s="67">
        <v>178.3399999999674</v>
      </c>
      <c r="J480" s="65" t="s">
        <v>392</v>
      </c>
      <c r="K480" s="65" t="s">
        <v>193</v>
      </c>
    </row>
    <row r="481" spans="1:11" ht="24" x14ac:dyDescent="0.25">
      <c r="A481" s="65" t="s">
        <v>367</v>
      </c>
      <c r="B481" s="65" t="s">
        <v>303</v>
      </c>
      <c r="C481" s="66" t="s">
        <v>39</v>
      </c>
      <c r="D481" s="66" t="s">
        <v>675</v>
      </c>
      <c r="E481" s="66" t="s">
        <v>146</v>
      </c>
      <c r="F481" s="65" t="s">
        <v>676</v>
      </c>
      <c r="G481" s="67">
        <v>1310</v>
      </c>
      <c r="H481" s="67">
        <v>209.91300000000001</v>
      </c>
      <c r="I481" s="67">
        <v>1100.087</v>
      </c>
      <c r="J481" s="65" t="s">
        <v>392</v>
      </c>
      <c r="K481" s="65" t="s">
        <v>193</v>
      </c>
    </row>
    <row r="482" spans="1:11" ht="48" x14ac:dyDescent="0.25">
      <c r="A482" s="65" t="s">
        <v>367</v>
      </c>
      <c r="B482" s="65" t="s">
        <v>303</v>
      </c>
      <c r="C482" s="66" t="s">
        <v>39</v>
      </c>
      <c r="D482" s="66" t="s">
        <v>677</v>
      </c>
      <c r="E482" s="66" t="s">
        <v>140</v>
      </c>
      <c r="F482" s="65" t="s">
        <v>678</v>
      </c>
      <c r="G482" s="67">
        <v>1000</v>
      </c>
      <c r="H482" s="67">
        <v>0</v>
      </c>
      <c r="I482" s="67">
        <v>1000</v>
      </c>
      <c r="J482" s="65" t="s">
        <v>646</v>
      </c>
      <c r="K482" s="65" t="s">
        <v>679</v>
      </c>
    </row>
    <row r="483" spans="1:11" ht="24" x14ac:dyDescent="0.25">
      <c r="A483" s="65" t="s">
        <v>367</v>
      </c>
      <c r="B483" s="65" t="s">
        <v>303</v>
      </c>
      <c r="C483" s="66" t="s">
        <v>39</v>
      </c>
      <c r="D483" s="66" t="s">
        <v>680</v>
      </c>
      <c r="E483" s="66" t="s">
        <v>145</v>
      </c>
      <c r="F483" s="65" t="s">
        <v>681</v>
      </c>
      <c r="G483" s="67">
        <v>1000</v>
      </c>
      <c r="H483" s="67">
        <v>0</v>
      </c>
      <c r="I483" s="67">
        <v>1000</v>
      </c>
      <c r="J483" s="65" t="s">
        <v>392</v>
      </c>
      <c r="K483" s="65" t="s">
        <v>193</v>
      </c>
    </row>
    <row r="484" spans="1:11" ht="24" x14ac:dyDescent="0.25">
      <c r="A484" s="65" t="s">
        <v>367</v>
      </c>
      <c r="B484" s="65" t="s">
        <v>303</v>
      </c>
      <c r="C484" s="66" t="s">
        <v>39</v>
      </c>
      <c r="D484" s="66" t="s">
        <v>680</v>
      </c>
      <c r="E484" s="66" t="s">
        <v>140</v>
      </c>
      <c r="F484" s="65" t="s">
        <v>681</v>
      </c>
      <c r="G484" s="67">
        <v>1000</v>
      </c>
      <c r="H484" s="67">
        <v>0</v>
      </c>
      <c r="I484" s="67">
        <v>1000</v>
      </c>
      <c r="J484" s="65" t="s">
        <v>392</v>
      </c>
      <c r="K484" s="65" t="s">
        <v>193</v>
      </c>
    </row>
    <row r="485" spans="1:11" ht="24" x14ac:dyDescent="0.25">
      <c r="A485" s="65" t="s">
        <v>367</v>
      </c>
      <c r="B485" s="65" t="s">
        <v>155</v>
      </c>
      <c r="C485" s="66" t="s">
        <v>39</v>
      </c>
      <c r="D485" s="66" t="s">
        <v>682</v>
      </c>
      <c r="E485" s="66" t="s">
        <v>137</v>
      </c>
      <c r="F485" s="65" t="s">
        <v>683</v>
      </c>
      <c r="G485" s="67">
        <v>200</v>
      </c>
      <c r="H485" s="67">
        <v>129.953</v>
      </c>
      <c r="I485" s="67">
        <v>70.046999999999997</v>
      </c>
      <c r="J485" s="65" t="s">
        <v>158</v>
      </c>
      <c r="K485" s="65" t="s">
        <v>684</v>
      </c>
    </row>
    <row r="486" spans="1:11" ht="24" x14ac:dyDescent="0.25">
      <c r="A486" s="65" t="s">
        <v>367</v>
      </c>
      <c r="B486" s="65" t="s">
        <v>155</v>
      </c>
      <c r="C486" s="66" t="s">
        <v>39</v>
      </c>
      <c r="D486" s="66" t="s">
        <v>682</v>
      </c>
      <c r="E486" s="66" t="s">
        <v>145</v>
      </c>
      <c r="F486" s="65" t="s">
        <v>683</v>
      </c>
      <c r="G486" s="67">
        <v>1</v>
      </c>
      <c r="H486" s="67">
        <v>0</v>
      </c>
      <c r="I486" s="67">
        <v>1</v>
      </c>
      <c r="J486" s="65" t="s">
        <v>158</v>
      </c>
      <c r="K486" s="65" t="s">
        <v>684</v>
      </c>
    </row>
    <row r="487" spans="1:11" ht="24" x14ac:dyDescent="0.25">
      <c r="A487" s="65" t="s">
        <v>367</v>
      </c>
      <c r="B487" s="65" t="s">
        <v>155</v>
      </c>
      <c r="C487" s="66" t="s">
        <v>39</v>
      </c>
      <c r="D487" s="66" t="s">
        <v>682</v>
      </c>
      <c r="E487" s="66" t="s">
        <v>238</v>
      </c>
      <c r="F487" s="65" t="s">
        <v>683</v>
      </c>
      <c r="G487" s="67">
        <v>190000</v>
      </c>
      <c r="H487" s="67">
        <v>177446.397</v>
      </c>
      <c r="I487" s="67">
        <v>12553.603000000003</v>
      </c>
      <c r="J487" s="65" t="s">
        <v>158</v>
      </c>
      <c r="K487" s="65" t="s">
        <v>684</v>
      </c>
    </row>
    <row r="488" spans="1:11" ht="24" x14ac:dyDescent="0.25">
      <c r="A488" s="65" t="s">
        <v>367</v>
      </c>
      <c r="B488" s="65" t="s">
        <v>155</v>
      </c>
      <c r="C488" s="66" t="s">
        <v>39</v>
      </c>
      <c r="D488" s="66" t="s">
        <v>682</v>
      </c>
      <c r="E488" s="66" t="s">
        <v>140</v>
      </c>
      <c r="F488" s="65" t="s">
        <v>683</v>
      </c>
      <c r="G488" s="67">
        <v>10</v>
      </c>
      <c r="H488" s="67">
        <v>0</v>
      </c>
      <c r="I488" s="67">
        <v>10</v>
      </c>
      <c r="J488" s="65" t="s">
        <v>158</v>
      </c>
      <c r="K488" s="65" t="s">
        <v>684</v>
      </c>
    </row>
    <row r="489" spans="1:11" ht="24" x14ac:dyDescent="0.25">
      <c r="A489" s="65" t="s">
        <v>367</v>
      </c>
      <c r="B489" s="65" t="s">
        <v>155</v>
      </c>
      <c r="C489" s="66" t="s">
        <v>39</v>
      </c>
      <c r="D489" s="66" t="s">
        <v>685</v>
      </c>
      <c r="E489" s="66" t="s">
        <v>238</v>
      </c>
      <c r="F489" s="65" t="s">
        <v>686</v>
      </c>
      <c r="G489" s="67">
        <v>20000</v>
      </c>
      <c r="H489" s="67">
        <v>0</v>
      </c>
      <c r="I489" s="67">
        <v>20000</v>
      </c>
      <c r="J489" s="65" t="s">
        <v>687</v>
      </c>
      <c r="K489" s="65" t="s">
        <v>688</v>
      </c>
    </row>
    <row r="490" spans="1:11" ht="24" x14ac:dyDescent="0.25">
      <c r="A490" s="65" t="s">
        <v>367</v>
      </c>
      <c r="B490" s="65" t="s">
        <v>155</v>
      </c>
      <c r="C490" s="66" t="s">
        <v>39</v>
      </c>
      <c r="D490" s="66" t="s">
        <v>689</v>
      </c>
      <c r="E490" s="66" t="s">
        <v>137</v>
      </c>
      <c r="F490" s="65" t="s">
        <v>690</v>
      </c>
      <c r="G490" s="67">
        <v>57</v>
      </c>
      <c r="H490" s="67">
        <v>0</v>
      </c>
      <c r="I490" s="67">
        <v>57</v>
      </c>
      <c r="J490" s="65" t="s">
        <v>158</v>
      </c>
      <c r="K490" s="65" t="s">
        <v>158</v>
      </c>
    </row>
    <row r="491" spans="1:11" ht="24" x14ac:dyDescent="0.25">
      <c r="A491" s="65" t="s">
        <v>367</v>
      </c>
      <c r="B491" s="65" t="s">
        <v>155</v>
      </c>
      <c r="C491" s="66" t="s">
        <v>39</v>
      </c>
      <c r="D491" s="66" t="s">
        <v>689</v>
      </c>
      <c r="E491" s="66" t="s">
        <v>145</v>
      </c>
      <c r="F491" s="65" t="s">
        <v>690</v>
      </c>
      <c r="G491" s="67">
        <v>88503</v>
      </c>
      <c r="H491" s="67">
        <v>88503</v>
      </c>
      <c r="I491" s="67">
        <v>0</v>
      </c>
      <c r="J491" s="65" t="s">
        <v>158</v>
      </c>
      <c r="K491" s="65" t="s">
        <v>158</v>
      </c>
    </row>
    <row r="492" spans="1:11" ht="24" x14ac:dyDescent="0.25">
      <c r="A492" s="65" t="s">
        <v>367</v>
      </c>
      <c r="B492" s="65" t="s">
        <v>155</v>
      </c>
      <c r="C492" s="66" t="s">
        <v>39</v>
      </c>
      <c r="D492" s="66" t="s">
        <v>691</v>
      </c>
      <c r="E492" s="66" t="s">
        <v>145</v>
      </c>
      <c r="F492" s="65" t="s">
        <v>692</v>
      </c>
      <c r="G492" s="67">
        <v>69880</v>
      </c>
      <c r="H492" s="67">
        <v>69880</v>
      </c>
      <c r="I492" s="67">
        <v>0</v>
      </c>
      <c r="J492" s="65" t="s">
        <v>158</v>
      </c>
      <c r="K492" s="65" t="s">
        <v>693</v>
      </c>
    </row>
    <row r="493" spans="1:11" ht="24" x14ac:dyDescent="0.25">
      <c r="A493" s="65" t="s">
        <v>367</v>
      </c>
      <c r="B493" s="65" t="s">
        <v>155</v>
      </c>
      <c r="C493" s="66" t="s">
        <v>39</v>
      </c>
      <c r="D493" s="66" t="s">
        <v>691</v>
      </c>
      <c r="E493" s="66" t="s">
        <v>238</v>
      </c>
      <c r="F493" s="65" t="s">
        <v>692</v>
      </c>
      <c r="G493" s="67">
        <v>12000</v>
      </c>
      <c r="H493" s="67">
        <v>11029.664000000001</v>
      </c>
      <c r="I493" s="67">
        <v>970.33599999999933</v>
      </c>
      <c r="J493" s="65" t="s">
        <v>158</v>
      </c>
      <c r="K493" s="65" t="s">
        <v>693</v>
      </c>
    </row>
    <row r="494" spans="1:11" ht="24" x14ac:dyDescent="0.25">
      <c r="A494" s="65" t="s">
        <v>367</v>
      </c>
      <c r="B494" s="65" t="s">
        <v>155</v>
      </c>
      <c r="C494" s="66" t="s">
        <v>39</v>
      </c>
      <c r="D494" s="66" t="s">
        <v>691</v>
      </c>
      <c r="E494" s="66" t="s">
        <v>140</v>
      </c>
      <c r="F494" s="65" t="s">
        <v>692</v>
      </c>
      <c r="G494" s="67">
        <v>517500</v>
      </c>
      <c r="H494" s="67">
        <v>309505.84899999999</v>
      </c>
      <c r="I494" s="67">
        <v>207994.15100000001</v>
      </c>
      <c r="J494" s="65" t="s">
        <v>158</v>
      </c>
      <c r="K494" s="65" t="s">
        <v>693</v>
      </c>
    </row>
    <row r="495" spans="1:11" ht="24" x14ac:dyDescent="0.25">
      <c r="A495" s="65" t="s">
        <v>367</v>
      </c>
      <c r="B495" s="65" t="s">
        <v>155</v>
      </c>
      <c r="C495" s="66" t="s">
        <v>39</v>
      </c>
      <c r="D495" s="66" t="s">
        <v>694</v>
      </c>
      <c r="E495" s="66" t="s">
        <v>137</v>
      </c>
      <c r="F495" s="65" t="s">
        <v>695</v>
      </c>
      <c r="G495" s="67">
        <v>114</v>
      </c>
      <c r="H495" s="67">
        <v>110.43899999999999</v>
      </c>
      <c r="I495" s="67">
        <v>3.561000000000007</v>
      </c>
      <c r="J495" s="65" t="s">
        <v>158</v>
      </c>
      <c r="K495" s="65" t="s">
        <v>693</v>
      </c>
    </row>
    <row r="496" spans="1:11" ht="24" x14ac:dyDescent="0.25">
      <c r="A496" s="65" t="s">
        <v>367</v>
      </c>
      <c r="B496" s="65" t="s">
        <v>155</v>
      </c>
      <c r="C496" s="66" t="s">
        <v>39</v>
      </c>
      <c r="D496" s="66" t="s">
        <v>694</v>
      </c>
      <c r="E496" s="66" t="s">
        <v>145</v>
      </c>
      <c r="F496" s="65" t="s">
        <v>695</v>
      </c>
      <c r="G496" s="67">
        <v>153670</v>
      </c>
      <c r="H496" s="67">
        <v>153264.098</v>
      </c>
      <c r="I496" s="67">
        <v>405.90200000000186</v>
      </c>
      <c r="J496" s="65" t="s">
        <v>158</v>
      </c>
      <c r="K496" s="65" t="s">
        <v>693</v>
      </c>
    </row>
    <row r="497" spans="1:11" ht="24" x14ac:dyDescent="0.25">
      <c r="A497" s="65" t="s">
        <v>367</v>
      </c>
      <c r="B497" s="65" t="s">
        <v>155</v>
      </c>
      <c r="C497" s="66" t="s">
        <v>39</v>
      </c>
      <c r="D497" s="66" t="s">
        <v>694</v>
      </c>
      <c r="E497" s="66" t="s">
        <v>238</v>
      </c>
      <c r="F497" s="65" t="s">
        <v>695</v>
      </c>
      <c r="G497" s="67">
        <v>43000</v>
      </c>
      <c r="H497" s="67">
        <v>25614.337</v>
      </c>
      <c r="I497" s="67">
        <v>17385.663</v>
      </c>
      <c r="J497" s="65" t="s">
        <v>158</v>
      </c>
      <c r="K497" s="65" t="s">
        <v>693</v>
      </c>
    </row>
    <row r="498" spans="1:11" ht="24" x14ac:dyDescent="0.25">
      <c r="A498" s="65" t="s">
        <v>367</v>
      </c>
      <c r="B498" s="65" t="s">
        <v>155</v>
      </c>
      <c r="C498" s="66" t="s">
        <v>39</v>
      </c>
      <c r="D498" s="66" t="s">
        <v>694</v>
      </c>
      <c r="E498" s="66" t="s">
        <v>140</v>
      </c>
      <c r="F498" s="65" t="s">
        <v>695</v>
      </c>
      <c r="G498" s="67">
        <v>939656</v>
      </c>
      <c r="H498" s="67">
        <v>936949.63800000004</v>
      </c>
      <c r="I498" s="67">
        <v>2706.3619999999646</v>
      </c>
      <c r="J498" s="65" t="s">
        <v>158</v>
      </c>
      <c r="K498" s="65" t="s">
        <v>693</v>
      </c>
    </row>
    <row r="499" spans="1:11" ht="36" x14ac:dyDescent="0.25">
      <c r="A499" s="65" t="s">
        <v>367</v>
      </c>
      <c r="B499" s="65" t="s">
        <v>155</v>
      </c>
      <c r="C499" s="66" t="s">
        <v>39</v>
      </c>
      <c r="D499" s="66" t="s">
        <v>696</v>
      </c>
      <c r="E499" s="66" t="s">
        <v>140</v>
      </c>
      <c r="F499" s="65" t="s">
        <v>697</v>
      </c>
      <c r="G499" s="67">
        <v>14000</v>
      </c>
      <c r="H499" s="67">
        <v>13400.333000000001</v>
      </c>
      <c r="I499" s="67">
        <v>599.66699999999946</v>
      </c>
      <c r="J499" s="65" t="s">
        <v>698</v>
      </c>
      <c r="K499" s="65" t="s">
        <v>699</v>
      </c>
    </row>
    <row r="500" spans="1:11" ht="24" x14ac:dyDescent="0.25">
      <c r="A500" s="65" t="s">
        <v>367</v>
      </c>
      <c r="B500" s="65" t="s">
        <v>155</v>
      </c>
      <c r="C500" s="66" t="s">
        <v>39</v>
      </c>
      <c r="D500" s="66" t="s">
        <v>700</v>
      </c>
      <c r="E500" s="66" t="s">
        <v>137</v>
      </c>
      <c r="F500" s="65" t="s">
        <v>701</v>
      </c>
      <c r="G500" s="67">
        <v>60</v>
      </c>
      <c r="H500" s="67">
        <v>0</v>
      </c>
      <c r="I500" s="67">
        <v>60</v>
      </c>
      <c r="J500" s="65" t="s">
        <v>392</v>
      </c>
      <c r="K500" s="65" t="s">
        <v>193</v>
      </c>
    </row>
    <row r="501" spans="1:11" ht="24" x14ac:dyDescent="0.25">
      <c r="A501" s="65" t="s">
        <v>367</v>
      </c>
      <c r="B501" s="65" t="s">
        <v>155</v>
      </c>
      <c r="C501" s="66" t="s">
        <v>39</v>
      </c>
      <c r="D501" s="66" t="s">
        <v>700</v>
      </c>
      <c r="E501" s="66" t="s">
        <v>145</v>
      </c>
      <c r="F501" s="65" t="s">
        <v>701</v>
      </c>
      <c r="G501" s="67">
        <v>34130</v>
      </c>
      <c r="H501" s="67">
        <v>34001.5</v>
      </c>
      <c r="I501" s="67">
        <v>128.5</v>
      </c>
      <c r="J501" s="65" t="s">
        <v>392</v>
      </c>
      <c r="K501" s="65" t="s">
        <v>193</v>
      </c>
    </row>
    <row r="502" spans="1:11" ht="24" x14ac:dyDescent="0.25">
      <c r="A502" s="65" t="s">
        <v>367</v>
      </c>
      <c r="B502" s="65" t="s">
        <v>155</v>
      </c>
      <c r="C502" s="66" t="s">
        <v>39</v>
      </c>
      <c r="D502" s="66" t="s">
        <v>702</v>
      </c>
      <c r="E502" s="66" t="s">
        <v>137</v>
      </c>
      <c r="F502" s="65" t="s">
        <v>703</v>
      </c>
      <c r="G502" s="67">
        <v>110</v>
      </c>
      <c r="H502" s="67">
        <v>100.812</v>
      </c>
      <c r="I502" s="67">
        <v>9.1880000000000024</v>
      </c>
      <c r="J502" s="65" t="s">
        <v>158</v>
      </c>
      <c r="K502" s="65" t="s">
        <v>193</v>
      </c>
    </row>
    <row r="503" spans="1:11" ht="24" x14ac:dyDescent="0.25">
      <c r="A503" s="65" t="s">
        <v>367</v>
      </c>
      <c r="B503" s="65" t="s">
        <v>155</v>
      </c>
      <c r="C503" s="66" t="s">
        <v>39</v>
      </c>
      <c r="D503" s="66" t="s">
        <v>702</v>
      </c>
      <c r="E503" s="66" t="s">
        <v>145</v>
      </c>
      <c r="F503" s="65" t="s">
        <v>703</v>
      </c>
      <c r="G503" s="67">
        <v>25796</v>
      </c>
      <c r="H503" s="67">
        <v>0</v>
      </c>
      <c r="I503" s="67">
        <v>25796</v>
      </c>
      <c r="J503" s="65" t="s">
        <v>158</v>
      </c>
      <c r="K503" s="65" t="s">
        <v>193</v>
      </c>
    </row>
    <row r="504" spans="1:11" ht="24" x14ac:dyDescent="0.25">
      <c r="A504" s="65" t="s">
        <v>367</v>
      </c>
      <c r="B504" s="65" t="s">
        <v>155</v>
      </c>
      <c r="C504" s="66" t="s">
        <v>39</v>
      </c>
      <c r="D504" s="66" t="s">
        <v>702</v>
      </c>
      <c r="E504" s="66" t="s">
        <v>140</v>
      </c>
      <c r="F504" s="65" t="s">
        <v>703</v>
      </c>
      <c r="G504" s="67">
        <v>132924</v>
      </c>
      <c r="H504" s="67">
        <v>132668.57999999999</v>
      </c>
      <c r="I504" s="67">
        <v>255.42000000001281</v>
      </c>
      <c r="J504" s="65" t="s">
        <v>158</v>
      </c>
      <c r="K504" s="65" t="s">
        <v>193</v>
      </c>
    </row>
    <row r="505" spans="1:11" ht="24" x14ac:dyDescent="0.25">
      <c r="A505" s="65" t="s">
        <v>367</v>
      </c>
      <c r="B505" s="65" t="s">
        <v>155</v>
      </c>
      <c r="C505" s="66" t="s">
        <v>39</v>
      </c>
      <c r="D505" s="66" t="s">
        <v>704</v>
      </c>
      <c r="E505" s="66" t="s">
        <v>137</v>
      </c>
      <c r="F505" s="65" t="s">
        <v>705</v>
      </c>
      <c r="G505" s="67">
        <v>320</v>
      </c>
      <c r="H505" s="67">
        <v>306.35199999999998</v>
      </c>
      <c r="I505" s="67">
        <v>13.648000000000025</v>
      </c>
      <c r="J505" s="65" t="s">
        <v>392</v>
      </c>
      <c r="K505" s="65" t="s">
        <v>193</v>
      </c>
    </row>
    <row r="506" spans="1:11" ht="24" x14ac:dyDescent="0.25">
      <c r="A506" s="65" t="s">
        <v>367</v>
      </c>
      <c r="B506" s="65" t="s">
        <v>155</v>
      </c>
      <c r="C506" s="66" t="s">
        <v>39</v>
      </c>
      <c r="D506" s="66" t="s">
        <v>704</v>
      </c>
      <c r="E506" s="66" t="s">
        <v>145</v>
      </c>
      <c r="F506" s="65" t="s">
        <v>705</v>
      </c>
      <c r="G506" s="67">
        <v>350247</v>
      </c>
      <c r="H506" s="67">
        <v>350247</v>
      </c>
      <c r="I506" s="67">
        <v>0</v>
      </c>
      <c r="J506" s="65" t="s">
        <v>392</v>
      </c>
      <c r="K506" s="65" t="s">
        <v>193</v>
      </c>
    </row>
    <row r="507" spans="1:11" ht="24" x14ac:dyDescent="0.25">
      <c r="A507" s="65" t="s">
        <v>367</v>
      </c>
      <c r="B507" s="65" t="s">
        <v>155</v>
      </c>
      <c r="C507" s="66" t="s">
        <v>39</v>
      </c>
      <c r="D507" s="66" t="s">
        <v>704</v>
      </c>
      <c r="E507" s="66" t="s">
        <v>140</v>
      </c>
      <c r="F507" s="65" t="s">
        <v>705</v>
      </c>
      <c r="G507" s="67">
        <v>186373</v>
      </c>
      <c r="H507" s="67">
        <v>148217.685</v>
      </c>
      <c r="I507" s="67">
        <v>38155.315000000002</v>
      </c>
      <c r="J507" s="65" t="s">
        <v>392</v>
      </c>
      <c r="K507" s="65" t="s">
        <v>193</v>
      </c>
    </row>
    <row r="508" spans="1:11" ht="24" x14ac:dyDescent="0.25">
      <c r="A508" s="65" t="s">
        <v>367</v>
      </c>
      <c r="B508" s="65" t="s">
        <v>155</v>
      </c>
      <c r="C508" s="66" t="s">
        <v>39</v>
      </c>
      <c r="D508" s="66" t="s">
        <v>704</v>
      </c>
      <c r="E508" s="66" t="s">
        <v>146</v>
      </c>
      <c r="F508" s="65" t="s">
        <v>705</v>
      </c>
      <c r="G508" s="67">
        <v>200</v>
      </c>
      <c r="H508" s="67">
        <v>0</v>
      </c>
      <c r="I508" s="67">
        <v>200</v>
      </c>
      <c r="J508" s="65" t="s">
        <v>392</v>
      </c>
      <c r="K508" s="65" t="s">
        <v>193</v>
      </c>
    </row>
    <row r="509" spans="1:11" ht="24" x14ac:dyDescent="0.25">
      <c r="A509" s="65" t="s">
        <v>367</v>
      </c>
      <c r="B509" s="65" t="s">
        <v>155</v>
      </c>
      <c r="C509" s="66" t="s">
        <v>39</v>
      </c>
      <c r="D509" s="66" t="s">
        <v>706</v>
      </c>
      <c r="E509" s="66" t="s">
        <v>137</v>
      </c>
      <c r="F509" s="65" t="s">
        <v>707</v>
      </c>
      <c r="G509" s="67">
        <v>780</v>
      </c>
      <c r="H509" s="67">
        <v>499.36</v>
      </c>
      <c r="I509" s="67">
        <v>280.64</v>
      </c>
      <c r="J509" s="65" t="s">
        <v>392</v>
      </c>
      <c r="K509" s="65" t="s">
        <v>193</v>
      </c>
    </row>
    <row r="510" spans="1:11" ht="24" x14ac:dyDescent="0.25">
      <c r="A510" s="65" t="s">
        <v>367</v>
      </c>
      <c r="B510" s="65" t="s">
        <v>155</v>
      </c>
      <c r="C510" s="66" t="s">
        <v>39</v>
      </c>
      <c r="D510" s="66" t="s">
        <v>706</v>
      </c>
      <c r="E510" s="66" t="s">
        <v>145</v>
      </c>
      <c r="F510" s="65" t="s">
        <v>707</v>
      </c>
      <c r="G510" s="67">
        <v>334703</v>
      </c>
      <c r="H510" s="67">
        <v>327658.45299999998</v>
      </c>
      <c r="I510" s="67">
        <v>7044.5470000000205</v>
      </c>
      <c r="J510" s="65" t="s">
        <v>392</v>
      </c>
      <c r="K510" s="65" t="s">
        <v>193</v>
      </c>
    </row>
    <row r="511" spans="1:11" ht="24" x14ac:dyDescent="0.25">
      <c r="A511" s="65" t="s">
        <v>367</v>
      </c>
      <c r="B511" s="65" t="s">
        <v>155</v>
      </c>
      <c r="C511" s="66" t="s">
        <v>39</v>
      </c>
      <c r="D511" s="66" t="s">
        <v>706</v>
      </c>
      <c r="E511" s="66" t="s">
        <v>140</v>
      </c>
      <c r="F511" s="65" t="s">
        <v>707</v>
      </c>
      <c r="G511" s="67">
        <v>6041507</v>
      </c>
      <c r="H511" s="67">
        <v>6041471.193</v>
      </c>
      <c r="I511" s="67">
        <v>35.807000000029802</v>
      </c>
      <c r="J511" s="65" t="s">
        <v>392</v>
      </c>
      <c r="K511" s="65" t="s">
        <v>193</v>
      </c>
    </row>
    <row r="512" spans="1:11" ht="24" x14ac:dyDescent="0.25">
      <c r="A512" s="65" t="s">
        <v>367</v>
      </c>
      <c r="B512" s="65" t="s">
        <v>155</v>
      </c>
      <c r="C512" s="66" t="s">
        <v>39</v>
      </c>
      <c r="D512" s="66" t="s">
        <v>706</v>
      </c>
      <c r="E512" s="66" t="s">
        <v>146</v>
      </c>
      <c r="F512" s="65" t="s">
        <v>707</v>
      </c>
      <c r="G512" s="67">
        <v>4520</v>
      </c>
      <c r="H512" s="67">
        <v>2376.44</v>
      </c>
      <c r="I512" s="67">
        <v>2143.56</v>
      </c>
      <c r="J512" s="65" t="s">
        <v>392</v>
      </c>
      <c r="K512" s="65" t="s">
        <v>193</v>
      </c>
    </row>
    <row r="513" spans="1:11" ht="24" x14ac:dyDescent="0.25">
      <c r="A513" s="65" t="s">
        <v>367</v>
      </c>
      <c r="B513" s="65" t="s">
        <v>155</v>
      </c>
      <c r="C513" s="66" t="s">
        <v>39</v>
      </c>
      <c r="D513" s="66" t="s">
        <v>708</v>
      </c>
      <c r="E513" s="66" t="s">
        <v>137</v>
      </c>
      <c r="F513" s="65" t="s">
        <v>709</v>
      </c>
      <c r="G513" s="67">
        <v>453</v>
      </c>
      <c r="H513" s="67">
        <v>452.28199999999998</v>
      </c>
      <c r="I513" s="67">
        <v>0.71800000000001774</v>
      </c>
      <c r="J513" s="65" t="s">
        <v>392</v>
      </c>
      <c r="K513" s="65" t="s">
        <v>193</v>
      </c>
    </row>
    <row r="514" spans="1:11" ht="24" x14ac:dyDescent="0.25">
      <c r="A514" s="65" t="s">
        <v>367</v>
      </c>
      <c r="B514" s="65" t="s">
        <v>155</v>
      </c>
      <c r="C514" s="66" t="s">
        <v>39</v>
      </c>
      <c r="D514" s="66" t="s">
        <v>708</v>
      </c>
      <c r="E514" s="66" t="s">
        <v>145</v>
      </c>
      <c r="F514" s="65" t="s">
        <v>709</v>
      </c>
      <c r="G514" s="67">
        <v>243780</v>
      </c>
      <c r="H514" s="67">
        <v>243779.99900000001</v>
      </c>
      <c r="I514" s="67">
        <v>9.9999998928979039E-4</v>
      </c>
      <c r="J514" s="65" t="s">
        <v>392</v>
      </c>
      <c r="K514" s="65" t="s">
        <v>193</v>
      </c>
    </row>
    <row r="515" spans="1:11" ht="24" x14ac:dyDescent="0.25">
      <c r="A515" s="65" t="s">
        <v>367</v>
      </c>
      <c r="B515" s="65" t="s">
        <v>155</v>
      </c>
      <c r="C515" s="66" t="s">
        <v>39</v>
      </c>
      <c r="D515" s="66" t="s">
        <v>708</v>
      </c>
      <c r="E515" s="66" t="s">
        <v>140</v>
      </c>
      <c r="F515" s="65" t="s">
        <v>709</v>
      </c>
      <c r="G515" s="67">
        <v>3366547</v>
      </c>
      <c r="H515" s="67">
        <v>2735365.8620000002</v>
      </c>
      <c r="I515" s="67">
        <v>631181.1379999998</v>
      </c>
      <c r="J515" s="65" t="s">
        <v>392</v>
      </c>
      <c r="K515" s="65" t="s">
        <v>193</v>
      </c>
    </row>
    <row r="516" spans="1:11" ht="24" x14ac:dyDescent="0.25">
      <c r="A516" s="65" t="s">
        <v>367</v>
      </c>
      <c r="B516" s="65" t="s">
        <v>155</v>
      </c>
      <c r="C516" s="66" t="s">
        <v>39</v>
      </c>
      <c r="D516" s="66" t="s">
        <v>708</v>
      </c>
      <c r="E516" s="66" t="s">
        <v>146</v>
      </c>
      <c r="F516" s="65" t="s">
        <v>709</v>
      </c>
      <c r="G516" s="67">
        <v>4000</v>
      </c>
      <c r="H516" s="67">
        <v>1314.5229999999999</v>
      </c>
      <c r="I516" s="67">
        <v>2685.4769999999999</v>
      </c>
      <c r="J516" s="65" t="s">
        <v>392</v>
      </c>
      <c r="K516" s="65" t="s">
        <v>193</v>
      </c>
    </row>
    <row r="517" spans="1:11" ht="24" x14ac:dyDescent="0.25">
      <c r="A517" s="65" t="s">
        <v>367</v>
      </c>
      <c r="B517" s="65" t="s">
        <v>155</v>
      </c>
      <c r="C517" s="66" t="s">
        <v>39</v>
      </c>
      <c r="D517" s="66" t="s">
        <v>710</v>
      </c>
      <c r="E517" s="66" t="s">
        <v>137</v>
      </c>
      <c r="F517" s="65" t="s">
        <v>711</v>
      </c>
      <c r="G517" s="67">
        <v>1300</v>
      </c>
      <c r="H517" s="67">
        <v>0</v>
      </c>
      <c r="I517" s="67">
        <v>1300</v>
      </c>
      <c r="J517" s="65" t="s">
        <v>392</v>
      </c>
      <c r="K517" s="65" t="s">
        <v>193</v>
      </c>
    </row>
    <row r="518" spans="1:11" ht="24" x14ac:dyDescent="0.25">
      <c r="A518" s="65" t="s">
        <v>367</v>
      </c>
      <c r="B518" s="65" t="s">
        <v>155</v>
      </c>
      <c r="C518" s="66" t="s">
        <v>39</v>
      </c>
      <c r="D518" s="66" t="s">
        <v>710</v>
      </c>
      <c r="E518" s="66" t="s">
        <v>145</v>
      </c>
      <c r="F518" s="65" t="s">
        <v>711</v>
      </c>
      <c r="G518" s="67">
        <v>1000</v>
      </c>
      <c r="H518" s="67">
        <v>0</v>
      </c>
      <c r="I518" s="67">
        <v>1000</v>
      </c>
      <c r="J518" s="65" t="s">
        <v>392</v>
      </c>
      <c r="K518" s="65" t="s">
        <v>193</v>
      </c>
    </row>
    <row r="519" spans="1:11" ht="24" x14ac:dyDescent="0.25">
      <c r="A519" s="65" t="s">
        <v>367</v>
      </c>
      <c r="B519" s="65" t="s">
        <v>155</v>
      </c>
      <c r="C519" s="66" t="s">
        <v>39</v>
      </c>
      <c r="D519" s="66" t="s">
        <v>710</v>
      </c>
      <c r="E519" s="66" t="s">
        <v>140</v>
      </c>
      <c r="F519" s="65" t="s">
        <v>711</v>
      </c>
      <c r="G519" s="67">
        <v>1000</v>
      </c>
      <c r="H519" s="67">
        <v>0</v>
      </c>
      <c r="I519" s="67">
        <v>1000</v>
      </c>
      <c r="J519" s="65" t="s">
        <v>392</v>
      </c>
      <c r="K519" s="65" t="s">
        <v>193</v>
      </c>
    </row>
    <row r="520" spans="1:11" ht="24" x14ac:dyDescent="0.25">
      <c r="A520" s="65" t="s">
        <v>367</v>
      </c>
      <c r="B520" s="65" t="s">
        <v>161</v>
      </c>
      <c r="C520" s="66" t="s">
        <v>39</v>
      </c>
      <c r="D520" s="66" t="s">
        <v>712</v>
      </c>
      <c r="E520" s="66" t="s">
        <v>238</v>
      </c>
      <c r="F520" s="65" t="s">
        <v>713</v>
      </c>
      <c r="G520" s="67">
        <v>306000</v>
      </c>
      <c r="H520" s="67">
        <v>301364.66800000001</v>
      </c>
      <c r="I520" s="67">
        <v>4635.3319999999949</v>
      </c>
      <c r="J520" s="65" t="s">
        <v>335</v>
      </c>
      <c r="K520" s="65" t="s">
        <v>336</v>
      </c>
    </row>
    <row r="521" spans="1:11" ht="24" x14ac:dyDescent="0.25">
      <c r="A521" s="65" t="s">
        <v>367</v>
      </c>
      <c r="B521" s="65" t="s">
        <v>161</v>
      </c>
      <c r="C521" s="66" t="s">
        <v>39</v>
      </c>
      <c r="D521" s="66" t="s">
        <v>714</v>
      </c>
      <c r="E521" s="66" t="s">
        <v>238</v>
      </c>
      <c r="F521" s="65" t="s">
        <v>715</v>
      </c>
      <c r="G521" s="67">
        <v>10000</v>
      </c>
      <c r="H521" s="67">
        <v>1670.9749999999999</v>
      </c>
      <c r="I521" s="67">
        <v>8329.0249999999996</v>
      </c>
      <c r="J521" s="65" t="s">
        <v>335</v>
      </c>
      <c r="K521" s="65" t="s">
        <v>716</v>
      </c>
    </row>
    <row r="522" spans="1:11" ht="24" x14ac:dyDescent="0.25">
      <c r="A522" s="65" t="s">
        <v>367</v>
      </c>
      <c r="B522" s="65" t="s">
        <v>161</v>
      </c>
      <c r="C522" s="66" t="s">
        <v>39</v>
      </c>
      <c r="D522" s="66" t="s">
        <v>717</v>
      </c>
      <c r="E522" s="66" t="s">
        <v>145</v>
      </c>
      <c r="F522" s="65" t="s">
        <v>718</v>
      </c>
      <c r="G522" s="67">
        <v>10</v>
      </c>
      <c r="H522" s="67">
        <v>0</v>
      </c>
      <c r="I522" s="67">
        <v>10</v>
      </c>
      <c r="J522" s="65" t="s">
        <v>164</v>
      </c>
      <c r="K522" s="65" t="s">
        <v>719</v>
      </c>
    </row>
    <row r="523" spans="1:11" ht="24" x14ac:dyDescent="0.25">
      <c r="A523" s="65" t="s">
        <v>367</v>
      </c>
      <c r="B523" s="65" t="s">
        <v>161</v>
      </c>
      <c r="C523" s="66" t="s">
        <v>39</v>
      </c>
      <c r="D523" s="66" t="s">
        <v>720</v>
      </c>
      <c r="E523" s="66" t="s">
        <v>137</v>
      </c>
      <c r="F523" s="65" t="s">
        <v>721</v>
      </c>
      <c r="G523" s="67">
        <v>200</v>
      </c>
      <c r="H523" s="67">
        <v>0</v>
      </c>
      <c r="I523" s="67">
        <v>200</v>
      </c>
      <c r="J523" s="65" t="s">
        <v>372</v>
      </c>
      <c r="K523" s="65" t="s">
        <v>722</v>
      </c>
    </row>
    <row r="524" spans="1:11" ht="24" x14ac:dyDescent="0.25">
      <c r="A524" s="65" t="s">
        <v>367</v>
      </c>
      <c r="B524" s="65" t="s">
        <v>161</v>
      </c>
      <c r="C524" s="66" t="s">
        <v>39</v>
      </c>
      <c r="D524" s="66" t="s">
        <v>720</v>
      </c>
      <c r="E524" s="66" t="s">
        <v>145</v>
      </c>
      <c r="F524" s="65" t="s">
        <v>721</v>
      </c>
      <c r="G524" s="67">
        <v>10</v>
      </c>
      <c r="H524" s="67">
        <v>0</v>
      </c>
      <c r="I524" s="67">
        <v>10</v>
      </c>
      <c r="J524" s="65" t="s">
        <v>372</v>
      </c>
      <c r="K524" s="65" t="s">
        <v>722</v>
      </c>
    </row>
    <row r="525" spans="1:11" ht="24" x14ac:dyDescent="0.25">
      <c r="A525" s="65" t="s">
        <v>367</v>
      </c>
      <c r="B525" s="65" t="s">
        <v>161</v>
      </c>
      <c r="C525" s="66" t="s">
        <v>39</v>
      </c>
      <c r="D525" s="66" t="s">
        <v>720</v>
      </c>
      <c r="E525" s="66" t="s">
        <v>238</v>
      </c>
      <c r="F525" s="65" t="s">
        <v>721</v>
      </c>
      <c r="G525" s="67">
        <v>115000</v>
      </c>
      <c r="H525" s="67">
        <v>100185.901</v>
      </c>
      <c r="I525" s="67">
        <v>14814.099000000002</v>
      </c>
      <c r="J525" s="65" t="s">
        <v>372</v>
      </c>
      <c r="K525" s="65" t="s">
        <v>722</v>
      </c>
    </row>
    <row r="526" spans="1:11" ht="24" x14ac:dyDescent="0.25">
      <c r="A526" s="65" t="s">
        <v>367</v>
      </c>
      <c r="B526" s="65" t="s">
        <v>161</v>
      </c>
      <c r="C526" s="66" t="s">
        <v>39</v>
      </c>
      <c r="D526" s="66" t="s">
        <v>720</v>
      </c>
      <c r="E526" s="66" t="s">
        <v>140</v>
      </c>
      <c r="F526" s="65" t="s">
        <v>721</v>
      </c>
      <c r="G526" s="67">
        <v>10</v>
      </c>
      <c r="H526" s="67">
        <v>0</v>
      </c>
      <c r="I526" s="67">
        <v>10</v>
      </c>
      <c r="J526" s="65" t="s">
        <v>372</v>
      </c>
      <c r="K526" s="65" t="s">
        <v>722</v>
      </c>
    </row>
    <row r="527" spans="1:11" ht="24" x14ac:dyDescent="0.25">
      <c r="A527" s="65" t="s">
        <v>367</v>
      </c>
      <c r="B527" s="65" t="s">
        <v>161</v>
      </c>
      <c r="C527" s="66" t="s">
        <v>39</v>
      </c>
      <c r="D527" s="66" t="s">
        <v>723</v>
      </c>
      <c r="E527" s="66" t="s">
        <v>137</v>
      </c>
      <c r="F527" s="65" t="s">
        <v>724</v>
      </c>
      <c r="G527" s="67">
        <v>100</v>
      </c>
      <c r="H527" s="67">
        <v>66.945999999999998</v>
      </c>
      <c r="I527" s="67">
        <v>33.054000000000002</v>
      </c>
      <c r="J527" s="65" t="s">
        <v>335</v>
      </c>
      <c r="K527" s="65" t="s">
        <v>725</v>
      </c>
    </row>
    <row r="528" spans="1:11" ht="24" x14ac:dyDescent="0.25">
      <c r="A528" s="65" t="s">
        <v>367</v>
      </c>
      <c r="B528" s="65" t="s">
        <v>161</v>
      </c>
      <c r="C528" s="66" t="s">
        <v>39</v>
      </c>
      <c r="D528" s="66" t="s">
        <v>723</v>
      </c>
      <c r="E528" s="66" t="s">
        <v>145</v>
      </c>
      <c r="F528" s="65" t="s">
        <v>724</v>
      </c>
      <c r="G528" s="67">
        <v>10</v>
      </c>
      <c r="H528" s="67">
        <v>0</v>
      </c>
      <c r="I528" s="67">
        <v>10</v>
      </c>
      <c r="J528" s="65" t="s">
        <v>335</v>
      </c>
      <c r="K528" s="65" t="s">
        <v>725</v>
      </c>
    </row>
    <row r="529" spans="1:11" ht="24" x14ac:dyDescent="0.25">
      <c r="A529" s="65" t="s">
        <v>367</v>
      </c>
      <c r="B529" s="65" t="s">
        <v>161</v>
      </c>
      <c r="C529" s="66" t="s">
        <v>39</v>
      </c>
      <c r="D529" s="66" t="s">
        <v>726</v>
      </c>
      <c r="E529" s="66" t="s">
        <v>145</v>
      </c>
      <c r="F529" s="65" t="s">
        <v>727</v>
      </c>
      <c r="G529" s="67">
        <v>10</v>
      </c>
      <c r="H529" s="67">
        <v>0</v>
      </c>
      <c r="I529" s="67">
        <v>10</v>
      </c>
      <c r="J529" s="65" t="s">
        <v>164</v>
      </c>
      <c r="K529" s="65" t="s">
        <v>728</v>
      </c>
    </row>
    <row r="530" spans="1:11" ht="36" x14ac:dyDescent="0.25">
      <c r="A530" s="65" t="s">
        <v>367</v>
      </c>
      <c r="B530" s="65" t="s">
        <v>161</v>
      </c>
      <c r="C530" s="66" t="s">
        <v>39</v>
      </c>
      <c r="D530" s="66" t="s">
        <v>729</v>
      </c>
      <c r="E530" s="66" t="s">
        <v>140</v>
      </c>
      <c r="F530" s="65" t="s">
        <v>730</v>
      </c>
      <c r="G530" s="67">
        <v>2165000</v>
      </c>
      <c r="H530" s="67">
        <v>2163991.5249999999</v>
      </c>
      <c r="I530" s="67">
        <v>1008.4750000000931</v>
      </c>
      <c r="J530" s="65" t="s">
        <v>731</v>
      </c>
      <c r="K530" s="65" t="s">
        <v>732</v>
      </c>
    </row>
    <row r="531" spans="1:11" ht="36" x14ac:dyDescent="0.25">
      <c r="A531" s="65" t="s">
        <v>367</v>
      </c>
      <c r="B531" s="65" t="s">
        <v>161</v>
      </c>
      <c r="C531" s="66" t="s">
        <v>39</v>
      </c>
      <c r="D531" s="66" t="s">
        <v>733</v>
      </c>
      <c r="E531" s="66" t="s">
        <v>137</v>
      </c>
      <c r="F531" s="65" t="s">
        <v>734</v>
      </c>
      <c r="G531" s="67">
        <v>70</v>
      </c>
      <c r="H531" s="67">
        <v>66.945999999999998</v>
      </c>
      <c r="I531" s="67">
        <v>3.054000000000002</v>
      </c>
      <c r="J531" s="65" t="s">
        <v>735</v>
      </c>
      <c r="K531" s="65" t="s">
        <v>736</v>
      </c>
    </row>
    <row r="532" spans="1:11" ht="36" x14ac:dyDescent="0.25">
      <c r="A532" s="65" t="s">
        <v>367</v>
      </c>
      <c r="B532" s="65" t="s">
        <v>161</v>
      </c>
      <c r="C532" s="66" t="s">
        <v>39</v>
      </c>
      <c r="D532" s="66" t="s">
        <v>733</v>
      </c>
      <c r="E532" s="66" t="s">
        <v>145</v>
      </c>
      <c r="F532" s="65" t="s">
        <v>734</v>
      </c>
      <c r="G532" s="67">
        <v>10</v>
      </c>
      <c r="H532" s="67">
        <v>0</v>
      </c>
      <c r="I532" s="67">
        <v>10</v>
      </c>
      <c r="J532" s="65" t="s">
        <v>735</v>
      </c>
      <c r="K532" s="65" t="s">
        <v>736</v>
      </c>
    </row>
    <row r="533" spans="1:11" ht="24" x14ac:dyDescent="0.25">
      <c r="A533" s="65" t="s">
        <v>367</v>
      </c>
      <c r="B533" s="65" t="s">
        <v>161</v>
      </c>
      <c r="C533" s="66" t="s">
        <v>39</v>
      </c>
      <c r="D533" s="66" t="s">
        <v>737</v>
      </c>
      <c r="E533" s="66" t="s">
        <v>140</v>
      </c>
      <c r="F533" s="65" t="s">
        <v>738</v>
      </c>
      <c r="G533" s="67">
        <v>10</v>
      </c>
      <c r="H533" s="67">
        <v>0</v>
      </c>
      <c r="I533" s="67">
        <v>10</v>
      </c>
      <c r="J533" s="65" t="s">
        <v>164</v>
      </c>
      <c r="K533" s="65" t="s">
        <v>739</v>
      </c>
    </row>
    <row r="534" spans="1:11" ht="24" x14ac:dyDescent="0.25">
      <c r="A534" s="65" t="s">
        <v>367</v>
      </c>
      <c r="B534" s="65" t="s">
        <v>161</v>
      </c>
      <c r="C534" s="66" t="s">
        <v>39</v>
      </c>
      <c r="D534" s="66" t="s">
        <v>740</v>
      </c>
      <c r="E534" s="66" t="s">
        <v>137</v>
      </c>
      <c r="F534" s="65" t="s">
        <v>741</v>
      </c>
      <c r="G534" s="67">
        <v>1003</v>
      </c>
      <c r="H534" s="67">
        <v>0</v>
      </c>
      <c r="I534" s="67">
        <v>1003</v>
      </c>
      <c r="J534" s="65" t="s">
        <v>742</v>
      </c>
      <c r="K534" s="65" t="s">
        <v>743</v>
      </c>
    </row>
    <row r="535" spans="1:11" ht="24" x14ac:dyDescent="0.25">
      <c r="A535" s="65" t="s">
        <v>367</v>
      </c>
      <c r="B535" s="65" t="s">
        <v>161</v>
      </c>
      <c r="C535" s="66" t="s">
        <v>39</v>
      </c>
      <c r="D535" s="66" t="s">
        <v>740</v>
      </c>
      <c r="E535" s="66" t="s">
        <v>145</v>
      </c>
      <c r="F535" s="65" t="s">
        <v>741</v>
      </c>
      <c r="G535" s="67">
        <v>10</v>
      </c>
      <c r="H535" s="67">
        <v>0</v>
      </c>
      <c r="I535" s="67">
        <v>10</v>
      </c>
      <c r="J535" s="65" t="s">
        <v>742</v>
      </c>
      <c r="K535" s="65" t="s">
        <v>743</v>
      </c>
    </row>
    <row r="536" spans="1:11" ht="24" x14ac:dyDescent="0.25">
      <c r="A536" s="65" t="s">
        <v>367</v>
      </c>
      <c r="B536" s="65" t="s">
        <v>161</v>
      </c>
      <c r="C536" s="66" t="s">
        <v>39</v>
      </c>
      <c r="D536" s="66" t="s">
        <v>740</v>
      </c>
      <c r="E536" s="66" t="s">
        <v>140</v>
      </c>
      <c r="F536" s="65" t="s">
        <v>741</v>
      </c>
      <c r="G536" s="67">
        <v>7787827</v>
      </c>
      <c r="H536" s="67">
        <v>7787827</v>
      </c>
      <c r="I536" s="67">
        <v>0</v>
      </c>
      <c r="J536" s="65" t="s">
        <v>742</v>
      </c>
      <c r="K536" s="65" t="s">
        <v>743</v>
      </c>
    </row>
    <row r="537" spans="1:11" ht="24" x14ac:dyDescent="0.25">
      <c r="A537" s="65" t="s">
        <v>367</v>
      </c>
      <c r="B537" s="65" t="s">
        <v>161</v>
      </c>
      <c r="C537" s="66" t="s">
        <v>39</v>
      </c>
      <c r="D537" s="66" t="s">
        <v>740</v>
      </c>
      <c r="E537" s="66" t="s">
        <v>146</v>
      </c>
      <c r="F537" s="65" t="s">
        <v>741</v>
      </c>
      <c r="G537" s="67">
        <v>840</v>
      </c>
      <c r="H537" s="67">
        <v>833.65800000000002</v>
      </c>
      <c r="I537" s="67">
        <v>6.3419999999999845</v>
      </c>
      <c r="J537" s="65" t="s">
        <v>742</v>
      </c>
      <c r="K537" s="65" t="s">
        <v>743</v>
      </c>
    </row>
    <row r="538" spans="1:11" ht="36" x14ac:dyDescent="0.25">
      <c r="A538" s="65" t="s">
        <v>367</v>
      </c>
      <c r="B538" s="65" t="s">
        <v>161</v>
      </c>
      <c r="C538" s="66" t="s">
        <v>39</v>
      </c>
      <c r="D538" s="66" t="s">
        <v>744</v>
      </c>
      <c r="E538" s="66" t="s">
        <v>137</v>
      </c>
      <c r="F538" s="65" t="s">
        <v>745</v>
      </c>
      <c r="G538" s="67">
        <v>1003</v>
      </c>
      <c r="H538" s="67">
        <v>0</v>
      </c>
      <c r="I538" s="67">
        <v>1003</v>
      </c>
      <c r="J538" s="65" t="s">
        <v>746</v>
      </c>
      <c r="K538" s="65" t="s">
        <v>747</v>
      </c>
    </row>
    <row r="539" spans="1:11" ht="36" x14ac:dyDescent="0.25">
      <c r="A539" s="65" t="s">
        <v>367</v>
      </c>
      <c r="B539" s="65" t="s">
        <v>161</v>
      </c>
      <c r="C539" s="66" t="s">
        <v>39</v>
      </c>
      <c r="D539" s="66" t="s">
        <v>744</v>
      </c>
      <c r="E539" s="66" t="s">
        <v>145</v>
      </c>
      <c r="F539" s="65" t="s">
        <v>745</v>
      </c>
      <c r="G539" s="67">
        <v>20</v>
      </c>
      <c r="H539" s="67">
        <v>0</v>
      </c>
      <c r="I539" s="67">
        <v>20</v>
      </c>
      <c r="J539" s="65" t="s">
        <v>746</v>
      </c>
      <c r="K539" s="65" t="s">
        <v>747</v>
      </c>
    </row>
    <row r="540" spans="1:11" ht="36" x14ac:dyDescent="0.25">
      <c r="A540" s="65" t="s">
        <v>367</v>
      </c>
      <c r="B540" s="65" t="s">
        <v>161</v>
      </c>
      <c r="C540" s="66" t="s">
        <v>39</v>
      </c>
      <c r="D540" s="66" t="s">
        <v>744</v>
      </c>
      <c r="E540" s="66" t="s">
        <v>140</v>
      </c>
      <c r="F540" s="65" t="s">
        <v>745</v>
      </c>
      <c r="G540" s="67">
        <v>11487107</v>
      </c>
      <c r="H540" s="67">
        <v>11487106.251</v>
      </c>
      <c r="I540" s="67">
        <v>0.74899999983608723</v>
      </c>
      <c r="J540" s="65" t="s">
        <v>746</v>
      </c>
      <c r="K540" s="65" t="s">
        <v>747</v>
      </c>
    </row>
    <row r="541" spans="1:11" ht="24" x14ac:dyDescent="0.25">
      <c r="A541" s="65" t="s">
        <v>367</v>
      </c>
      <c r="B541" s="65" t="s">
        <v>161</v>
      </c>
      <c r="C541" s="66" t="s">
        <v>39</v>
      </c>
      <c r="D541" s="66" t="s">
        <v>748</v>
      </c>
      <c r="E541" s="66" t="s">
        <v>137</v>
      </c>
      <c r="F541" s="65" t="s">
        <v>749</v>
      </c>
      <c r="G541" s="67">
        <v>1006</v>
      </c>
      <c r="H541" s="67">
        <v>0</v>
      </c>
      <c r="I541" s="67">
        <v>1006</v>
      </c>
      <c r="J541" s="65" t="s">
        <v>372</v>
      </c>
      <c r="K541" s="65" t="s">
        <v>750</v>
      </c>
    </row>
    <row r="542" spans="1:11" ht="24" x14ac:dyDescent="0.25">
      <c r="A542" s="65" t="s">
        <v>367</v>
      </c>
      <c r="B542" s="65" t="s">
        <v>161</v>
      </c>
      <c r="C542" s="66" t="s">
        <v>39</v>
      </c>
      <c r="D542" s="66" t="s">
        <v>748</v>
      </c>
      <c r="E542" s="66" t="s">
        <v>140</v>
      </c>
      <c r="F542" s="65" t="s">
        <v>749</v>
      </c>
      <c r="G542" s="67">
        <v>2754744</v>
      </c>
      <c r="H542" s="67">
        <v>2754725.31</v>
      </c>
      <c r="I542" s="67">
        <v>18.689999999944121</v>
      </c>
      <c r="J542" s="65" t="s">
        <v>372</v>
      </c>
      <c r="K542" s="65" t="s">
        <v>750</v>
      </c>
    </row>
    <row r="543" spans="1:11" ht="24" x14ac:dyDescent="0.25">
      <c r="A543" s="65" t="s">
        <v>367</v>
      </c>
      <c r="B543" s="65" t="s">
        <v>161</v>
      </c>
      <c r="C543" s="66" t="s">
        <v>39</v>
      </c>
      <c r="D543" s="66" t="s">
        <v>751</v>
      </c>
      <c r="E543" s="66" t="s">
        <v>137</v>
      </c>
      <c r="F543" s="65" t="s">
        <v>752</v>
      </c>
      <c r="G543" s="67">
        <v>1006</v>
      </c>
      <c r="H543" s="67">
        <v>0</v>
      </c>
      <c r="I543" s="67">
        <v>1006</v>
      </c>
      <c r="J543" s="65" t="s">
        <v>392</v>
      </c>
      <c r="K543" s="65" t="s">
        <v>193</v>
      </c>
    </row>
    <row r="544" spans="1:11" ht="24" x14ac:dyDescent="0.25">
      <c r="A544" s="65" t="s">
        <v>367</v>
      </c>
      <c r="B544" s="65" t="s">
        <v>161</v>
      </c>
      <c r="C544" s="66" t="s">
        <v>39</v>
      </c>
      <c r="D544" s="66" t="s">
        <v>751</v>
      </c>
      <c r="E544" s="66" t="s">
        <v>145</v>
      </c>
      <c r="F544" s="65" t="s">
        <v>752</v>
      </c>
      <c r="G544" s="67">
        <v>600510</v>
      </c>
      <c r="H544" s="67">
        <v>593475.12899999996</v>
      </c>
      <c r="I544" s="67">
        <v>7034.8710000000428</v>
      </c>
      <c r="J544" s="65" t="s">
        <v>392</v>
      </c>
      <c r="K544" s="65" t="s">
        <v>193</v>
      </c>
    </row>
    <row r="545" spans="1:11" ht="24" x14ac:dyDescent="0.25">
      <c r="A545" s="65" t="s">
        <v>367</v>
      </c>
      <c r="B545" s="65" t="s">
        <v>161</v>
      </c>
      <c r="C545" s="66" t="s">
        <v>39</v>
      </c>
      <c r="D545" s="66" t="s">
        <v>751</v>
      </c>
      <c r="E545" s="66" t="s">
        <v>140</v>
      </c>
      <c r="F545" s="65" t="s">
        <v>752</v>
      </c>
      <c r="G545" s="67">
        <v>9434854</v>
      </c>
      <c r="H545" s="67">
        <v>9434829.9470000006</v>
      </c>
      <c r="I545" s="67">
        <v>24.052999999374151</v>
      </c>
      <c r="J545" s="65" t="s">
        <v>392</v>
      </c>
      <c r="K545" s="65" t="s">
        <v>193</v>
      </c>
    </row>
    <row r="546" spans="1:11" ht="24" x14ac:dyDescent="0.25">
      <c r="A546" s="65" t="s">
        <v>367</v>
      </c>
      <c r="B546" s="65" t="s">
        <v>161</v>
      </c>
      <c r="C546" s="66" t="s">
        <v>39</v>
      </c>
      <c r="D546" s="66" t="s">
        <v>753</v>
      </c>
      <c r="E546" s="66" t="s">
        <v>140</v>
      </c>
      <c r="F546" s="65" t="s">
        <v>754</v>
      </c>
      <c r="G546" s="67">
        <v>180010</v>
      </c>
      <c r="H546" s="67">
        <v>180008.09899999999</v>
      </c>
      <c r="I546" s="67">
        <v>1.9010000000125729</v>
      </c>
      <c r="J546" s="65" t="s">
        <v>392</v>
      </c>
      <c r="K546" s="65" t="s">
        <v>193</v>
      </c>
    </row>
    <row r="547" spans="1:11" ht="36" x14ac:dyDescent="0.25">
      <c r="A547" s="65" t="s">
        <v>367</v>
      </c>
      <c r="B547" s="65" t="s">
        <v>166</v>
      </c>
      <c r="C547" s="66" t="s">
        <v>39</v>
      </c>
      <c r="D547" s="66" t="s">
        <v>755</v>
      </c>
      <c r="E547" s="66" t="s">
        <v>238</v>
      </c>
      <c r="F547" s="65" t="s">
        <v>756</v>
      </c>
      <c r="G547" s="67">
        <v>410000</v>
      </c>
      <c r="H547" s="67">
        <v>395250.821</v>
      </c>
      <c r="I547" s="67">
        <v>14749.179000000004</v>
      </c>
      <c r="J547" s="65" t="s">
        <v>347</v>
      </c>
      <c r="K547" s="65" t="s">
        <v>347</v>
      </c>
    </row>
    <row r="548" spans="1:11" ht="36" x14ac:dyDescent="0.25">
      <c r="A548" s="65" t="s">
        <v>367</v>
      </c>
      <c r="B548" s="65" t="s">
        <v>166</v>
      </c>
      <c r="C548" s="66" t="s">
        <v>39</v>
      </c>
      <c r="D548" s="66" t="s">
        <v>757</v>
      </c>
      <c r="E548" s="66" t="s">
        <v>137</v>
      </c>
      <c r="F548" s="65" t="s">
        <v>758</v>
      </c>
      <c r="G548" s="67">
        <v>70</v>
      </c>
      <c r="H548" s="67">
        <v>66.945999999999998</v>
      </c>
      <c r="I548" s="67">
        <v>3.054000000000002</v>
      </c>
      <c r="J548" s="65" t="s">
        <v>759</v>
      </c>
      <c r="K548" s="65" t="s">
        <v>760</v>
      </c>
    </row>
    <row r="549" spans="1:11" ht="36" x14ac:dyDescent="0.25">
      <c r="A549" s="65" t="s">
        <v>367</v>
      </c>
      <c r="B549" s="65" t="s">
        <v>166</v>
      </c>
      <c r="C549" s="66" t="s">
        <v>39</v>
      </c>
      <c r="D549" s="66" t="s">
        <v>757</v>
      </c>
      <c r="E549" s="66" t="s">
        <v>145</v>
      </c>
      <c r="F549" s="65" t="s">
        <v>758</v>
      </c>
      <c r="G549" s="67">
        <v>10</v>
      </c>
      <c r="H549" s="67">
        <v>0</v>
      </c>
      <c r="I549" s="67">
        <v>10</v>
      </c>
      <c r="J549" s="65" t="s">
        <v>759</v>
      </c>
      <c r="K549" s="65" t="s">
        <v>760</v>
      </c>
    </row>
    <row r="550" spans="1:11" ht="36" x14ac:dyDescent="0.25">
      <c r="A550" s="65" t="s">
        <v>367</v>
      </c>
      <c r="B550" s="65" t="s">
        <v>166</v>
      </c>
      <c r="C550" s="66" t="s">
        <v>39</v>
      </c>
      <c r="D550" s="66" t="s">
        <v>761</v>
      </c>
      <c r="E550" s="66" t="s">
        <v>140</v>
      </c>
      <c r="F550" s="65" t="s">
        <v>762</v>
      </c>
      <c r="G550" s="67">
        <v>44000</v>
      </c>
      <c r="H550" s="67">
        <v>43692.072999999997</v>
      </c>
      <c r="I550" s="67">
        <v>307.92700000000332</v>
      </c>
      <c r="J550" s="65" t="s">
        <v>763</v>
      </c>
      <c r="K550" s="65" t="s">
        <v>764</v>
      </c>
    </row>
    <row r="551" spans="1:11" ht="36" x14ac:dyDescent="0.25">
      <c r="A551" s="65" t="s">
        <v>367</v>
      </c>
      <c r="B551" s="65" t="s">
        <v>166</v>
      </c>
      <c r="C551" s="66" t="s">
        <v>39</v>
      </c>
      <c r="D551" s="66" t="s">
        <v>765</v>
      </c>
      <c r="E551" s="66" t="s">
        <v>137</v>
      </c>
      <c r="F551" s="65" t="s">
        <v>766</v>
      </c>
      <c r="G551" s="67">
        <v>604</v>
      </c>
      <c r="H551" s="67">
        <v>583.80999999999995</v>
      </c>
      <c r="I551" s="67">
        <v>20.190000000000055</v>
      </c>
      <c r="J551" s="65" t="s">
        <v>767</v>
      </c>
      <c r="K551" s="65" t="s">
        <v>193</v>
      </c>
    </row>
    <row r="552" spans="1:11" ht="36" x14ac:dyDescent="0.25">
      <c r="A552" s="65" t="s">
        <v>367</v>
      </c>
      <c r="B552" s="65" t="s">
        <v>166</v>
      </c>
      <c r="C552" s="66" t="s">
        <v>39</v>
      </c>
      <c r="D552" s="66" t="s">
        <v>765</v>
      </c>
      <c r="E552" s="66" t="s">
        <v>145</v>
      </c>
      <c r="F552" s="65" t="s">
        <v>766</v>
      </c>
      <c r="G552" s="67">
        <v>320230</v>
      </c>
      <c r="H552" s="67">
        <v>320229.86599999998</v>
      </c>
      <c r="I552" s="67">
        <v>0.13400000002002344</v>
      </c>
      <c r="J552" s="65" t="s">
        <v>767</v>
      </c>
      <c r="K552" s="65" t="s">
        <v>193</v>
      </c>
    </row>
    <row r="553" spans="1:11" ht="36" x14ac:dyDescent="0.25">
      <c r="A553" s="65" t="s">
        <v>367</v>
      </c>
      <c r="B553" s="65" t="s">
        <v>166</v>
      </c>
      <c r="C553" s="66" t="s">
        <v>39</v>
      </c>
      <c r="D553" s="66" t="s">
        <v>765</v>
      </c>
      <c r="E553" s="66" t="s">
        <v>140</v>
      </c>
      <c r="F553" s="65" t="s">
        <v>766</v>
      </c>
      <c r="G553" s="67">
        <v>2369000</v>
      </c>
      <c r="H553" s="67">
        <v>2358999.4339999999</v>
      </c>
      <c r="I553" s="67">
        <v>10000.566000000108</v>
      </c>
      <c r="J553" s="65" t="s">
        <v>767</v>
      </c>
      <c r="K553" s="65" t="s">
        <v>193</v>
      </c>
    </row>
    <row r="554" spans="1:11" ht="36" x14ac:dyDescent="0.25">
      <c r="A554" s="65" t="s">
        <v>367</v>
      </c>
      <c r="B554" s="65" t="s">
        <v>166</v>
      </c>
      <c r="C554" s="66" t="s">
        <v>39</v>
      </c>
      <c r="D554" s="66" t="s">
        <v>768</v>
      </c>
      <c r="E554" s="66" t="s">
        <v>137</v>
      </c>
      <c r="F554" s="65" t="s">
        <v>769</v>
      </c>
      <c r="G554" s="67">
        <v>1200</v>
      </c>
      <c r="H554" s="67">
        <v>293.21600000000001</v>
      </c>
      <c r="I554" s="67">
        <v>906.78399999999999</v>
      </c>
      <c r="J554" s="65" t="s">
        <v>392</v>
      </c>
      <c r="K554" s="65" t="s">
        <v>193</v>
      </c>
    </row>
    <row r="555" spans="1:11" ht="36" x14ac:dyDescent="0.25">
      <c r="A555" s="65" t="s">
        <v>367</v>
      </c>
      <c r="B555" s="65" t="s">
        <v>166</v>
      </c>
      <c r="C555" s="66" t="s">
        <v>39</v>
      </c>
      <c r="D555" s="66" t="s">
        <v>768</v>
      </c>
      <c r="E555" s="66" t="s">
        <v>140</v>
      </c>
      <c r="F555" s="65" t="s">
        <v>769</v>
      </c>
      <c r="G555" s="67">
        <v>1000</v>
      </c>
      <c r="H555" s="67">
        <v>0</v>
      </c>
      <c r="I555" s="67">
        <v>1000</v>
      </c>
      <c r="J555" s="65" t="s">
        <v>392</v>
      </c>
      <c r="K555" s="65" t="s">
        <v>193</v>
      </c>
    </row>
    <row r="556" spans="1:11" ht="24" x14ac:dyDescent="0.25">
      <c r="A556" s="65" t="s">
        <v>367</v>
      </c>
      <c r="B556" s="65" t="s">
        <v>170</v>
      </c>
      <c r="C556" s="66" t="s">
        <v>39</v>
      </c>
      <c r="D556" s="66" t="s">
        <v>770</v>
      </c>
      <c r="E556" s="66" t="s">
        <v>137</v>
      </c>
      <c r="F556" s="65" t="s">
        <v>771</v>
      </c>
      <c r="G556" s="67">
        <v>607</v>
      </c>
      <c r="H556" s="67">
        <v>0</v>
      </c>
      <c r="I556" s="67">
        <v>607</v>
      </c>
      <c r="J556" s="65" t="s">
        <v>177</v>
      </c>
      <c r="K556" s="65" t="s">
        <v>178</v>
      </c>
    </row>
    <row r="557" spans="1:11" ht="24" x14ac:dyDescent="0.25">
      <c r="A557" s="65" t="s">
        <v>367</v>
      </c>
      <c r="B557" s="65" t="s">
        <v>170</v>
      </c>
      <c r="C557" s="66" t="s">
        <v>39</v>
      </c>
      <c r="D557" s="66" t="s">
        <v>770</v>
      </c>
      <c r="E557" s="66" t="s">
        <v>145</v>
      </c>
      <c r="F557" s="65" t="s">
        <v>771</v>
      </c>
      <c r="G557" s="67">
        <v>10</v>
      </c>
      <c r="H557" s="67">
        <v>0</v>
      </c>
      <c r="I557" s="67">
        <v>10</v>
      </c>
      <c r="J557" s="65" t="s">
        <v>177</v>
      </c>
      <c r="K557" s="65" t="s">
        <v>178</v>
      </c>
    </row>
    <row r="558" spans="1:11" ht="24" x14ac:dyDescent="0.25">
      <c r="A558" s="65" t="s">
        <v>367</v>
      </c>
      <c r="B558" s="65" t="s">
        <v>170</v>
      </c>
      <c r="C558" s="66" t="s">
        <v>39</v>
      </c>
      <c r="D558" s="66" t="s">
        <v>770</v>
      </c>
      <c r="E558" s="66" t="s">
        <v>238</v>
      </c>
      <c r="F558" s="65" t="s">
        <v>771</v>
      </c>
      <c r="G558" s="67">
        <v>5000</v>
      </c>
      <c r="H558" s="67">
        <v>2911.1660000000002</v>
      </c>
      <c r="I558" s="67">
        <v>2088.8339999999998</v>
      </c>
      <c r="J558" s="65" t="s">
        <v>177</v>
      </c>
      <c r="K558" s="65" t="s">
        <v>178</v>
      </c>
    </row>
    <row r="559" spans="1:11" ht="24" x14ac:dyDescent="0.25">
      <c r="A559" s="65" t="s">
        <v>367</v>
      </c>
      <c r="B559" s="65" t="s">
        <v>170</v>
      </c>
      <c r="C559" s="66" t="s">
        <v>39</v>
      </c>
      <c r="D559" s="66" t="s">
        <v>770</v>
      </c>
      <c r="E559" s="66" t="s">
        <v>140</v>
      </c>
      <c r="F559" s="65" t="s">
        <v>771</v>
      </c>
      <c r="G559" s="67">
        <v>3</v>
      </c>
      <c r="H559" s="67">
        <v>0</v>
      </c>
      <c r="I559" s="67">
        <v>3</v>
      </c>
      <c r="J559" s="65" t="s">
        <v>177</v>
      </c>
      <c r="K559" s="65" t="s">
        <v>178</v>
      </c>
    </row>
    <row r="560" spans="1:11" ht="24" x14ac:dyDescent="0.25">
      <c r="A560" s="65" t="s">
        <v>367</v>
      </c>
      <c r="B560" s="65" t="s">
        <v>170</v>
      </c>
      <c r="C560" s="66" t="s">
        <v>39</v>
      </c>
      <c r="D560" s="66" t="s">
        <v>772</v>
      </c>
      <c r="E560" s="66" t="s">
        <v>137</v>
      </c>
      <c r="F560" s="65" t="s">
        <v>773</v>
      </c>
      <c r="G560" s="67">
        <v>200</v>
      </c>
      <c r="H560" s="67">
        <v>129.953</v>
      </c>
      <c r="I560" s="67">
        <v>70.046999999999997</v>
      </c>
      <c r="J560" s="65" t="s">
        <v>774</v>
      </c>
      <c r="K560" s="65" t="s">
        <v>775</v>
      </c>
    </row>
    <row r="561" spans="1:11" ht="24" x14ac:dyDescent="0.25">
      <c r="A561" s="65" t="s">
        <v>367</v>
      </c>
      <c r="B561" s="65" t="s">
        <v>170</v>
      </c>
      <c r="C561" s="66" t="s">
        <v>39</v>
      </c>
      <c r="D561" s="66" t="s">
        <v>772</v>
      </c>
      <c r="E561" s="66" t="s">
        <v>145</v>
      </c>
      <c r="F561" s="65" t="s">
        <v>773</v>
      </c>
      <c r="G561" s="67">
        <v>10</v>
      </c>
      <c r="H561" s="67">
        <v>0</v>
      </c>
      <c r="I561" s="67">
        <v>10</v>
      </c>
      <c r="J561" s="65" t="s">
        <v>774</v>
      </c>
      <c r="K561" s="65" t="s">
        <v>775</v>
      </c>
    </row>
    <row r="562" spans="1:11" ht="24" x14ac:dyDescent="0.25">
      <c r="A562" s="65" t="s">
        <v>367</v>
      </c>
      <c r="B562" s="65" t="s">
        <v>170</v>
      </c>
      <c r="C562" s="66" t="s">
        <v>39</v>
      </c>
      <c r="D562" s="66" t="s">
        <v>772</v>
      </c>
      <c r="E562" s="66" t="s">
        <v>238</v>
      </c>
      <c r="F562" s="65" t="s">
        <v>773</v>
      </c>
      <c r="G562" s="67">
        <v>540000</v>
      </c>
      <c r="H562" s="67">
        <v>539157.29200000002</v>
      </c>
      <c r="I562" s="67">
        <v>842.70799999998417</v>
      </c>
      <c r="J562" s="65" t="s">
        <v>774</v>
      </c>
      <c r="K562" s="65" t="s">
        <v>775</v>
      </c>
    </row>
    <row r="563" spans="1:11" ht="24" x14ac:dyDescent="0.25">
      <c r="A563" s="65" t="s">
        <v>367</v>
      </c>
      <c r="B563" s="65" t="s">
        <v>170</v>
      </c>
      <c r="C563" s="66" t="s">
        <v>39</v>
      </c>
      <c r="D563" s="66" t="s">
        <v>772</v>
      </c>
      <c r="E563" s="66" t="s">
        <v>140</v>
      </c>
      <c r="F563" s="65" t="s">
        <v>773</v>
      </c>
      <c r="G563" s="67">
        <v>10</v>
      </c>
      <c r="H563" s="67">
        <v>0</v>
      </c>
      <c r="I563" s="67">
        <v>10</v>
      </c>
      <c r="J563" s="65" t="s">
        <v>774</v>
      </c>
      <c r="K563" s="65" t="s">
        <v>775</v>
      </c>
    </row>
    <row r="564" spans="1:11" ht="24" x14ac:dyDescent="0.25">
      <c r="A564" s="65" t="s">
        <v>367</v>
      </c>
      <c r="B564" s="65" t="s">
        <v>170</v>
      </c>
      <c r="C564" s="66" t="s">
        <v>39</v>
      </c>
      <c r="D564" s="66" t="s">
        <v>776</v>
      </c>
      <c r="E564" s="66" t="s">
        <v>145</v>
      </c>
      <c r="F564" s="65" t="s">
        <v>777</v>
      </c>
      <c r="G564" s="67">
        <v>10</v>
      </c>
      <c r="H564" s="67">
        <v>0</v>
      </c>
      <c r="I564" s="67">
        <v>10</v>
      </c>
      <c r="J564" s="65" t="s">
        <v>778</v>
      </c>
      <c r="K564" s="65" t="s">
        <v>779</v>
      </c>
    </row>
    <row r="565" spans="1:11" ht="24" x14ac:dyDescent="0.25">
      <c r="A565" s="65" t="s">
        <v>367</v>
      </c>
      <c r="B565" s="65" t="s">
        <v>170</v>
      </c>
      <c r="C565" s="66" t="s">
        <v>39</v>
      </c>
      <c r="D565" s="66" t="s">
        <v>776</v>
      </c>
      <c r="E565" s="66" t="s">
        <v>238</v>
      </c>
      <c r="F565" s="65" t="s">
        <v>777</v>
      </c>
      <c r="G565" s="67">
        <v>5000</v>
      </c>
      <c r="H565" s="67">
        <v>4959.6750000000002</v>
      </c>
      <c r="I565" s="67">
        <v>40.324999999999818</v>
      </c>
      <c r="J565" s="65" t="s">
        <v>778</v>
      </c>
      <c r="K565" s="65" t="s">
        <v>779</v>
      </c>
    </row>
    <row r="566" spans="1:11" ht="24" x14ac:dyDescent="0.25">
      <c r="A566" s="65" t="s">
        <v>367</v>
      </c>
      <c r="B566" s="65" t="s">
        <v>170</v>
      </c>
      <c r="C566" s="66" t="s">
        <v>39</v>
      </c>
      <c r="D566" s="66" t="s">
        <v>776</v>
      </c>
      <c r="E566" s="66" t="s">
        <v>140</v>
      </c>
      <c r="F566" s="65" t="s">
        <v>777</v>
      </c>
      <c r="G566" s="67">
        <v>10</v>
      </c>
      <c r="H566" s="67">
        <v>0</v>
      </c>
      <c r="I566" s="67">
        <v>10</v>
      </c>
      <c r="J566" s="65" t="s">
        <v>778</v>
      </c>
      <c r="K566" s="65" t="s">
        <v>779</v>
      </c>
    </row>
    <row r="567" spans="1:11" ht="24" x14ac:dyDescent="0.25">
      <c r="A567" s="65" t="s">
        <v>367</v>
      </c>
      <c r="B567" s="65" t="s">
        <v>170</v>
      </c>
      <c r="C567" s="66" t="s">
        <v>39</v>
      </c>
      <c r="D567" s="66" t="s">
        <v>780</v>
      </c>
      <c r="E567" s="66" t="s">
        <v>137</v>
      </c>
      <c r="F567" s="65" t="s">
        <v>781</v>
      </c>
      <c r="G567" s="67">
        <v>200</v>
      </c>
      <c r="H567" s="67">
        <v>129.953</v>
      </c>
      <c r="I567" s="67">
        <v>70.046999999999997</v>
      </c>
      <c r="J567" s="65" t="s">
        <v>774</v>
      </c>
      <c r="K567" s="65" t="s">
        <v>782</v>
      </c>
    </row>
    <row r="568" spans="1:11" ht="24" x14ac:dyDescent="0.25">
      <c r="A568" s="65" t="s">
        <v>367</v>
      </c>
      <c r="B568" s="65" t="s">
        <v>170</v>
      </c>
      <c r="C568" s="66" t="s">
        <v>39</v>
      </c>
      <c r="D568" s="66" t="s">
        <v>780</v>
      </c>
      <c r="E568" s="66" t="s">
        <v>145</v>
      </c>
      <c r="F568" s="65" t="s">
        <v>781</v>
      </c>
      <c r="G568" s="67">
        <v>10</v>
      </c>
      <c r="H568" s="67">
        <v>0</v>
      </c>
      <c r="I568" s="67">
        <v>10</v>
      </c>
      <c r="J568" s="65" t="s">
        <v>774</v>
      </c>
      <c r="K568" s="65" t="s">
        <v>782</v>
      </c>
    </row>
    <row r="569" spans="1:11" ht="24" x14ac:dyDescent="0.25">
      <c r="A569" s="65" t="s">
        <v>367</v>
      </c>
      <c r="B569" s="65" t="s">
        <v>170</v>
      </c>
      <c r="C569" s="66" t="s">
        <v>39</v>
      </c>
      <c r="D569" s="66" t="s">
        <v>780</v>
      </c>
      <c r="E569" s="66" t="s">
        <v>238</v>
      </c>
      <c r="F569" s="65" t="s">
        <v>781</v>
      </c>
      <c r="G569" s="67">
        <v>241000</v>
      </c>
      <c r="H569" s="67">
        <v>240925.318</v>
      </c>
      <c r="I569" s="67">
        <v>74.682000000000698</v>
      </c>
      <c r="J569" s="65" t="s">
        <v>774</v>
      </c>
      <c r="K569" s="65" t="s">
        <v>782</v>
      </c>
    </row>
    <row r="570" spans="1:11" ht="24" x14ac:dyDescent="0.25">
      <c r="A570" s="65" t="s">
        <v>367</v>
      </c>
      <c r="B570" s="65" t="s">
        <v>170</v>
      </c>
      <c r="C570" s="66" t="s">
        <v>39</v>
      </c>
      <c r="D570" s="66" t="s">
        <v>780</v>
      </c>
      <c r="E570" s="66" t="s">
        <v>140</v>
      </c>
      <c r="F570" s="65" t="s">
        <v>781</v>
      </c>
      <c r="G570" s="67">
        <v>10</v>
      </c>
      <c r="H570" s="67">
        <v>0</v>
      </c>
      <c r="I570" s="67">
        <v>10</v>
      </c>
      <c r="J570" s="65" t="s">
        <v>774</v>
      </c>
      <c r="K570" s="65" t="s">
        <v>782</v>
      </c>
    </row>
    <row r="571" spans="1:11" ht="24" x14ac:dyDescent="0.25">
      <c r="A571" s="65" t="s">
        <v>367</v>
      </c>
      <c r="B571" s="65" t="s">
        <v>170</v>
      </c>
      <c r="C571" s="66" t="s">
        <v>39</v>
      </c>
      <c r="D571" s="66" t="s">
        <v>783</v>
      </c>
      <c r="E571" s="66" t="s">
        <v>140</v>
      </c>
      <c r="F571" s="65" t="s">
        <v>784</v>
      </c>
      <c r="G571" s="67">
        <v>15000</v>
      </c>
      <c r="H571" s="67">
        <v>13747.337</v>
      </c>
      <c r="I571" s="67">
        <v>1252.6630000000005</v>
      </c>
      <c r="J571" s="65" t="s">
        <v>785</v>
      </c>
      <c r="K571" s="65" t="s">
        <v>786</v>
      </c>
    </row>
    <row r="572" spans="1:11" ht="24" x14ac:dyDescent="0.25">
      <c r="A572" s="65" t="s">
        <v>367</v>
      </c>
      <c r="B572" s="65" t="s">
        <v>170</v>
      </c>
      <c r="C572" s="66" t="s">
        <v>39</v>
      </c>
      <c r="D572" s="66" t="s">
        <v>787</v>
      </c>
      <c r="E572" s="66" t="s">
        <v>137</v>
      </c>
      <c r="F572" s="65" t="s">
        <v>788</v>
      </c>
      <c r="G572" s="67">
        <v>200</v>
      </c>
      <c r="H572" s="67">
        <v>129.953</v>
      </c>
      <c r="I572" s="67">
        <v>70.046999999999997</v>
      </c>
      <c r="J572" s="65" t="s">
        <v>778</v>
      </c>
      <c r="K572" s="65" t="s">
        <v>789</v>
      </c>
    </row>
    <row r="573" spans="1:11" ht="24" x14ac:dyDescent="0.25">
      <c r="A573" s="65" t="s">
        <v>367</v>
      </c>
      <c r="B573" s="65" t="s">
        <v>170</v>
      </c>
      <c r="C573" s="66" t="s">
        <v>39</v>
      </c>
      <c r="D573" s="66" t="s">
        <v>787</v>
      </c>
      <c r="E573" s="66" t="s">
        <v>145</v>
      </c>
      <c r="F573" s="65" t="s">
        <v>788</v>
      </c>
      <c r="G573" s="67">
        <v>10</v>
      </c>
      <c r="H573" s="67">
        <v>0</v>
      </c>
      <c r="I573" s="67">
        <v>10</v>
      </c>
      <c r="J573" s="65" t="s">
        <v>778</v>
      </c>
      <c r="K573" s="65" t="s">
        <v>789</v>
      </c>
    </row>
    <row r="574" spans="1:11" ht="24" x14ac:dyDescent="0.25">
      <c r="A574" s="65" t="s">
        <v>367</v>
      </c>
      <c r="B574" s="65" t="s">
        <v>170</v>
      </c>
      <c r="C574" s="66" t="s">
        <v>39</v>
      </c>
      <c r="D574" s="66" t="s">
        <v>787</v>
      </c>
      <c r="E574" s="66" t="s">
        <v>238</v>
      </c>
      <c r="F574" s="65" t="s">
        <v>788</v>
      </c>
      <c r="G574" s="67">
        <v>21000</v>
      </c>
      <c r="H574" s="67">
        <v>17723.513999999999</v>
      </c>
      <c r="I574" s="67">
        <v>3276.4860000000008</v>
      </c>
      <c r="J574" s="65" t="s">
        <v>778</v>
      </c>
      <c r="K574" s="65" t="s">
        <v>789</v>
      </c>
    </row>
    <row r="575" spans="1:11" ht="24" x14ac:dyDescent="0.25">
      <c r="A575" s="65" t="s">
        <v>367</v>
      </c>
      <c r="B575" s="65" t="s">
        <v>170</v>
      </c>
      <c r="C575" s="66" t="s">
        <v>39</v>
      </c>
      <c r="D575" s="66" t="s">
        <v>787</v>
      </c>
      <c r="E575" s="66" t="s">
        <v>140</v>
      </c>
      <c r="F575" s="65" t="s">
        <v>788</v>
      </c>
      <c r="G575" s="67">
        <v>10</v>
      </c>
      <c r="H575" s="67">
        <v>0</v>
      </c>
      <c r="I575" s="67">
        <v>10</v>
      </c>
      <c r="J575" s="65" t="s">
        <v>778</v>
      </c>
      <c r="K575" s="65" t="s">
        <v>789</v>
      </c>
    </row>
    <row r="576" spans="1:11" ht="24" x14ac:dyDescent="0.25">
      <c r="A576" s="65" t="s">
        <v>367</v>
      </c>
      <c r="B576" s="65" t="s">
        <v>170</v>
      </c>
      <c r="C576" s="66" t="s">
        <v>39</v>
      </c>
      <c r="D576" s="66" t="s">
        <v>790</v>
      </c>
      <c r="E576" s="66" t="s">
        <v>137</v>
      </c>
      <c r="F576" s="65" t="s">
        <v>791</v>
      </c>
      <c r="G576" s="67">
        <v>500</v>
      </c>
      <c r="H576" s="67">
        <v>0</v>
      </c>
      <c r="I576" s="67">
        <v>500</v>
      </c>
      <c r="J576" s="65" t="s">
        <v>774</v>
      </c>
      <c r="K576" s="65" t="s">
        <v>792</v>
      </c>
    </row>
    <row r="577" spans="1:11" ht="24" x14ac:dyDescent="0.25">
      <c r="A577" s="65" t="s">
        <v>367</v>
      </c>
      <c r="B577" s="65" t="s">
        <v>170</v>
      </c>
      <c r="C577" s="66" t="s">
        <v>39</v>
      </c>
      <c r="D577" s="66" t="s">
        <v>790</v>
      </c>
      <c r="E577" s="66" t="s">
        <v>145</v>
      </c>
      <c r="F577" s="65" t="s">
        <v>791</v>
      </c>
      <c r="G577" s="67">
        <v>10</v>
      </c>
      <c r="H577" s="67">
        <v>0</v>
      </c>
      <c r="I577" s="67">
        <v>10</v>
      </c>
      <c r="J577" s="65" t="s">
        <v>774</v>
      </c>
      <c r="K577" s="65" t="s">
        <v>792</v>
      </c>
    </row>
    <row r="578" spans="1:11" ht="24" x14ac:dyDescent="0.25">
      <c r="A578" s="65" t="s">
        <v>367</v>
      </c>
      <c r="B578" s="65" t="s">
        <v>170</v>
      </c>
      <c r="C578" s="66" t="s">
        <v>39</v>
      </c>
      <c r="D578" s="66" t="s">
        <v>790</v>
      </c>
      <c r="E578" s="66" t="s">
        <v>140</v>
      </c>
      <c r="F578" s="65" t="s">
        <v>791</v>
      </c>
      <c r="G578" s="67">
        <v>120300</v>
      </c>
      <c r="H578" s="67">
        <v>120274.482</v>
      </c>
      <c r="I578" s="67">
        <v>25.517999999996391</v>
      </c>
      <c r="J578" s="65" t="s">
        <v>774</v>
      </c>
      <c r="K578" s="65" t="s">
        <v>792</v>
      </c>
    </row>
    <row r="579" spans="1:11" ht="24" x14ac:dyDescent="0.25">
      <c r="A579" s="65" t="s">
        <v>367</v>
      </c>
      <c r="B579" s="65" t="s">
        <v>170</v>
      </c>
      <c r="C579" s="66" t="s">
        <v>39</v>
      </c>
      <c r="D579" s="66" t="s">
        <v>793</v>
      </c>
      <c r="E579" s="66" t="s">
        <v>137</v>
      </c>
      <c r="F579" s="65" t="s">
        <v>794</v>
      </c>
      <c r="G579" s="67">
        <v>533</v>
      </c>
      <c r="H579" s="67">
        <v>182.721</v>
      </c>
      <c r="I579" s="67">
        <v>350.279</v>
      </c>
      <c r="J579" s="65" t="s">
        <v>392</v>
      </c>
      <c r="K579" s="65" t="s">
        <v>193</v>
      </c>
    </row>
    <row r="580" spans="1:11" ht="24" x14ac:dyDescent="0.25">
      <c r="A580" s="65" t="s">
        <v>367</v>
      </c>
      <c r="B580" s="65" t="s">
        <v>170</v>
      </c>
      <c r="C580" s="66" t="s">
        <v>39</v>
      </c>
      <c r="D580" s="66" t="s">
        <v>793</v>
      </c>
      <c r="E580" s="66" t="s">
        <v>145</v>
      </c>
      <c r="F580" s="65" t="s">
        <v>794</v>
      </c>
      <c r="G580" s="67">
        <v>168320</v>
      </c>
      <c r="H580" s="67">
        <v>168316.72899999999</v>
      </c>
      <c r="I580" s="67">
        <v>3.2710000000079162</v>
      </c>
      <c r="J580" s="65" t="s">
        <v>392</v>
      </c>
      <c r="K580" s="65" t="s">
        <v>193</v>
      </c>
    </row>
    <row r="581" spans="1:11" ht="24" x14ac:dyDescent="0.25">
      <c r="A581" s="65" t="s">
        <v>367</v>
      </c>
      <c r="B581" s="65" t="s">
        <v>170</v>
      </c>
      <c r="C581" s="66" t="s">
        <v>39</v>
      </c>
      <c r="D581" s="66" t="s">
        <v>793</v>
      </c>
      <c r="E581" s="66" t="s">
        <v>140</v>
      </c>
      <c r="F581" s="65" t="s">
        <v>794</v>
      </c>
      <c r="G581" s="67">
        <v>1108943</v>
      </c>
      <c r="H581" s="67">
        <v>1108938.2039999999</v>
      </c>
      <c r="I581" s="67">
        <v>4.796000000089407</v>
      </c>
      <c r="J581" s="65" t="s">
        <v>392</v>
      </c>
      <c r="K581" s="65" t="s">
        <v>193</v>
      </c>
    </row>
    <row r="582" spans="1:11" ht="24" x14ac:dyDescent="0.25">
      <c r="A582" s="65" t="s">
        <v>367</v>
      </c>
      <c r="B582" s="65" t="s">
        <v>170</v>
      </c>
      <c r="C582" s="66" t="s">
        <v>39</v>
      </c>
      <c r="D582" s="66" t="s">
        <v>795</v>
      </c>
      <c r="E582" s="66" t="s">
        <v>140</v>
      </c>
      <c r="F582" s="65" t="s">
        <v>796</v>
      </c>
      <c r="G582" s="67">
        <v>1000</v>
      </c>
      <c r="H582" s="67">
        <v>0</v>
      </c>
      <c r="I582" s="67">
        <v>1000</v>
      </c>
      <c r="J582" s="65" t="s">
        <v>392</v>
      </c>
      <c r="K582" s="65" t="s">
        <v>193</v>
      </c>
    </row>
    <row r="583" spans="1:11" ht="24" x14ac:dyDescent="0.25">
      <c r="A583" s="65" t="s">
        <v>367</v>
      </c>
      <c r="B583" s="65" t="s">
        <v>363</v>
      </c>
      <c r="C583" s="66" t="s">
        <v>39</v>
      </c>
      <c r="D583" s="66" t="s">
        <v>797</v>
      </c>
      <c r="E583" s="66" t="s">
        <v>137</v>
      </c>
      <c r="F583" s="65" t="s">
        <v>798</v>
      </c>
      <c r="G583" s="67">
        <v>150</v>
      </c>
      <c r="H583" s="67">
        <v>141.767</v>
      </c>
      <c r="I583" s="67">
        <v>8.2330000000000041</v>
      </c>
      <c r="J583" s="65" t="s">
        <v>286</v>
      </c>
      <c r="K583" s="65" t="s">
        <v>799</v>
      </c>
    </row>
    <row r="584" spans="1:11" ht="24" x14ac:dyDescent="0.25">
      <c r="A584" s="65" t="s">
        <v>367</v>
      </c>
      <c r="B584" s="65" t="s">
        <v>363</v>
      </c>
      <c r="C584" s="66" t="s">
        <v>39</v>
      </c>
      <c r="D584" s="66" t="s">
        <v>797</v>
      </c>
      <c r="E584" s="66" t="s">
        <v>145</v>
      </c>
      <c r="F584" s="65" t="s">
        <v>798</v>
      </c>
      <c r="G584" s="67">
        <v>49900</v>
      </c>
      <c r="H584" s="67">
        <v>49900</v>
      </c>
      <c r="I584" s="67">
        <v>0</v>
      </c>
      <c r="J584" s="65" t="s">
        <v>286</v>
      </c>
      <c r="K584" s="65" t="s">
        <v>799</v>
      </c>
    </row>
    <row r="585" spans="1:11" ht="24" x14ac:dyDescent="0.25">
      <c r="A585" s="65" t="s">
        <v>367</v>
      </c>
      <c r="B585" s="65" t="s">
        <v>363</v>
      </c>
      <c r="C585" s="66" t="s">
        <v>39</v>
      </c>
      <c r="D585" s="66" t="s">
        <v>797</v>
      </c>
      <c r="E585" s="66" t="s">
        <v>140</v>
      </c>
      <c r="F585" s="65" t="s">
        <v>798</v>
      </c>
      <c r="G585" s="67">
        <v>503000</v>
      </c>
      <c r="H585" s="67">
        <v>502998.48300000001</v>
      </c>
      <c r="I585" s="67">
        <v>1.5169999999925494</v>
      </c>
      <c r="J585" s="65" t="s">
        <v>286</v>
      </c>
      <c r="K585" s="65" t="s">
        <v>799</v>
      </c>
    </row>
    <row r="586" spans="1:11" ht="24" x14ac:dyDescent="0.25">
      <c r="A586" s="65" t="s">
        <v>367</v>
      </c>
      <c r="B586" s="65" t="s">
        <v>363</v>
      </c>
      <c r="C586" s="66" t="s">
        <v>39</v>
      </c>
      <c r="D586" s="66" t="s">
        <v>797</v>
      </c>
      <c r="E586" s="66" t="s">
        <v>146</v>
      </c>
      <c r="F586" s="65" t="s">
        <v>798</v>
      </c>
      <c r="G586" s="67">
        <v>195</v>
      </c>
      <c r="H586" s="67">
        <v>0</v>
      </c>
      <c r="I586" s="67">
        <v>195</v>
      </c>
      <c r="J586" s="65" t="s">
        <v>286</v>
      </c>
      <c r="K586" s="65" t="s">
        <v>799</v>
      </c>
    </row>
    <row r="587" spans="1:11" ht="24" x14ac:dyDescent="0.25">
      <c r="A587" s="65" t="s">
        <v>367</v>
      </c>
      <c r="B587" s="65" t="s">
        <v>363</v>
      </c>
      <c r="C587" s="66" t="s">
        <v>39</v>
      </c>
      <c r="D587" s="66" t="s">
        <v>800</v>
      </c>
      <c r="E587" s="66" t="s">
        <v>137</v>
      </c>
      <c r="F587" s="65" t="s">
        <v>801</v>
      </c>
      <c r="G587" s="67">
        <v>1766</v>
      </c>
      <c r="H587" s="67">
        <v>1480.818</v>
      </c>
      <c r="I587" s="67">
        <v>285.18200000000002</v>
      </c>
      <c r="J587" s="65" t="s">
        <v>392</v>
      </c>
      <c r="K587" s="65" t="s">
        <v>193</v>
      </c>
    </row>
    <row r="588" spans="1:11" ht="24" x14ac:dyDescent="0.25">
      <c r="A588" s="65" t="s">
        <v>367</v>
      </c>
      <c r="B588" s="65" t="s">
        <v>363</v>
      </c>
      <c r="C588" s="66" t="s">
        <v>39</v>
      </c>
      <c r="D588" s="66" t="s">
        <v>800</v>
      </c>
      <c r="E588" s="66" t="s">
        <v>140</v>
      </c>
      <c r="F588" s="65" t="s">
        <v>801</v>
      </c>
      <c r="G588" s="67">
        <v>8612334</v>
      </c>
      <c r="H588" s="67">
        <v>8239067.6009999998</v>
      </c>
      <c r="I588" s="67">
        <v>373266.39900000021</v>
      </c>
      <c r="J588" s="65" t="s">
        <v>392</v>
      </c>
      <c r="K588" s="65" t="s">
        <v>193</v>
      </c>
    </row>
    <row r="589" spans="1:11" ht="24" x14ac:dyDescent="0.25">
      <c r="A589" s="65" t="s">
        <v>367</v>
      </c>
      <c r="B589" s="65" t="s">
        <v>363</v>
      </c>
      <c r="C589" s="66" t="s">
        <v>39</v>
      </c>
      <c r="D589" s="66" t="s">
        <v>800</v>
      </c>
      <c r="E589" s="66" t="s">
        <v>146</v>
      </c>
      <c r="F589" s="65" t="s">
        <v>801</v>
      </c>
      <c r="G589" s="67">
        <v>9530</v>
      </c>
      <c r="H589" s="67">
        <v>2775.7779999999998</v>
      </c>
      <c r="I589" s="67">
        <v>6754.2219999999998</v>
      </c>
      <c r="J589" s="65" t="s">
        <v>392</v>
      </c>
      <c r="K589" s="65" t="s">
        <v>193</v>
      </c>
    </row>
    <row r="590" spans="1:11" ht="24" x14ac:dyDescent="0.25">
      <c r="A590" s="65" t="s">
        <v>367</v>
      </c>
      <c r="B590" s="65" t="s">
        <v>363</v>
      </c>
      <c r="C590" s="66" t="s">
        <v>39</v>
      </c>
      <c r="D590" s="66" t="s">
        <v>802</v>
      </c>
      <c r="E590" s="66" t="s">
        <v>137</v>
      </c>
      <c r="F590" s="65" t="s">
        <v>803</v>
      </c>
      <c r="G590" s="67">
        <v>1401</v>
      </c>
      <c r="H590" s="67">
        <v>1261.932</v>
      </c>
      <c r="I590" s="67">
        <v>139.06799999999998</v>
      </c>
      <c r="J590" s="65" t="s">
        <v>392</v>
      </c>
      <c r="K590" s="65" t="s">
        <v>193</v>
      </c>
    </row>
    <row r="591" spans="1:11" ht="24" x14ac:dyDescent="0.25">
      <c r="A591" s="65" t="s">
        <v>367</v>
      </c>
      <c r="B591" s="65" t="s">
        <v>363</v>
      </c>
      <c r="C591" s="66" t="s">
        <v>39</v>
      </c>
      <c r="D591" s="66" t="s">
        <v>802</v>
      </c>
      <c r="E591" s="66" t="s">
        <v>140</v>
      </c>
      <c r="F591" s="65" t="s">
        <v>803</v>
      </c>
      <c r="G591" s="67">
        <v>5587559</v>
      </c>
      <c r="H591" s="67">
        <v>5566784.9100000001</v>
      </c>
      <c r="I591" s="67">
        <v>20774.089999999851</v>
      </c>
      <c r="J591" s="65" t="s">
        <v>392</v>
      </c>
      <c r="K591" s="65" t="s">
        <v>193</v>
      </c>
    </row>
    <row r="592" spans="1:11" ht="24" x14ac:dyDescent="0.25">
      <c r="A592" s="65" t="s">
        <v>367</v>
      </c>
      <c r="B592" s="65" t="s">
        <v>363</v>
      </c>
      <c r="C592" s="66" t="s">
        <v>39</v>
      </c>
      <c r="D592" s="66" t="s">
        <v>802</v>
      </c>
      <c r="E592" s="66" t="s">
        <v>146</v>
      </c>
      <c r="F592" s="65" t="s">
        <v>803</v>
      </c>
      <c r="G592" s="67">
        <v>1270</v>
      </c>
      <c r="H592" s="67">
        <v>440.99</v>
      </c>
      <c r="I592" s="67">
        <v>829.01</v>
      </c>
      <c r="J592" s="65" t="s">
        <v>392</v>
      </c>
      <c r="K592" s="65" t="s">
        <v>193</v>
      </c>
    </row>
    <row r="593" spans="1:11" ht="24" x14ac:dyDescent="0.25">
      <c r="A593" s="65" t="s">
        <v>804</v>
      </c>
      <c r="B593" s="65" t="s">
        <v>180</v>
      </c>
      <c r="C593" s="66" t="s">
        <v>39</v>
      </c>
      <c r="D593" s="66" t="s">
        <v>805</v>
      </c>
      <c r="E593" s="66" t="s">
        <v>137</v>
      </c>
      <c r="F593" s="65" t="s">
        <v>806</v>
      </c>
      <c r="G593" s="67">
        <v>254</v>
      </c>
      <c r="H593" s="67">
        <v>191.386</v>
      </c>
      <c r="I593" s="67">
        <v>62.614000000000004</v>
      </c>
      <c r="J593" s="65" t="s">
        <v>183</v>
      </c>
      <c r="K593" s="65" t="s">
        <v>183</v>
      </c>
    </row>
    <row r="594" spans="1:11" ht="24" x14ac:dyDescent="0.25">
      <c r="A594" s="65" t="s">
        <v>804</v>
      </c>
      <c r="B594" s="65" t="s">
        <v>180</v>
      </c>
      <c r="C594" s="66" t="s">
        <v>39</v>
      </c>
      <c r="D594" s="66" t="s">
        <v>805</v>
      </c>
      <c r="E594" s="66" t="s">
        <v>145</v>
      </c>
      <c r="F594" s="65" t="s">
        <v>806</v>
      </c>
      <c r="G594" s="67">
        <v>10</v>
      </c>
      <c r="H594" s="67">
        <v>0</v>
      </c>
      <c r="I594" s="67">
        <v>10</v>
      </c>
      <c r="J594" s="65" t="s">
        <v>183</v>
      </c>
      <c r="K594" s="65" t="s">
        <v>183</v>
      </c>
    </row>
    <row r="595" spans="1:11" ht="24" x14ac:dyDescent="0.25">
      <c r="A595" s="65" t="s">
        <v>804</v>
      </c>
      <c r="B595" s="65" t="s">
        <v>180</v>
      </c>
      <c r="C595" s="66" t="s">
        <v>39</v>
      </c>
      <c r="D595" s="66" t="s">
        <v>805</v>
      </c>
      <c r="E595" s="66" t="s">
        <v>140</v>
      </c>
      <c r="F595" s="65" t="s">
        <v>806</v>
      </c>
      <c r="G595" s="67">
        <v>10</v>
      </c>
      <c r="H595" s="67">
        <v>0</v>
      </c>
      <c r="I595" s="67">
        <v>10</v>
      </c>
      <c r="J595" s="65" t="s">
        <v>183</v>
      </c>
      <c r="K595" s="65" t="s">
        <v>183</v>
      </c>
    </row>
    <row r="596" spans="1:11" ht="24" x14ac:dyDescent="0.25">
      <c r="A596" s="65" t="s">
        <v>804</v>
      </c>
      <c r="B596" s="65" t="s">
        <v>135</v>
      </c>
      <c r="C596" s="66" t="s">
        <v>39</v>
      </c>
      <c r="D596" s="66" t="s">
        <v>807</v>
      </c>
      <c r="E596" s="66" t="s">
        <v>145</v>
      </c>
      <c r="F596" s="65" t="s">
        <v>808</v>
      </c>
      <c r="G596" s="67">
        <v>57397</v>
      </c>
      <c r="H596" s="67">
        <v>57396.22</v>
      </c>
      <c r="I596" s="67">
        <v>0.77999999999883585</v>
      </c>
      <c r="J596" s="65" t="s">
        <v>139</v>
      </c>
      <c r="K596" s="65" t="s">
        <v>139</v>
      </c>
    </row>
    <row r="597" spans="1:11" ht="24" x14ac:dyDescent="0.25">
      <c r="A597" s="65" t="s">
        <v>804</v>
      </c>
      <c r="B597" s="65" t="s">
        <v>135</v>
      </c>
      <c r="C597" s="66" t="s">
        <v>39</v>
      </c>
      <c r="D597" s="66" t="s">
        <v>807</v>
      </c>
      <c r="E597" s="66" t="s">
        <v>140</v>
      </c>
      <c r="F597" s="65" t="s">
        <v>808</v>
      </c>
      <c r="G597" s="67">
        <v>1277334</v>
      </c>
      <c r="H597" s="67">
        <v>1277332.969</v>
      </c>
      <c r="I597" s="67">
        <v>1.0309999999590218</v>
      </c>
      <c r="J597" s="65" t="s">
        <v>139</v>
      </c>
      <c r="K597" s="65" t="s">
        <v>139</v>
      </c>
    </row>
    <row r="598" spans="1:11" ht="24" x14ac:dyDescent="0.25">
      <c r="A598" s="65" t="s">
        <v>804</v>
      </c>
      <c r="B598" s="65" t="s">
        <v>135</v>
      </c>
      <c r="C598" s="66" t="s">
        <v>39</v>
      </c>
      <c r="D598" s="66" t="s">
        <v>809</v>
      </c>
      <c r="E598" s="66" t="s">
        <v>137</v>
      </c>
      <c r="F598" s="65" t="s">
        <v>810</v>
      </c>
      <c r="G598" s="67">
        <v>197</v>
      </c>
      <c r="H598" s="67">
        <v>196.899</v>
      </c>
      <c r="I598" s="67">
        <v>0.10099999999999909</v>
      </c>
      <c r="J598" s="65" t="s">
        <v>409</v>
      </c>
      <c r="K598" s="65" t="s">
        <v>811</v>
      </c>
    </row>
    <row r="599" spans="1:11" ht="24" x14ac:dyDescent="0.25">
      <c r="A599" s="65" t="s">
        <v>804</v>
      </c>
      <c r="B599" s="65" t="s">
        <v>135</v>
      </c>
      <c r="C599" s="66" t="s">
        <v>39</v>
      </c>
      <c r="D599" s="66" t="s">
        <v>809</v>
      </c>
      <c r="E599" s="66" t="s">
        <v>140</v>
      </c>
      <c r="F599" s="65" t="s">
        <v>810</v>
      </c>
      <c r="G599" s="67">
        <v>847347</v>
      </c>
      <c r="H599" s="67">
        <v>847336.23499999999</v>
      </c>
      <c r="I599" s="67">
        <v>10.76500000001397</v>
      </c>
      <c r="J599" s="65" t="s">
        <v>409</v>
      </c>
      <c r="K599" s="65" t="s">
        <v>811</v>
      </c>
    </row>
    <row r="600" spans="1:11" ht="24" x14ac:dyDescent="0.25">
      <c r="A600" s="65" t="s">
        <v>804</v>
      </c>
      <c r="B600" s="65" t="s">
        <v>217</v>
      </c>
      <c r="C600" s="66" t="s">
        <v>39</v>
      </c>
      <c r="D600" s="66" t="s">
        <v>812</v>
      </c>
      <c r="E600" s="66" t="s">
        <v>140</v>
      </c>
      <c r="F600" s="65" t="s">
        <v>813</v>
      </c>
      <c r="G600" s="67">
        <v>791977</v>
      </c>
      <c r="H600" s="67">
        <v>791156.26300000004</v>
      </c>
      <c r="I600" s="67">
        <v>820.73699999996461</v>
      </c>
      <c r="J600" s="65" t="s">
        <v>425</v>
      </c>
      <c r="K600" s="65" t="s">
        <v>814</v>
      </c>
    </row>
    <row r="601" spans="1:11" ht="24" x14ac:dyDescent="0.25">
      <c r="A601" s="65" t="s">
        <v>804</v>
      </c>
      <c r="B601" s="65" t="s">
        <v>241</v>
      </c>
      <c r="C601" s="66" t="s">
        <v>39</v>
      </c>
      <c r="D601" s="66" t="s">
        <v>815</v>
      </c>
      <c r="E601" s="66" t="s">
        <v>140</v>
      </c>
      <c r="F601" s="65" t="s">
        <v>816</v>
      </c>
      <c r="G601" s="67">
        <v>694260</v>
      </c>
      <c r="H601" s="67">
        <v>693259.005</v>
      </c>
      <c r="I601" s="67">
        <v>1000.9949999999953</v>
      </c>
      <c r="J601" s="65" t="s">
        <v>817</v>
      </c>
      <c r="K601" s="65" t="s">
        <v>818</v>
      </c>
    </row>
    <row r="602" spans="1:11" ht="24" x14ac:dyDescent="0.25">
      <c r="A602" s="65" t="s">
        <v>804</v>
      </c>
      <c r="B602" s="65" t="s">
        <v>241</v>
      </c>
      <c r="C602" s="66" t="s">
        <v>39</v>
      </c>
      <c r="D602" s="66" t="s">
        <v>815</v>
      </c>
      <c r="E602" s="66" t="s">
        <v>146</v>
      </c>
      <c r="F602" s="65" t="s">
        <v>816</v>
      </c>
      <c r="G602" s="67">
        <v>96</v>
      </c>
      <c r="H602" s="67">
        <v>0</v>
      </c>
      <c r="I602" s="67">
        <v>96</v>
      </c>
      <c r="J602" s="65" t="s">
        <v>817</v>
      </c>
      <c r="K602" s="65" t="s">
        <v>818</v>
      </c>
    </row>
    <row r="603" spans="1:11" ht="36" x14ac:dyDescent="0.25">
      <c r="A603" s="65" t="s">
        <v>804</v>
      </c>
      <c r="B603" s="65" t="s">
        <v>241</v>
      </c>
      <c r="C603" s="66" t="s">
        <v>39</v>
      </c>
      <c r="D603" s="66" t="s">
        <v>819</v>
      </c>
      <c r="E603" s="66" t="s">
        <v>137</v>
      </c>
      <c r="F603" s="65" t="s">
        <v>820</v>
      </c>
      <c r="G603" s="67">
        <v>419</v>
      </c>
      <c r="H603" s="67">
        <v>418.55500000000001</v>
      </c>
      <c r="I603" s="67">
        <v>0.44499999999999318</v>
      </c>
      <c r="J603" s="65" t="s">
        <v>471</v>
      </c>
      <c r="K603" s="65" t="s">
        <v>821</v>
      </c>
    </row>
    <row r="604" spans="1:11" ht="36" x14ac:dyDescent="0.25">
      <c r="A604" s="65" t="s">
        <v>804</v>
      </c>
      <c r="B604" s="65" t="s">
        <v>241</v>
      </c>
      <c r="C604" s="66" t="s">
        <v>39</v>
      </c>
      <c r="D604" s="66" t="s">
        <v>819</v>
      </c>
      <c r="E604" s="66" t="s">
        <v>140</v>
      </c>
      <c r="F604" s="65" t="s">
        <v>820</v>
      </c>
      <c r="G604" s="67">
        <v>2239692</v>
      </c>
      <c r="H604" s="67">
        <v>2239662.3790000002</v>
      </c>
      <c r="I604" s="67">
        <v>29.62099999981001</v>
      </c>
      <c r="J604" s="65" t="s">
        <v>471</v>
      </c>
      <c r="K604" s="65" t="s">
        <v>821</v>
      </c>
    </row>
    <row r="605" spans="1:11" ht="24" x14ac:dyDescent="0.25">
      <c r="A605" s="65" t="s">
        <v>804</v>
      </c>
      <c r="B605" s="65" t="s">
        <v>267</v>
      </c>
      <c r="C605" s="66" t="s">
        <v>39</v>
      </c>
      <c r="D605" s="66" t="s">
        <v>822</v>
      </c>
      <c r="E605" s="66" t="s">
        <v>137</v>
      </c>
      <c r="F605" s="65" t="s">
        <v>823</v>
      </c>
      <c r="G605" s="67">
        <v>133</v>
      </c>
      <c r="H605" s="67">
        <v>72.858999999999995</v>
      </c>
      <c r="I605" s="67">
        <v>60.141000000000005</v>
      </c>
      <c r="J605" s="65" t="s">
        <v>561</v>
      </c>
      <c r="K605" s="65" t="s">
        <v>824</v>
      </c>
    </row>
    <row r="606" spans="1:11" ht="24" x14ac:dyDescent="0.25">
      <c r="A606" s="65" t="s">
        <v>804</v>
      </c>
      <c r="B606" s="65" t="s">
        <v>267</v>
      </c>
      <c r="C606" s="66" t="s">
        <v>39</v>
      </c>
      <c r="D606" s="66" t="s">
        <v>822</v>
      </c>
      <c r="E606" s="66" t="s">
        <v>140</v>
      </c>
      <c r="F606" s="65" t="s">
        <v>823</v>
      </c>
      <c r="G606" s="67">
        <v>124698</v>
      </c>
      <c r="H606" s="67">
        <v>114697.788</v>
      </c>
      <c r="I606" s="67">
        <v>10000.212</v>
      </c>
      <c r="J606" s="65" t="s">
        <v>561</v>
      </c>
      <c r="K606" s="65" t="s">
        <v>824</v>
      </c>
    </row>
    <row r="607" spans="1:11" ht="24" x14ac:dyDescent="0.25">
      <c r="A607" s="65" t="s">
        <v>804</v>
      </c>
      <c r="B607" s="65" t="s">
        <v>267</v>
      </c>
      <c r="C607" s="66" t="s">
        <v>39</v>
      </c>
      <c r="D607" s="66" t="s">
        <v>822</v>
      </c>
      <c r="E607" s="66" t="s">
        <v>146</v>
      </c>
      <c r="F607" s="65" t="s">
        <v>823</v>
      </c>
      <c r="G607" s="67">
        <v>150</v>
      </c>
      <c r="H607" s="67">
        <v>0</v>
      </c>
      <c r="I607" s="67">
        <v>150</v>
      </c>
      <c r="J607" s="65" t="s">
        <v>561</v>
      </c>
      <c r="K607" s="65" t="s">
        <v>824</v>
      </c>
    </row>
    <row r="608" spans="1:11" ht="24" x14ac:dyDescent="0.25">
      <c r="A608" s="65" t="s">
        <v>804</v>
      </c>
      <c r="B608" s="65" t="s">
        <v>276</v>
      </c>
      <c r="C608" s="66" t="s">
        <v>39</v>
      </c>
      <c r="D608" s="66" t="s">
        <v>825</v>
      </c>
      <c r="E608" s="66" t="s">
        <v>140</v>
      </c>
      <c r="F608" s="65" t="s">
        <v>826</v>
      </c>
      <c r="G608" s="67">
        <v>10</v>
      </c>
      <c r="H608" s="67">
        <v>0</v>
      </c>
      <c r="I608" s="67">
        <v>10</v>
      </c>
      <c r="J608" s="65" t="s">
        <v>279</v>
      </c>
      <c r="K608" s="65" t="s">
        <v>827</v>
      </c>
    </row>
    <row r="609" spans="1:11" ht="24" x14ac:dyDescent="0.25">
      <c r="A609" s="65" t="s">
        <v>804</v>
      </c>
      <c r="B609" s="65" t="s">
        <v>283</v>
      </c>
      <c r="C609" s="66" t="s">
        <v>39</v>
      </c>
      <c r="D609" s="66" t="s">
        <v>828</v>
      </c>
      <c r="E609" s="66" t="s">
        <v>140</v>
      </c>
      <c r="F609" s="65" t="s">
        <v>829</v>
      </c>
      <c r="G609" s="67">
        <v>1050055</v>
      </c>
      <c r="H609" s="67">
        <v>1050023.8219999999</v>
      </c>
      <c r="I609" s="67">
        <v>31.178000000072643</v>
      </c>
      <c r="J609" s="65" t="s">
        <v>596</v>
      </c>
      <c r="K609" s="65" t="s">
        <v>830</v>
      </c>
    </row>
    <row r="610" spans="1:11" ht="24" x14ac:dyDescent="0.25">
      <c r="A610" s="65" t="s">
        <v>804</v>
      </c>
      <c r="B610" s="65" t="s">
        <v>283</v>
      </c>
      <c r="C610" s="66" t="s">
        <v>39</v>
      </c>
      <c r="D610" s="66" t="s">
        <v>828</v>
      </c>
      <c r="E610" s="66" t="s">
        <v>146</v>
      </c>
      <c r="F610" s="65" t="s">
        <v>829</v>
      </c>
      <c r="G610" s="67">
        <v>1520</v>
      </c>
      <c r="H610" s="67">
        <v>0</v>
      </c>
      <c r="I610" s="67">
        <v>1520</v>
      </c>
      <c r="J610" s="65" t="s">
        <v>596</v>
      </c>
      <c r="K610" s="65" t="s">
        <v>830</v>
      </c>
    </row>
    <row r="611" spans="1:11" ht="24" x14ac:dyDescent="0.25">
      <c r="A611" s="65" t="s">
        <v>804</v>
      </c>
      <c r="B611" s="65" t="s">
        <v>198</v>
      </c>
      <c r="C611" s="66" t="s">
        <v>39</v>
      </c>
      <c r="D611" s="66" t="s">
        <v>831</v>
      </c>
      <c r="E611" s="66" t="s">
        <v>140</v>
      </c>
      <c r="F611" s="65" t="s">
        <v>832</v>
      </c>
      <c r="G611" s="67">
        <v>20000</v>
      </c>
      <c r="H611" s="67">
        <v>0</v>
      </c>
      <c r="I611" s="67">
        <v>20000</v>
      </c>
      <c r="J611" s="65" t="s">
        <v>298</v>
      </c>
      <c r="K611" s="65" t="s">
        <v>833</v>
      </c>
    </row>
    <row r="612" spans="1:11" ht="24" x14ac:dyDescent="0.25">
      <c r="A612" s="65" t="s">
        <v>804</v>
      </c>
      <c r="B612" s="65" t="s">
        <v>198</v>
      </c>
      <c r="C612" s="66" t="s">
        <v>39</v>
      </c>
      <c r="D612" s="66" t="s">
        <v>834</v>
      </c>
      <c r="E612" s="66" t="s">
        <v>140</v>
      </c>
      <c r="F612" s="65" t="s">
        <v>835</v>
      </c>
      <c r="G612" s="67">
        <v>20030</v>
      </c>
      <c r="H612" s="67">
        <v>18895.345000000001</v>
      </c>
      <c r="I612" s="67">
        <v>1134.6549999999988</v>
      </c>
      <c r="J612" s="65" t="s">
        <v>836</v>
      </c>
      <c r="K612" s="65" t="s">
        <v>837</v>
      </c>
    </row>
    <row r="613" spans="1:11" ht="24" x14ac:dyDescent="0.25">
      <c r="A613" s="65" t="s">
        <v>804</v>
      </c>
      <c r="B613" s="65" t="s">
        <v>161</v>
      </c>
      <c r="C613" s="66" t="s">
        <v>39</v>
      </c>
      <c r="D613" s="66" t="s">
        <v>838</v>
      </c>
      <c r="E613" s="66" t="s">
        <v>140</v>
      </c>
      <c r="F613" s="65" t="s">
        <v>839</v>
      </c>
      <c r="G613" s="67">
        <v>1199085</v>
      </c>
      <c r="H613" s="67">
        <v>1199082.8500000001</v>
      </c>
      <c r="I613" s="67">
        <v>2.1499999999068677</v>
      </c>
      <c r="J613" s="65" t="s">
        <v>335</v>
      </c>
      <c r="K613" s="65" t="s">
        <v>840</v>
      </c>
    </row>
    <row r="614" spans="1:11" ht="24" x14ac:dyDescent="0.25">
      <c r="A614" s="65" t="s">
        <v>804</v>
      </c>
      <c r="B614" s="65" t="s">
        <v>161</v>
      </c>
      <c r="C614" s="66" t="s">
        <v>39</v>
      </c>
      <c r="D614" s="66" t="s">
        <v>841</v>
      </c>
      <c r="E614" s="66" t="s">
        <v>145</v>
      </c>
      <c r="F614" s="65" t="s">
        <v>842</v>
      </c>
      <c r="G614" s="67">
        <v>97135</v>
      </c>
      <c r="H614" s="67">
        <v>97134.028000000006</v>
      </c>
      <c r="I614" s="67">
        <v>0.97199999999429565</v>
      </c>
      <c r="J614" s="65" t="s">
        <v>335</v>
      </c>
      <c r="K614" s="65" t="s">
        <v>843</v>
      </c>
    </row>
    <row r="615" spans="1:11" ht="24" x14ac:dyDescent="0.25">
      <c r="A615" s="65" t="s">
        <v>804</v>
      </c>
      <c r="B615" s="65" t="s">
        <v>161</v>
      </c>
      <c r="C615" s="66" t="s">
        <v>39</v>
      </c>
      <c r="D615" s="66" t="s">
        <v>841</v>
      </c>
      <c r="E615" s="66" t="s">
        <v>140</v>
      </c>
      <c r="F615" s="65" t="s">
        <v>842</v>
      </c>
      <c r="G615" s="67">
        <v>1529768</v>
      </c>
      <c r="H615" s="67">
        <v>1529768</v>
      </c>
      <c r="I615" s="67">
        <v>0</v>
      </c>
      <c r="J615" s="65" t="s">
        <v>335</v>
      </c>
      <c r="K615" s="65" t="s">
        <v>843</v>
      </c>
    </row>
    <row r="616" spans="1:11" ht="24" x14ac:dyDescent="0.25">
      <c r="A616" s="65" t="s">
        <v>844</v>
      </c>
      <c r="B616" s="65" t="s">
        <v>363</v>
      </c>
      <c r="C616" s="66" t="s">
        <v>20</v>
      </c>
      <c r="D616" s="66" t="s">
        <v>845</v>
      </c>
      <c r="E616" s="66" t="s">
        <v>145</v>
      </c>
      <c r="F616" s="65" t="s">
        <v>846</v>
      </c>
      <c r="G616" s="67">
        <v>152227</v>
      </c>
      <c r="H616" s="67">
        <v>152226.72</v>
      </c>
      <c r="I616" s="67">
        <v>0.27999999999883585</v>
      </c>
      <c r="J616" s="65" t="s">
        <v>392</v>
      </c>
      <c r="K616" s="65" t="s">
        <v>193</v>
      </c>
    </row>
    <row r="617" spans="1:11" ht="24" x14ac:dyDescent="0.25">
      <c r="A617" s="65" t="s">
        <v>844</v>
      </c>
      <c r="B617" s="65" t="s">
        <v>363</v>
      </c>
      <c r="C617" s="66" t="s">
        <v>20</v>
      </c>
      <c r="D617" s="66" t="s">
        <v>847</v>
      </c>
      <c r="E617" s="66" t="s">
        <v>145</v>
      </c>
      <c r="F617" s="65" t="s">
        <v>848</v>
      </c>
      <c r="G617" s="67">
        <v>358037</v>
      </c>
      <c r="H617" s="67">
        <v>357246.5</v>
      </c>
      <c r="I617" s="67">
        <v>790.5</v>
      </c>
      <c r="J617" s="65" t="s">
        <v>392</v>
      </c>
      <c r="K617" s="65" t="s">
        <v>193</v>
      </c>
    </row>
    <row r="618" spans="1:11" ht="24" x14ac:dyDescent="0.25">
      <c r="A618" s="65" t="s">
        <v>844</v>
      </c>
      <c r="B618" s="65" t="s">
        <v>363</v>
      </c>
      <c r="C618" s="66" t="s">
        <v>20</v>
      </c>
      <c r="D618" s="66" t="s">
        <v>849</v>
      </c>
      <c r="E618" s="66" t="s">
        <v>145</v>
      </c>
      <c r="F618" s="65" t="s">
        <v>850</v>
      </c>
      <c r="G618" s="67">
        <v>125000</v>
      </c>
      <c r="H618" s="67">
        <v>125000</v>
      </c>
      <c r="I618" s="67">
        <v>0</v>
      </c>
      <c r="J618" s="65" t="s">
        <v>392</v>
      </c>
      <c r="K618" s="65" t="s">
        <v>193</v>
      </c>
    </row>
    <row r="619" spans="1:11" ht="24" x14ac:dyDescent="0.25">
      <c r="A619" s="65" t="s">
        <v>844</v>
      </c>
      <c r="B619" s="65" t="s">
        <v>363</v>
      </c>
      <c r="C619" s="66" t="s">
        <v>20</v>
      </c>
      <c r="D619" s="66" t="s">
        <v>851</v>
      </c>
      <c r="E619" s="66" t="s">
        <v>145</v>
      </c>
      <c r="F619" s="65" t="s">
        <v>852</v>
      </c>
      <c r="G619" s="67">
        <v>175000</v>
      </c>
      <c r="H619" s="67">
        <v>174843.92</v>
      </c>
      <c r="I619" s="67">
        <v>156.07999999998719</v>
      </c>
      <c r="J619" s="65" t="s">
        <v>392</v>
      </c>
      <c r="K619" s="65" t="s">
        <v>193</v>
      </c>
    </row>
    <row r="620" spans="1:11" ht="24" x14ac:dyDescent="0.25">
      <c r="A620" s="65" t="s">
        <v>844</v>
      </c>
      <c r="B620" s="65" t="s">
        <v>363</v>
      </c>
      <c r="C620" s="66" t="s">
        <v>20</v>
      </c>
      <c r="D620" s="66" t="s">
        <v>853</v>
      </c>
      <c r="E620" s="66" t="s">
        <v>145</v>
      </c>
      <c r="F620" s="65" t="s">
        <v>854</v>
      </c>
      <c r="G620" s="67">
        <v>115204</v>
      </c>
      <c r="H620" s="67">
        <v>114818.70699999999</v>
      </c>
      <c r="I620" s="67">
        <v>385.29300000000512</v>
      </c>
      <c r="J620" s="65" t="s">
        <v>392</v>
      </c>
      <c r="K620" s="65" t="s">
        <v>193</v>
      </c>
    </row>
    <row r="621" spans="1:11" ht="24" x14ac:dyDescent="0.25">
      <c r="A621" s="65" t="s">
        <v>844</v>
      </c>
      <c r="B621" s="65" t="s">
        <v>180</v>
      </c>
      <c r="C621" s="66" t="s">
        <v>39</v>
      </c>
      <c r="D621" s="66" t="s">
        <v>855</v>
      </c>
      <c r="E621" s="66" t="s">
        <v>137</v>
      </c>
      <c r="F621" s="65" t="s">
        <v>856</v>
      </c>
      <c r="G621" s="67">
        <v>200</v>
      </c>
      <c r="H621" s="67">
        <v>49.084000000000003</v>
      </c>
      <c r="I621" s="67">
        <v>150.916</v>
      </c>
      <c r="J621" s="65" t="s">
        <v>183</v>
      </c>
      <c r="K621" s="65" t="s">
        <v>183</v>
      </c>
    </row>
    <row r="622" spans="1:11" ht="24" x14ac:dyDescent="0.25">
      <c r="A622" s="65" t="s">
        <v>844</v>
      </c>
      <c r="B622" s="65" t="s">
        <v>180</v>
      </c>
      <c r="C622" s="66" t="s">
        <v>39</v>
      </c>
      <c r="D622" s="66" t="s">
        <v>855</v>
      </c>
      <c r="E622" s="66" t="s">
        <v>145</v>
      </c>
      <c r="F622" s="65" t="s">
        <v>856</v>
      </c>
      <c r="G622" s="67">
        <v>211130</v>
      </c>
      <c r="H622" s="67">
        <v>209417.85399999999</v>
      </c>
      <c r="I622" s="67">
        <v>1712.1460000000079</v>
      </c>
      <c r="J622" s="65" t="s">
        <v>183</v>
      </c>
      <c r="K622" s="65" t="s">
        <v>183</v>
      </c>
    </row>
    <row r="623" spans="1:11" ht="24" x14ac:dyDescent="0.25">
      <c r="A623" s="65" t="s">
        <v>844</v>
      </c>
      <c r="B623" s="65" t="s">
        <v>180</v>
      </c>
      <c r="C623" s="66" t="s">
        <v>39</v>
      </c>
      <c r="D623" s="66" t="s">
        <v>855</v>
      </c>
      <c r="E623" s="66" t="s">
        <v>140</v>
      </c>
      <c r="F623" s="65" t="s">
        <v>856</v>
      </c>
      <c r="G623" s="67">
        <v>5187949</v>
      </c>
      <c r="H623" s="67">
        <v>5187948.7769999998</v>
      </c>
      <c r="I623" s="67">
        <v>0.223000000230968</v>
      </c>
      <c r="J623" s="65" t="s">
        <v>183</v>
      </c>
      <c r="K623" s="65" t="s">
        <v>183</v>
      </c>
    </row>
    <row r="624" spans="1:11" ht="24" x14ac:dyDescent="0.25">
      <c r="A624" s="65" t="s">
        <v>844</v>
      </c>
      <c r="B624" s="65" t="s">
        <v>135</v>
      </c>
      <c r="C624" s="66" t="s">
        <v>39</v>
      </c>
      <c r="D624" s="66" t="s">
        <v>857</v>
      </c>
      <c r="E624" s="66" t="s">
        <v>137</v>
      </c>
      <c r="F624" s="65" t="s">
        <v>858</v>
      </c>
      <c r="G624" s="67">
        <v>267</v>
      </c>
      <c r="H624" s="67">
        <v>66.945999999999998</v>
      </c>
      <c r="I624" s="67">
        <v>200.054</v>
      </c>
      <c r="J624" s="65" t="s">
        <v>139</v>
      </c>
      <c r="K624" s="65" t="s">
        <v>139</v>
      </c>
    </row>
    <row r="625" spans="1:11" ht="24" x14ac:dyDescent="0.25">
      <c r="A625" s="65" t="s">
        <v>844</v>
      </c>
      <c r="B625" s="65" t="s">
        <v>135</v>
      </c>
      <c r="C625" s="66" t="s">
        <v>39</v>
      </c>
      <c r="D625" s="66" t="s">
        <v>857</v>
      </c>
      <c r="E625" s="66" t="s">
        <v>145</v>
      </c>
      <c r="F625" s="65" t="s">
        <v>858</v>
      </c>
      <c r="G625" s="67">
        <v>28638</v>
      </c>
      <c r="H625" s="67">
        <v>28635.690999999999</v>
      </c>
      <c r="I625" s="67">
        <v>2.3090000000011059</v>
      </c>
      <c r="J625" s="65" t="s">
        <v>139</v>
      </c>
      <c r="K625" s="65" t="s">
        <v>139</v>
      </c>
    </row>
    <row r="626" spans="1:11" ht="24" x14ac:dyDescent="0.25">
      <c r="A626" s="65" t="s">
        <v>844</v>
      </c>
      <c r="B626" s="65" t="s">
        <v>135</v>
      </c>
      <c r="C626" s="66" t="s">
        <v>39</v>
      </c>
      <c r="D626" s="66" t="s">
        <v>857</v>
      </c>
      <c r="E626" s="66" t="s">
        <v>140</v>
      </c>
      <c r="F626" s="65" t="s">
        <v>858</v>
      </c>
      <c r="G626" s="67">
        <v>1163994</v>
      </c>
      <c r="H626" s="67">
        <v>1163981.5419999999</v>
      </c>
      <c r="I626" s="67">
        <v>12.458000000100583</v>
      </c>
      <c r="J626" s="65" t="s">
        <v>139</v>
      </c>
      <c r="K626" s="65" t="s">
        <v>139</v>
      </c>
    </row>
    <row r="627" spans="1:11" ht="24" x14ac:dyDescent="0.25">
      <c r="A627" s="65" t="s">
        <v>844</v>
      </c>
      <c r="B627" s="65" t="s">
        <v>135</v>
      </c>
      <c r="C627" s="66" t="s">
        <v>39</v>
      </c>
      <c r="D627" s="66" t="s">
        <v>857</v>
      </c>
      <c r="E627" s="66" t="s">
        <v>146</v>
      </c>
      <c r="F627" s="65" t="s">
        <v>858</v>
      </c>
      <c r="G627" s="67">
        <v>974</v>
      </c>
      <c r="H627" s="67">
        <v>973.72</v>
      </c>
      <c r="I627" s="67">
        <v>0.27999999999997272</v>
      </c>
      <c r="J627" s="65" t="s">
        <v>139</v>
      </c>
      <c r="K627" s="65" t="s">
        <v>139</v>
      </c>
    </row>
    <row r="628" spans="1:11" ht="24" x14ac:dyDescent="0.25">
      <c r="A628" s="65" t="s">
        <v>844</v>
      </c>
      <c r="B628" s="65" t="s">
        <v>217</v>
      </c>
      <c r="C628" s="66" t="s">
        <v>39</v>
      </c>
      <c r="D628" s="66" t="s">
        <v>859</v>
      </c>
      <c r="E628" s="66" t="s">
        <v>140</v>
      </c>
      <c r="F628" s="65" t="s">
        <v>860</v>
      </c>
      <c r="G628" s="67">
        <v>1260467</v>
      </c>
      <c r="H628" s="67">
        <v>1244666.68</v>
      </c>
      <c r="I628" s="67">
        <v>15800.320000000065</v>
      </c>
      <c r="J628" s="65" t="s">
        <v>220</v>
      </c>
      <c r="K628" s="65" t="s">
        <v>220</v>
      </c>
    </row>
    <row r="629" spans="1:11" ht="24" x14ac:dyDescent="0.25">
      <c r="A629" s="65" t="s">
        <v>844</v>
      </c>
      <c r="B629" s="65" t="s">
        <v>217</v>
      </c>
      <c r="C629" s="66" t="s">
        <v>39</v>
      </c>
      <c r="D629" s="66" t="s">
        <v>861</v>
      </c>
      <c r="E629" s="66" t="s">
        <v>137</v>
      </c>
      <c r="F629" s="65" t="s">
        <v>862</v>
      </c>
      <c r="G629" s="67">
        <v>200</v>
      </c>
      <c r="H629" s="67">
        <v>63.006999999999998</v>
      </c>
      <c r="I629" s="67">
        <v>136.99299999999999</v>
      </c>
      <c r="J629" s="65" t="s">
        <v>220</v>
      </c>
      <c r="K629" s="65" t="s">
        <v>220</v>
      </c>
    </row>
    <row r="630" spans="1:11" ht="24" x14ac:dyDescent="0.25">
      <c r="A630" s="65" t="s">
        <v>844</v>
      </c>
      <c r="B630" s="65" t="s">
        <v>217</v>
      </c>
      <c r="C630" s="66" t="s">
        <v>39</v>
      </c>
      <c r="D630" s="66" t="s">
        <v>861</v>
      </c>
      <c r="E630" s="66" t="s">
        <v>145</v>
      </c>
      <c r="F630" s="65" t="s">
        <v>862</v>
      </c>
      <c r="G630" s="67">
        <v>10</v>
      </c>
      <c r="H630" s="67">
        <v>0</v>
      </c>
      <c r="I630" s="67">
        <v>10</v>
      </c>
      <c r="J630" s="65" t="s">
        <v>220</v>
      </c>
      <c r="K630" s="65" t="s">
        <v>220</v>
      </c>
    </row>
    <row r="631" spans="1:11" ht="24" x14ac:dyDescent="0.25">
      <c r="A631" s="65" t="s">
        <v>844</v>
      </c>
      <c r="B631" s="65" t="s">
        <v>217</v>
      </c>
      <c r="C631" s="66" t="s">
        <v>39</v>
      </c>
      <c r="D631" s="66" t="s">
        <v>861</v>
      </c>
      <c r="E631" s="66" t="s">
        <v>140</v>
      </c>
      <c r="F631" s="65" t="s">
        <v>862</v>
      </c>
      <c r="G631" s="67">
        <v>10</v>
      </c>
      <c r="H631" s="67">
        <v>0</v>
      </c>
      <c r="I631" s="67">
        <v>10</v>
      </c>
      <c r="J631" s="65" t="s">
        <v>220</v>
      </c>
      <c r="K631" s="65" t="s">
        <v>220</v>
      </c>
    </row>
    <row r="632" spans="1:11" ht="24" x14ac:dyDescent="0.25">
      <c r="A632" s="65" t="s">
        <v>844</v>
      </c>
      <c r="B632" s="65" t="s">
        <v>141</v>
      </c>
      <c r="C632" s="66" t="s">
        <v>39</v>
      </c>
      <c r="D632" s="66" t="s">
        <v>863</v>
      </c>
      <c r="E632" s="66" t="s">
        <v>137</v>
      </c>
      <c r="F632" s="65" t="s">
        <v>864</v>
      </c>
      <c r="G632" s="67">
        <v>300</v>
      </c>
      <c r="H632" s="67">
        <v>137.83000000000001</v>
      </c>
      <c r="I632" s="67">
        <v>162.16999999999999</v>
      </c>
      <c r="J632" s="65" t="s">
        <v>144</v>
      </c>
      <c r="K632" s="65" t="s">
        <v>144</v>
      </c>
    </row>
    <row r="633" spans="1:11" ht="24" x14ac:dyDescent="0.25">
      <c r="A633" s="65" t="s">
        <v>844</v>
      </c>
      <c r="B633" s="65" t="s">
        <v>141</v>
      </c>
      <c r="C633" s="66" t="s">
        <v>39</v>
      </c>
      <c r="D633" s="66" t="s">
        <v>863</v>
      </c>
      <c r="E633" s="66" t="s">
        <v>145</v>
      </c>
      <c r="F633" s="65" t="s">
        <v>864</v>
      </c>
      <c r="G633" s="67">
        <v>94021</v>
      </c>
      <c r="H633" s="67">
        <v>89203.712</v>
      </c>
      <c r="I633" s="67">
        <v>4817.2880000000005</v>
      </c>
      <c r="J633" s="65" t="s">
        <v>144</v>
      </c>
      <c r="K633" s="65" t="s">
        <v>144</v>
      </c>
    </row>
    <row r="634" spans="1:11" ht="24" x14ac:dyDescent="0.25">
      <c r="A634" s="65" t="s">
        <v>844</v>
      </c>
      <c r="B634" s="65" t="s">
        <v>141</v>
      </c>
      <c r="C634" s="66" t="s">
        <v>39</v>
      </c>
      <c r="D634" s="66" t="s">
        <v>863</v>
      </c>
      <c r="E634" s="66" t="s">
        <v>140</v>
      </c>
      <c r="F634" s="65" t="s">
        <v>864</v>
      </c>
      <c r="G634" s="67">
        <v>1219668</v>
      </c>
      <c r="H634" s="67">
        <v>1219103.048</v>
      </c>
      <c r="I634" s="67">
        <v>564.95200000004843</v>
      </c>
      <c r="J634" s="65" t="s">
        <v>144</v>
      </c>
      <c r="K634" s="65" t="s">
        <v>144</v>
      </c>
    </row>
    <row r="635" spans="1:11" ht="24" x14ac:dyDescent="0.25">
      <c r="A635" s="65" t="s">
        <v>844</v>
      </c>
      <c r="B635" s="65" t="s">
        <v>141</v>
      </c>
      <c r="C635" s="66" t="s">
        <v>39</v>
      </c>
      <c r="D635" s="66" t="s">
        <v>863</v>
      </c>
      <c r="E635" s="66" t="s">
        <v>146</v>
      </c>
      <c r="F635" s="65" t="s">
        <v>864</v>
      </c>
      <c r="G635" s="67">
        <v>2900</v>
      </c>
      <c r="H635" s="67">
        <v>2194.7669999999998</v>
      </c>
      <c r="I635" s="67">
        <v>705.23300000000017</v>
      </c>
      <c r="J635" s="65" t="s">
        <v>144</v>
      </c>
      <c r="K635" s="65" t="s">
        <v>144</v>
      </c>
    </row>
    <row r="636" spans="1:11" ht="24" x14ac:dyDescent="0.25">
      <c r="A636" s="65" t="s">
        <v>844</v>
      </c>
      <c r="B636" s="65" t="s">
        <v>141</v>
      </c>
      <c r="C636" s="66" t="s">
        <v>39</v>
      </c>
      <c r="D636" s="66" t="s">
        <v>865</v>
      </c>
      <c r="E636" s="66" t="s">
        <v>137</v>
      </c>
      <c r="F636" s="65" t="s">
        <v>866</v>
      </c>
      <c r="G636" s="67">
        <v>138</v>
      </c>
      <c r="H636" s="67">
        <v>137.83000000000001</v>
      </c>
      <c r="I636" s="67">
        <v>0.16999999999998749</v>
      </c>
      <c r="J636" s="65" t="s">
        <v>867</v>
      </c>
      <c r="K636" s="65" t="s">
        <v>867</v>
      </c>
    </row>
    <row r="637" spans="1:11" ht="24" x14ac:dyDescent="0.25">
      <c r="A637" s="65" t="s">
        <v>844</v>
      </c>
      <c r="B637" s="65" t="s">
        <v>141</v>
      </c>
      <c r="C637" s="66" t="s">
        <v>39</v>
      </c>
      <c r="D637" s="66" t="s">
        <v>865</v>
      </c>
      <c r="E637" s="66" t="s">
        <v>145</v>
      </c>
      <c r="F637" s="65" t="s">
        <v>866</v>
      </c>
      <c r="G637" s="67">
        <v>20000</v>
      </c>
      <c r="H637" s="67">
        <v>18840</v>
      </c>
      <c r="I637" s="67">
        <v>1160</v>
      </c>
      <c r="J637" s="65" t="s">
        <v>867</v>
      </c>
      <c r="K637" s="65" t="s">
        <v>867</v>
      </c>
    </row>
    <row r="638" spans="1:11" ht="24" x14ac:dyDescent="0.25">
      <c r="A638" s="65" t="s">
        <v>844</v>
      </c>
      <c r="B638" s="65" t="s">
        <v>141</v>
      </c>
      <c r="C638" s="66" t="s">
        <v>39</v>
      </c>
      <c r="D638" s="66" t="s">
        <v>865</v>
      </c>
      <c r="E638" s="66" t="s">
        <v>140</v>
      </c>
      <c r="F638" s="65" t="s">
        <v>866</v>
      </c>
      <c r="G638" s="67">
        <v>100000</v>
      </c>
      <c r="H638" s="67">
        <v>99980.584000000003</v>
      </c>
      <c r="I638" s="67">
        <v>19.415999999997439</v>
      </c>
      <c r="J638" s="65" t="s">
        <v>867</v>
      </c>
      <c r="K638" s="65" t="s">
        <v>867</v>
      </c>
    </row>
    <row r="639" spans="1:11" ht="24" x14ac:dyDescent="0.25">
      <c r="A639" s="65" t="s">
        <v>844</v>
      </c>
      <c r="B639" s="65" t="s">
        <v>141</v>
      </c>
      <c r="C639" s="66" t="s">
        <v>39</v>
      </c>
      <c r="D639" s="66" t="s">
        <v>865</v>
      </c>
      <c r="E639" s="66" t="s">
        <v>146</v>
      </c>
      <c r="F639" s="65" t="s">
        <v>866</v>
      </c>
      <c r="G639" s="67">
        <v>262</v>
      </c>
      <c r="H639" s="67">
        <v>0</v>
      </c>
      <c r="I639" s="67">
        <v>262</v>
      </c>
      <c r="J639" s="65" t="s">
        <v>867</v>
      </c>
      <c r="K639" s="65" t="s">
        <v>867</v>
      </c>
    </row>
    <row r="640" spans="1:11" ht="24" x14ac:dyDescent="0.25">
      <c r="A640" s="65" t="s">
        <v>844</v>
      </c>
      <c r="B640" s="65" t="s">
        <v>141</v>
      </c>
      <c r="C640" s="66" t="s">
        <v>39</v>
      </c>
      <c r="D640" s="66" t="s">
        <v>868</v>
      </c>
      <c r="E640" s="66" t="s">
        <v>137</v>
      </c>
      <c r="F640" s="65" t="s">
        <v>869</v>
      </c>
      <c r="G640" s="67">
        <v>138</v>
      </c>
      <c r="H640" s="67">
        <v>137.83000000000001</v>
      </c>
      <c r="I640" s="67">
        <v>0.16999999999998749</v>
      </c>
      <c r="J640" s="65" t="s">
        <v>144</v>
      </c>
      <c r="K640" s="65" t="s">
        <v>144</v>
      </c>
    </row>
    <row r="641" spans="1:11" ht="24" x14ac:dyDescent="0.25">
      <c r="A641" s="65" t="s">
        <v>844</v>
      </c>
      <c r="B641" s="65" t="s">
        <v>141</v>
      </c>
      <c r="C641" s="66" t="s">
        <v>39</v>
      </c>
      <c r="D641" s="66" t="s">
        <v>868</v>
      </c>
      <c r="E641" s="66" t="s">
        <v>145</v>
      </c>
      <c r="F641" s="65" t="s">
        <v>869</v>
      </c>
      <c r="G641" s="67">
        <v>20000</v>
      </c>
      <c r="H641" s="67">
        <v>19269.697</v>
      </c>
      <c r="I641" s="67">
        <v>730.30299999999988</v>
      </c>
      <c r="J641" s="65" t="s">
        <v>144</v>
      </c>
      <c r="K641" s="65" t="s">
        <v>144</v>
      </c>
    </row>
    <row r="642" spans="1:11" ht="24" x14ac:dyDescent="0.25">
      <c r="A642" s="65" t="s">
        <v>844</v>
      </c>
      <c r="B642" s="65" t="s">
        <v>141</v>
      </c>
      <c r="C642" s="66" t="s">
        <v>39</v>
      </c>
      <c r="D642" s="66" t="s">
        <v>868</v>
      </c>
      <c r="E642" s="66" t="s">
        <v>140</v>
      </c>
      <c r="F642" s="65" t="s">
        <v>869</v>
      </c>
      <c r="G642" s="67">
        <v>720000</v>
      </c>
      <c r="H642" s="67">
        <v>718464.03200000001</v>
      </c>
      <c r="I642" s="67">
        <v>1535.9679999999935</v>
      </c>
      <c r="J642" s="65" t="s">
        <v>144</v>
      </c>
      <c r="K642" s="65" t="s">
        <v>144</v>
      </c>
    </row>
    <row r="643" spans="1:11" ht="24" x14ac:dyDescent="0.25">
      <c r="A643" s="65" t="s">
        <v>844</v>
      </c>
      <c r="B643" s="65" t="s">
        <v>141</v>
      </c>
      <c r="C643" s="66" t="s">
        <v>39</v>
      </c>
      <c r="D643" s="66" t="s">
        <v>868</v>
      </c>
      <c r="E643" s="66" t="s">
        <v>146</v>
      </c>
      <c r="F643" s="65" t="s">
        <v>869</v>
      </c>
      <c r="G643" s="67">
        <v>262</v>
      </c>
      <c r="H643" s="67">
        <v>0</v>
      </c>
      <c r="I643" s="67">
        <v>262</v>
      </c>
      <c r="J643" s="65" t="s">
        <v>144</v>
      </c>
      <c r="K643" s="65" t="s">
        <v>144</v>
      </c>
    </row>
    <row r="644" spans="1:11" ht="24" x14ac:dyDescent="0.25">
      <c r="A644" s="65" t="s">
        <v>844</v>
      </c>
      <c r="B644" s="65" t="s">
        <v>241</v>
      </c>
      <c r="C644" s="66" t="s">
        <v>39</v>
      </c>
      <c r="D644" s="66" t="s">
        <v>870</v>
      </c>
      <c r="E644" s="66" t="s">
        <v>137</v>
      </c>
      <c r="F644" s="65" t="s">
        <v>871</v>
      </c>
      <c r="G644" s="67">
        <v>100</v>
      </c>
      <c r="H644" s="67">
        <v>52.152000000000001</v>
      </c>
      <c r="I644" s="67">
        <v>47.847999999999999</v>
      </c>
      <c r="J644" s="65" t="s">
        <v>244</v>
      </c>
      <c r="K644" s="65" t="s">
        <v>872</v>
      </c>
    </row>
    <row r="645" spans="1:11" ht="24" x14ac:dyDescent="0.25">
      <c r="A645" s="65" t="s">
        <v>844</v>
      </c>
      <c r="B645" s="65" t="s">
        <v>241</v>
      </c>
      <c r="C645" s="66" t="s">
        <v>39</v>
      </c>
      <c r="D645" s="66" t="s">
        <v>870</v>
      </c>
      <c r="E645" s="66" t="s">
        <v>145</v>
      </c>
      <c r="F645" s="65" t="s">
        <v>871</v>
      </c>
      <c r="G645" s="67">
        <v>114888</v>
      </c>
      <c r="H645" s="67">
        <v>114887.473</v>
      </c>
      <c r="I645" s="67">
        <v>0.52700000000186265</v>
      </c>
      <c r="J645" s="65" t="s">
        <v>244</v>
      </c>
      <c r="K645" s="65" t="s">
        <v>872</v>
      </c>
    </row>
    <row r="646" spans="1:11" ht="24" x14ac:dyDescent="0.25">
      <c r="A646" s="65" t="s">
        <v>844</v>
      </c>
      <c r="B646" s="65" t="s">
        <v>241</v>
      </c>
      <c r="C646" s="66" t="s">
        <v>39</v>
      </c>
      <c r="D646" s="66" t="s">
        <v>870</v>
      </c>
      <c r="E646" s="66" t="s">
        <v>140</v>
      </c>
      <c r="F646" s="65" t="s">
        <v>871</v>
      </c>
      <c r="G646" s="67">
        <v>1768870</v>
      </c>
      <c r="H646" s="67">
        <v>1768820.5530000001</v>
      </c>
      <c r="I646" s="67">
        <v>49.446999999927357</v>
      </c>
      <c r="J646" s="65" t="s">
        <v>244</v>
      </c>
      <c r="K646" s="65" t="s">
        <v>872</v>
      </c>
    </row>
    <row r="647" spans="1:11" ht="24" x14ac:dyDescent="0.25">
      <c r="A647" s="65" t="s">
        <v>844</v>
      </c>
      <c r="B647" s="65" t="s">
        <v>241</v>
      </c>
      <c r="C647" s="66" t="s">
        <v>39</v>
      </c>
      <c r="D647" s="66" t="s">
        <v>870</v>
      </c>
      <c r="E647" s="66" t="s">
        <v>146</v>
      </c>
      <c r="F647" s="65" t="s">
        <v>871</v>
      </c>
      <c r="G647" s="67">
        <v>4018</v>
      </c>
      <c r="H647" s="67">
        <v>4017.598</v>
      </c>
      <c r="I647" s="67">
        <v>0.40200000000004366</v>
      </c>
      <c r="J647" s="65" t="s">
        <v>244</v>
      </c>
      <c r="K647" s="65" t="s">
        <v>872</v>
      </c>
    </row>
    <row r="648" spans="1:11" ht="24" x14ac:dyDescent="0.25">
      <c r="A648" s="65" t="s">
        <v>844</v>
      </c>
      <c r="B648" s="65" t="s">
        <v>241</v>
      </c>
      <c r="C648" s="66" t="s">
        <v>39</v>
      </c>
      <c r="D648" s="66" t="s">
        <v>873</v>
      </c>
      <c r="E648" s="66" t="s">
        <v>137</v>
      </c>
      <c r="F648" s="65" t="s">
        <v>874</v>
      </c>
      <c r="G648" s="67">
        <v>300</v>
      </c>
      <c r="H648" s="67">
        <v>63.006999999999998</v>
      </c>
      <c r="I648" s="67">
        <v>236.99299999999999</v>
      </c>
      <c r="J648" s="65" t="s">
        <v>875</v>
      </c>
      <c r="K648" s="65" t="s">
        <v>876</v>
      </c>
    </row>
    <row r="649" spans="1:11" ht="24" x14ac:dyDescent="0.25">
      <c r="A649" s="65" t="s">
        <v>844</v>
      </c>
      <c r="B649" s="65" t="s">
        <v>241</v>
      </c>
      <c r="C649" s="66" t="s">
        <v>39</v>
      </c>
      <c r="D649" s="66" t="s">
        <v>873</v>
      </c>
      <c r="E649" s="66" t="s">
        <v>145</v>
      </c>
      <c r="F649" s="65" t="s">
        <v>874</v>
      </c>
      <c r="G649" s="67">
        <v>44602</v>
      </c>
      <c r="H649" s="67">
        <v>44601.637999999999</v>
      </c>
      <c r="I649" s="67">
        <v>0.36200000000098953</v>
      </c>
      <c r="J649" s="65" t="s">
        <v>875</v>
      </c>
      <c r="K649" s="65" t="s">
        <v>876</v>
      </c>
    </row>
    <row r="650" spans="1:11" ht="24" x14ac:dyDescent="0.25">
      <c r="A650" s="65" t="s">
        <v>844</v>
      </c>
      <c r="B650" s="65" t="s">
        <v>241</v>
      </c>
      <c r="C650" s="66" t="s">
        <v>39</v>
      </c>
      <c r="D650" s="66" t="s">
        <v>873</v>
      </c>
      <c r="E650" s="66" t="s">
        <v>140</v>
      </c>
      <c r="F650" s="65" t="s">
        <v>874</v>
      </c>
      <c r="G650" s="67">
        <v>595398</v>
      </c>
      <c r="H650" s="67">
        <v>595369.52300000004</v>
      </c>
      <c r="I650" s="67">
        <v>28.476999999955297</v>
      </c>
      <c r="J650" s="65" t="s">
        <v>875</v>
      </c>
      <c r="K650" s="65" t="s">
        <v>876</v>
      </c>
    </row>
    <row r="651" spans="1:11" ht="24" x14ac:dyDescent="0.25">
      <c r="A651" s="65" t="s">
        <v>844</v>
      </c>
      <c r="B651" s="65" t="s">
        <v>241</v>
      </c>
      <c r="C651" s="66" t="s">
        <v>39</v>
      </c>
      <c r="D651" s="66" t="s">
        <v>873</v>
      </c>
      <c r="E651" s="66" t="s">
        <v>146</v>
      </c>
      <c r="F651" s="65" t="s">
        <v>874</v>
      </c>
      <c r="G651" s="67">
        <v>2000</v>
      </c>
      <c r="H651" s="67">
        <v>984.39</v>
      </c>
      <c r="I651" s="67">
        <v>1015.61</v>
      </c>
      <c r="J651" s="65" t="s">
        <v>875</v>
      </c>
      <c r="K651" s="65" t="s">
        <v>876</v>
      </c>
    </row>
    <row r="652" spans="1:11" ht="24" x14ac:dyDescent="0.25">
      <c r="A652" s="65" t="s">
        <v>844</v>
      </c>
      <c r="B652" s="65" t="s">
        <v>241</v>
      </c>
      <c r="C652" s="66" t="s">
        <v>39</v>
      </c>
      <c r="D652" s="66" t="s">
        <v>877</v>
      </c>
      <c r="E652" s="66" t="s">
        <v>137</v>
      </c>
      <c r="F652" s="65" t="s">
        <v>878</v>
      </c>
      <c r="G652" s="67">
        <v>100</v>
      </c>
      <c r="H652" s="67">
        <v>59.069000000000003</v>
      </c>
      <c r="I652" s="67">
        <v>40.930999999999997</v>
      </c>
      <c r="J652" s="65" t="s">
        <v>244</v>
      </c>
      <c r="K652" s="65" t="s">
        <v>872</v>
      </c>
    </row>
    <row r="653" spans="1:11" ht="24" x14ac:dyDescent="0.25">
      <c r="A653" s="65" t="s">
        <v>844</v>
      </c>
      <c r="B653" s="65" t="s">
        <v>241</v>
      </c>
      <c r="C653" s="66" t="s">
        <v>39</v>
      </c>
      <c r="D653" s="66" t="s">
        <v>877</v>
      </c>
      <c r="E653" s="66" t="s">
        <v>145</v>
      </c>
      <c r="F653" s="65" t="s">
        <v>878</v>
      </c>
      <c r="G653" s="67">
        <v>18718</v>
      </c>
      <c r="H653" s="67">
        <v>15054.924999999999</v>
      </c>
      <c r="I653" s="67">
        <v>3663.0750000000007</v>
      </c>
      <c r="J653" s="65" t="s">
        <v>244</v>
      </c>
      <c r="K653" s="65" t="s">
        <v>872</v>
      </c>
    </row>
    <row r="654" spans="1:11" ht="24" x14ac:dyDescent="0.25">
      <c r="A654" s="65" t="s">
        <v>844</v>
      </c>
      <c r="B654" s="65" t="s">
        <v>241</v>
      </c>
      <c r="C654" s="66" t="s">
        <v>39</v>
      </c>
      <c r="D654" s="66" t="s">
        <v>877</v>
      </c>
      <c r="E654" s="66" t="s">
        <v>140</v>
      </c>
      <c r="F654" s="65" t="s">
        <v>878</v>
      </c>
      <c r="G654" s="67">
        <v>518682</v>
      </c>
      <c r="H654" s="67">
        <v>518168.94300000003</v>
      </c>
      <c r="I654" s="67">
        <v>513.05699999997159</v>
      </c>
      <c r="J654" s="65" t="s">
        <v>244</v>
      </c>
      <c r="K654" s="65" t="s">
        <v>872</v>
      </c>
    </row>
    <row r="655" spans="1:11" ht="24" x14ac:dyDescent="0.25">
      <c r="A655" s="65" t="s">
        <v>844</v>
      </c>
      <c r="B655" s="65" t="s">
        <v>151</v>
      </c>
      <c r="C655" s="66" t="s">
        <v>39</v>
      </c>
      <c r="D655" s="66" t="s">
        <v>879</v>
      </c>
      <c r="E655" s="66" t="s">
        <v>140</v>
      </c>
      <c r="F655" s="65" t="s">
        <v>880</v>
      </c>
      <c r="G655" s="67">
        <v>1373733</v>
      </c>
      <c r="H655" s="67">
        <v>1373732.8389999999</v>
      </c>
      <c r="I655" s="67">
        <v>0.16100000008009374</v>
      </c>
      <c r="J655" s="65" t="s">
        <v>154</v>
      </c>
      <c r="K655" s="65" t="s">
        <v>881</v>
      </c>
    </row>
    <row r="656" spans="1:11" ht="24" x14ac:dyDescent="0.25">
      <c r="A656" s="65" t="s">
        <v>844</v>
      </c>
      <c r="B656" s="65" t="s">
        <v>151</v>
      </c>
      <c r="C656" s="66" t="s">
        <v>39</v>
      </c>
      <c r="D656" s="66" t="s">
        <v>882</v>
      </c>
      <c r="E656" s="66" t="s">
        <v>137</v>
      </c>
      <c r="F656" s="65" t="s">
        <v>883</v>
      </c>
      <c r="G656" s="67">
        <v>200</v>
      </c>
      <c r="H656" s="67">
        <v>107.372</v>
      </c>
      <c r="I656" s="67">
        <v>92.628</v>
      </c>
      <c r="J656" s="65" t="s">
        <v>154</v>
      </c>
      <c r="K656" s="65" t="s">
        <v>881</v>
      </c>
    </row>
    <row r="657" spans="1:11" ht="24" x14ac:dyDescent="0.25">
      <c r="A657" s="65" t="s">
        <v>844</v>
      </c>
      <c r="B657" s="65" t="s">
        <v>151</v>
      </c>
      <c r="C657" s="66" t="s">
        <v>39</v>
      </c>
      <c r="D657" s="66" t="s">
        <v>882</v>
      </c>
      <c r="E657" s="66" t="s">
        <v>145</v>
      </c>
      <c r="F657" s="65" t="s">
        <v>883</v>
      </c>
      <c r="G657" s="67">
        <v>210863</v>
      </c>
      <c r="H657" s="67">
        <v>210339.30600000001</v>
      </c>
      <c r="I657" s="67">
        <v>523.69399999998859</v>
      </c>
      <c r="J657" s="65" t="s">
        <v>154</v>
      </c>
      <c r="K657" s="65" t="s">
        <v>881</v>
      </c>
    </row>
    <row r="658" spans="1:11" ht="24" x14ac:dyDescent="0.25">
      <c r="A658" s="65" t="s">
        <v>844</v>
      </c>
      <c r="B658" s="65" t="s">
        <v>151</v>
      </c>
      <c r="C658" s="66" t="s">
        <v>39</v>
      </c>
      <c r="D658" s="66" t="s">
        <v>882</v>
      </c>
      <c r="E658" s="66" t="s">
        <v>140</v>
      </c>
      <c r="F658" s="65" t="s">
        <v>883</v>
      </c>
      <c r="G658" s="67">
        <v>2000000</v>
      </c>
      <c r="H658" s="67">
        <v>1999622.87</v>
      </c>
      <c r="I658" s="67">
        <v>377.12999999988824</v>
      </c>
      <c r="J658" s="65" t="s">
        <v>154</v>
      </c>
      <c r="K658" s="65" t="s">
        <v>881</v>
      </c>
    </row>
    <row r="659" spans="1:11" ht="24" x14ac:dyDescent="0.25">
      <c r="A659" s="65" t="s">
        <v>844</v>
      </c>
      <c r="B659" s="65" t="s">
        <v>151</v>
      </c>
      <c r="C659" s="66" t="s">
        <v>39</v>
      </c>
      <c r="D659" s="66" t="s">
        <v>884</v>
      </c>
      <c r="E659" s="66" t="s">
        <v>137</v>
      </c>
      <c r="F659" s="65" t="s">
        <v>885</v>
      </c>
      <c r="G659" s="67">
        <v>200</v>
      </c>
      <c r="H659" s="67">
        <v>107.371</v>
      </c>
      <c r="I659" s="67">
        <v>92.629000000000005</v>
      </c>
      <c r="J659" s="65" t="s">
        <v>154</v>
      </c>
      <c r="K659" s="65" t="s">
        <v>881</v>
      </c>
    </row>
    <row r="660" spans="1:11" ht="24" x14ac:dyDescent="0.25">
      <c r="A660" s="65" t="s">
        <v>844</v>
      </c>
      <c r="B660" s="65" t="s">
        <v>151</v>
      </c>
      <c r="C660" s="66" t="s">
        <v>39</v>
      </c>
      <c r="D660" s="66" t="s">
        <v>884</v>
      </c>
      <c r="E660" s="66" t="s">
        <v>145</v>
      </c>
      <c r="F660" s="65" t="s">
        <v>885</v>
      </c>
      <c r="G660" s="67">
        <v>200000</v>
      </c>
      <c r="H660" s="67">
        <v>199375.93</v>
      </c>
      <c r="I660" s="67">
        <v>624.07000000000698</v>
      </c>
      <c r="J660" s="65" t="s">
        <v>154</v>
      </c>
      <c r="K660" s="65" t="s">
        <v>881</v>
      </c>
    </row>
    <row r="661" spans="1:11" ht="24" x14ac:dyDescent="0.25">
      <c r="A661" s="65" t="s">
        <v>844</v>
      </c>
      <c r="B661" s="65" t="s">
        <v>151</v>
      </c>
      <c r="C661" s="66" t="s">
        <v>39</v>
      </c>
      <c r="D661" s="66" t="s">
        <v>884</v>
      </c>
      <c r="E661" s="66" t="s">
        <v>140</v>
      </c>
      <c r="F661" s="65" t="s">
        <v>885</v>
      </c>
      <c r="G661" s="67">
        <v>3038595</v>
      </c>
      <c r="H661" s="67">
        <v>3038296.202</v>
      </c>
      <c r="I661" s="67">
        <v>298.79799999995157</v>
      </c>
      <c r="J661" s="65" t="s">
        <v>154</v>
      </c>
      <c r="K661" s="65" t="s">
        <v>881</v>
      </c>
    </row>
    <row r="662" spans="1:11" ht="24" x14ac:dyDescent="0.25">
      <c r="A662" s="65" t="s">
        <v>844</v>
      </c>
      <c r="B662" s="65" t="s">
        <v>151</v>
      </c>
      <c r="C662" s="66" t="s">
        <v>39</v>
      </c>
      <c r="D662" s="66" t="s">
        <v>886</v>
      </c>
      <c r="E662" s="66" t="s">
        <v>137</v>
      </c>
      <c r="F662" s="65" t="s">
        <v>887</v>
      </c>
      <c r="G662" s="67">
        <v>100</v>
      </c>
      <c r="H662" s="67">
        <v>63.006999999999998</v>
      </c>
      <c r="I662" s="67">
        <v>36.993000000000002</v>
      </c>
      <c r="J662" s="65" t="s">
        <v>154</v>
      </c>
      <c r="K662" s="65" t="s">
        <v>881</v>
      </c>
    </row>
    <row r="663" spans="1:11" ht="24" x14ac:dyDescent="0.25">
      <c r="A663" s="65" t="s">
        <v>844</v>
      </c>
      <c r="B663" s="65" t="s">
        <v>151</v>
      </c>
      <c r="C663" s="66" t="s">
        <v>39</v>
      </c>
      <c r="D663" s="66" t="s">
        <v>886</v>
      </c>
      <c r="E663" s="66" t="s">
        <v>145</v>
      </c>
      <c r="F663" s="65" t="s">
        <v>887</v>
      </c>
      <c r="G663" s="67">
        <v>71996</v>
      </c>
      <c r="H663" s="67">
        <v>71995.505999999994</v>
      </c>
      <c r="I663" s="67">
        <v>0.4940000000060536</v>
      </c>
      <c r="J663" s="65" t="s">
        <v>154</v>
      </c>
      <c r="K663" s="65" t="s">
        <v>881</v>
      </c>
    </row>
    <row r="664" spans="1:11" ht="24" x14ac:dyDescent="0.25">
      <c r="A664" s="65" t="s">
        <v>844</v>
      </c>
      <c r="B664" s="65" t="s">
        <v>151</v>
      </c>
      <c r="C664" s="66" t="s">
        <v>39</v>
      </c>
      <c r="D664" s="66" t="s">
        <v>886</v>
      </c>
      <c r="E664" s="66" t="s">
        <v>140</v>
      </c>
      <c r="F664" s="65" t="s">
        <v>887</v>
      </c>
      <c r="G664" s="67">
        <v>1334744</v>
      </c>
      <c r="H664" s="67">
        <v>1334626.878</v>
      </c>
      <c r="I664" s="67">
        <v>117.12199999997392</v>
      </c>
      <c r="J664" s="65" t="s">
        <v>154</v>
      </c>
      <c r="K664" s="65" t="s">
        <v>881</v>
      </c>
    </row>
    <row r="665" spans="1:11" ht="24" x14ac:dyDescent="0.25">
      <c r="A665" s="65" t="s">
        <v>844</v>
      </c>
      <c r="B665" s="65" t="s">
        <v>198</v>
      </c>
      <c r="C665" s="66" t="s">
        <v>39</v>
      </c>
      <c r="D665" s="66" t="s">
        <v>888</v>
      </c>
      <c r="E665" s="66" t="s">
        <v>137</v>
      </c>
      <c r="F665" s="65" t="s">
        <v>889</v>
      </c>
      <c r="G665" s="67">
        <v>100</v>
      </c>
      <c r="H665" s="67">
        <v>0</v>
      </c>
      <c r="I665" s="67">
        <v>100</v>
      </c>
      <c r="J665" s="65" t="s">
        <v>298</v>
      </c>
      <c r="K665" s="65" t="s">
        <v>890</v>
      </c>
    </row>
    <row r="666" spans="1:11" ht="24" x14ac:dyDescent="0.25">
      <c r="A666" s="65" t="s">
        <v>844</v>
      </c>
      <c r="B666" s="65" t="s">
        <v>198</v>
      </c>
      <c r="C666" s="66" t="s">
        <v>39</v>
      </c>
      <c r="D666" s="66" t="s">
        <v>888</v>
      </c>
      <c r="E666" s="66" t="s">
        <v>145</v>
      </c>
      <c r="F666" s="65" t="s">
        <v>889</v>
      </c>
      <c r="G666" s="67">
        <v>115816</v>
      </c>
      <c r="H666" s="67">
        <v>114257.31</v>
      </c>
      <c r="I666" s="67">
        <v>1558.6900000000023</v>
      </c>
      <c r="J666" s="65" t="s">
        <v>298</v>
      </c>
      <c r="K666" s="65" t="s">
        <v>890</v>
      </c>
    </row>
    <row r="667" spans="1:11" ht="24" x14ac:dyDescent="0.25">
      <c r="A667" s="65" t="s">
        <v>844</v>
      </c>
      <c r="B667" s="65" t="s">
        <v>198</v>
      </c>
      <c r="C667" s="66" t="s">
        <v>39</v>
      </c>
      <c r="D667" s="66" t="s">
        <v>888</v>
      </c>
      <c r="E667" s="66" t="s">
        <v>140</v>
      </c>
      <c r="F667" s="65" t="s">
        <v>889</v>
      </c>
      <c r="G667" s="67">
        <v>1175081</v>
      </c>
      <c r="H667" s="67">
        <v>1175080.433</v>
      </c>
      <c r="I667" s="67">
        <v>0.56700000003911555</v>
      </c>
      <c r="J667" s="65" t="s">
        <v>298</v>
      </c>
      <c r="K667" s="65" t="s">
        <v>890</v>
      </c>
    </row>
    <row r="668" spans="1:11" ht="24" x14ac:dyDescent="0.25">
      <c r="A668" s="65" t="s">
        <v>844</v>
      </c>
      <c r="B668" s="65" t="s">
        <v>198</v>
      </c>
      <c r="C668" s="66" t="s">
        <v>39</v>
      </c>
      <c r="D668" s="66" t="s">
        <v>891</v>
      </c>
      <c r="E668" s="66" t="s">
        <v>140</v>
      </c>
      <c r="F668" s="65" t="s">
        <v>892</v>
      </c>
      <c r="G668" s="67">
        <v>388337</v>
      </c>
      <c r="H668" s="67">
        <v>388336.97499999998</v>
      </c>
      <c r="I668" s="67">
        <v>2.5000000023283064E-2</v>
      </c>
      <c r="J668" s="65" t="s">
        <v>298</v>
      </c>
      <c r="K668" s="65" t="s">
        <v>833</v>
      </c>
    </row>
    <row r="669" spans="1:11" ht="24" x14ac:dyDescent="0.25">
      <c r="A669" s="65" t="s">
        <v>844</v>
      </c>
      <c r="B669" s="65" t="s">
        <v>198</v>
      </c>
      <c r="C669" s="66" t="s">
        <v>39</v>
      </c>
      <c r="D669" s="66" t="s">
        <v>891</v>
      </c>
      <c r="E669" s="66" t="s">
        <v>146</v>
      </c>
      <c r="F669" s="65" t="s">
        <v>892</v>
      </c>
      <c r="G669" s="67">
        <v>1465</v>
      </c>
      <c r="H669" s="67">
        <v>1456.7</v>
      </c>
      <c r="I669" s="67">
        <v>8.2999999999999545</v>
      </c>
      <c r="J669" s="65" t="s">
        <v>298</v>
      </c>
      <c r="K669" s="65" t="s">
        <v>833</v>
      </c>
    </row>
    <row r="670" spans="1:11" ht="24" x14ac:dyDescent="0.25">
      <c r="A670" s="65" t="s">
        <v>844</v>
      </c>
      <c r="B670" s="65" t="s">
        <v>198</v>
      </c>
      <c r="C670" s="66" t="s">
        <v>39</v>
      </c>
      <c r="D670" s="66" t="s">
        <v>893</v>
      </c>
      <c r="E670" s="66" t="s">
        <v>137</v>
      </c>
      <c r="F670" s="65" t="s">
        <v>894</v>
      </c>
      <c r="G670" s="67">
        <v>200</v>
      </c>
      <c r="H670" s="67">
        <v>49.084000000000003</v>
      </c>
      <c r="I670" s="67">
        <v>150.916</v>
      </c>
      <c r="J670" s="65" t="s">
        <v>298</v>
      </c>
      <c r="K670" s="65" t="s">
        <v>890</v>
      </c>
    </row>
    <row r="671" spans="1:11" ht="24" x14ac:dyDescent="0.25">
      <c r="A671" s="65" t="s">
        <v>844</v>
      </c>
      <c r="B671" s="65" t="s">
        <v>198</v>
      </c>
      <c r="C671" s="66" t="s">
        <v>39</v>
      </c>
      <c r="D671" s="66" t="s">
        <v>893</v>
      </c>
      <c r="E671" s="66" t="s">
        <v>145</v>
      </c>
      <c r="F671" s="65" t="s">
        <v>894</v>
      </c>
      <c r="G671" s="67">
        <v>98277</v>
      </c>
      <c r="H671" s="67">
        <v>98277</v>
      </c>
      <c r="I671" s="67">
        <v>0</v>
      </c>
      <c r="J671" s="65" t="s">
        <v>298</v>
      </c>
      <c r="K671" s="65" t="s">
        <v>890</v>
      </c>
    </row>
    <row r="672" spans="1:11" ht="24" x14ac:dyDescent="0.25">
      <c r="A672" s="65" t="s">
        <v>844</v>
      </c>
      <c r="B672" s="65" t="s">
        <v>198</v>
      </c>
      <c r="C672" s="66" t="s">
        <v>39</v>
      </c>
      <c r="D672" s="66" t="s">
        <v>893</v>
      </c>
      <c r="E672" s="66" t="s">
        <v>140</v>
      </c>
      <c r="F672" s="65" t="s">
        <v>894</v>
      </c>
      <c r="G672" s="67">
        <v>6174718</v>
      </c>
      <c r="H672" s="67">
        <v>6174717.6229999997</v>
      </c>
      <c r="I672" s="67">
        <v>0.37700000032782555</v>
      </c>
      <c r="J672" s="65" t="s">
        <v>298</v>
      </c>
      <c r="K672" s="65" t="s">
        <v>890</v>
      </c>
    </row>
    <row r="673" spans="1:11" ht="24" x14ac:dyDescent="0.25">
      <c r="A673" s="65" t="s">
        <v>844</v>
      </c>
      <c r="B673" s="65" t="s">
        <v>303</v>
      </c>
      <c r="C673" s="66" t="s">
        <v>39</v>
      </c>
      <c r="D673" s="66" t="s">
        <v>895</v>
      </c>
      <c r="E673" s="66" t="s">
        <v>137</v>
      </c>
      <c r="F673" s="65" t="s">
        <v>896</v>
      </c>
      <c r="G673" s="67">
        <v>100</v>
      </c>
      <c r="H673" s="67">
        <v>52.152000000000001</v>
      </c>
      <c r="I673" s="67">
        <v>47.847999999999999</v>
      </c>
      <c r="J673" s="65" t="s">
        <v>306</v>
      </c>
      <c r="K673" s="65" t="s">
        <v>897</v>
      </c>
    </row>
    <row r="674" spans="1:11" ht="24" x14ac:dyDescent="0.25">
      <c r="A674" s="65" t="s">
        <v>844</v>
      </c>
      <c r="B674" s="65" t="s">
        <v>303</v>
      </c>
      <c r="C674" s="66" t="s">
        <v>39</v>
      </c>
      <c r="D674" s="66" t="s">
        <v>895</v>
      </c>
      <c r="E674" s="66" t="s">
        <v>145</v>
      </c>
      <c r="F674" s="65" t="s">
        <v>896</v>
      </c>
      <c r="G674" s="67">
        <v>170194</v>
      </c>
      <c r="H674" s="67">
        <v>170109.861</v>
      </c>
      <c r="I674" s="67">
        <v>84.138999999995576</v>
      </c>
      <c r="J674" s="65" t="s">
        <v>306</v>
      </c>
      <c r="K674" s="65" t="s">
        <v>897</v>
      </c>
    </row>
    <row r="675" spans="1:11" ht="24" x14ac:dyDescent="0.25">
      <c r="A675" s="65" t="s">
        <v>844</v>
      </c>
      <c r="B675" s="65" t="s">
        <v>303</v>
      </c>
      <c r="C675" s="66" t="s">
        <v>39</v>
      </c>
      <c r="D675" s="66" t="s">
        <v>895</v>
      </c>
      <c r="E675" s="66" t="s">
        <v>140</v>
      </c>
      <c r="F675" s="65" t="s">
        <v>896</v>
      </c>
      <c r="G675" s="67">
        <v>3193594</v>
      </c>
      <c r="H675" s="67">
        <v>3165991.3429999999</v>
      </c>
      <c r="I675" s="67">
        <v>27602.657000000123</v>
      </c>
      <c r="J675" s="65" t="s">
        <v>306</v>
      </c>
      <c r="K675" s="65" t="s">
        <v>897</v>
      </c>
    </row>
    <row r="676" spans="1:11" ht="24" x14ac:dyDescent="0.25">
      <c r="A676" s="65" t="s">
        <v>844</v>
      </c>
      <c r="B676" s="65" t="s">
        <v>303</v>
      </c>
      <c r="C676" s="66" t="s">
        <v>39</v>
      </c>
      <c r="D676" s="66" t="s">
        <v>895</v>
      </c>
      <c r="E676" s="66" t="s">
        <v>146</v>
      </c>
      <c r="F676" s="65" t="s">
        <v>896</v>
      </c>
      <c r="G676" s="67">
        <v>1510</v>
      </c>
      <c r="H676" s="67">
        <v>1484.923</v>
      </c>
      <c r="I676" s="67">
        <v>25.076999999999998</v>
      </c>
      <c r="J676" s="65" t="s">
        <v>306</v>
      </c>
      <c r="K676" s="65" t="s">
        <v>897</v>
      </c>
    </row>
    <row r="677" spans="1:11" ht="24" x14ac:dyDescent="0.25">
      <c r="A677" s="65" t="s">
        <v>844</v>
      </c>
      <c r="B677" s="65" t="s">
        <v>155</v>
      </c>
      <c r="C677" s="66" t="s">
        <v>39</v>
      </c>
      <c r="D677" s="66" t="s">
        <v>898</v>
      </c>
      <c r="E677" s="66" t="s">
        <v>140</v>
      </c>
      <c r="F677" s="65" t="s">
        <v>899</v>
      </c>
      <c r="G677" s="67">
        <v>398034</v>
      </c>
      <c r="H677" s="67">
        <v>397849.022</v>
      </c>
      <c r="I677" s="67">
        <v>184.97800000000279</v>
      </c>
      <c r="J677" s="65" t="s">
        <v>158</v>
      </c>
      <c r="K677" s="65" t="s">
        <v>693</v>
      </c>
    </row>
    <row r="678" spans="1:11" ht="24" x14ac:dyDescent="0.25">
      <c r="A678" s="65" t="s">
        <v>844</v>
      </c>
      <c r="B678" s="65" t="s">
        <v>155</v>
      </c>
      <c r="C678" s="66" t="s">
        <v>39</v>
      </c>
      <c r="D678" s="66" t="s">
        <v>898</v>
      </c>
      <c r="E678" s="66" t="s">
        <v>146</v>
      </c>
      <c r="F678" s="65" t="s">
        <v>899</v>
      </c>
      <c r="G678" s="67">
        <v>971</v>
      </c>
      <c r="H678" s="67">
        <v>876.34799999999996</v>
      </c>
      <c r="I678" s="67">
        <v>94.652000000000044</v>
      </c>
      <c r="J678" s="65" t="s">
        <v>158</v>
      </c>
      <c r="K678" s="65" t="s">
        <v>693</v>
      </c>
    </row>
    <row r="679" spans="1:11" ht="24" x14ac:dyDescent="0.25">
      <c r="A679" s="65" t="s">
        <v>844</v>
      </c>
      <c r="B679" s="65" t="s">
        <v>155</v>
      </c>
      <c r="C679" s="66" t="s">
        <v>39</v>
      </c>
      <c r="D679" s="66" t="s">
        <v>900</v>
      </c>
      <c r="E679" s="66" t="s">
        <v>145</v>
      </c>
      <c r="F679" s="65" t="s">
        <v>901</v>
      </c>
      <c r="G679" s="67">
        <v>62904</v>
      </c>
      <c r="H679" s="67">
        <v>62904</v>
      </c>
      <c r="I679" s="67">
        <v>0</v>
      </c>
      <c r="J679" s="65" t="s">
        <v>687</v>
      </c>
      <c r="K679" s="65" t="s">
        <v>688</v>
      </c>
    </row>
    <row r="680" spans="1:11" ht="24" x14ac:dyDescent="0.25">
      <c r="A680" s="65" t="s">
        <v>844</v>
      </c>
      <c r="B680" s="65" t="s">
        <v>155</v>
      </c>
      <c r="C680" s="66" t="s">
        <v>39</v>
      </c>
      <c r="D680" s="66" t="s">
        <v>900</v>
      </c>
      <c r="E680" s="66" t="s">
        <v>140</v>
      </c>
      <c r="F680" s="65" t="s">
        <v>901</v>
      </c>
      <c r="G680" s="67">
        <v>416000</v>
      </c>
      <c r="H680" s="67">
        <v>415562.16100000002</v>
      </c>
      <c r="I680" s="67">
        <v>437.83899999997811</v>
      </c>
      <c r="J680" s="65" t="s">
        <v>687</v>
      </c>
      <c r="K680" s="65" t="s">
        <v>688</v>
      </c>
    </row>
    <row r="681" spans="1:11" ht="24" x14ac:dyDescent="0.25">
      <c r="A681" s="65" t="s">
        <v>844</v>
      </c>
      <c r="B681" s="65" t="s">
        <v>155</v>
      </c>
      <c r="C681" s="66" t="s">
        <v>39</v>
      </c>
      <c r="D681" s="66" t="s">
        <v>900</v>
      </c>
      <c r="E681" s="66" t="s">
        <v>146</v>
      </c>
      <c r="F681" s="65" t="s">
        <v>901</v>
      </c>
      <c r="G681" s="67">
        <v>760</v>
      </c>
      <c r="H681" s="67">
        <v>754.63300000000004</v>
      </c>
      <c r="I681" s="67">
        <v>5.3669999999999618</v>
      </c>
      <c r="J681" s="65" t="s">
        <v>687</v>
      </c>
      <c r="K681" s="65" t="s">
        <v>688</v>
      </c>
    </row>
    <row r="682" spans="1:11" ht="24" x14ac:dyDescent="0.25">
      <c r="A682" s="65" t="s">
        <v>844</v>
      </c>
      <c r="B682" s="65" t="s">
        <v>155</v>
      </c>
      <c r="C682" s="66" t="s">
        <v>39</v>
      </c>
      <c r="D682" s="66" t="s">
        <v>902</v>
      </c>
      <c r="E682" s="66" t="s">
        <v>145</v>
      </c>
      <c r="F682" s="65" t="s">
        <v>903</v>
      </c>
      <c r="G682" s="67">
        <v>63060</v>
      </c>
      <c r="H682" s="67">
        <v>63059.1</v>
      </c>
      <c r="I682" s="67">
        <v>0.90000000000145519</v>
      </c>
      <c r="J682" s="65" t="s">
        <v>158</v>
      </c>
      <c r="K682" s="65" t="s">
        <v>158</v>
      </c>
    </row>
    <row r="683" spans="1:11" ht="24" x14ac:dyDescent="0.25">
      <c r="A683" s="65" t="s">
        <v>844</v>
      </c>
      <c r="B683" s="65" t="s">
        <v>155</v>
      </c>
      <c r="C683" s="66" t="s">
        <v>39</v>
      </c>
      <c r="D683" s="66" t="s">
        <v>902</v>
      </c>
      <c r="E683" s="66" t="s">
        <v>140</v>
      </c>
      <c r="F683" s="65" t="s">
        <v>903</v>
      </c>
      <c r="G683" s="67">
        <v>653259</v>
      </c>
      <c r="H683" s="67">
        <v>653259</v>
      </c>
      <c r="I683" s="67">
        <v>0</v>
      </c>
      <c r="J683" s="65" t="s">
        <v>158</v>
      </c>
      <c r="K683" s="65" t="s">
        <v>158</v>
      </c>
    </row>
    <row r="684" spans="1:11" ht="24" x14ac:dyDescent="0.25">
      <c r="A684" s="65" t="s">
        <v>844</v>
      </c>
      <c r="B684" s="65" t="s">
        <v>155</v>
      </c>
      <c r="C684" s="66" t="s">
        <v>39</v>
      </c>
      <c r="D684" s="66" t="s">
        <v>904</v>
      </c>
      <c r="E684" s="66" t="s">
        <v>140</v>
      </c>
      <c r="F684" s="65" t="s">
        <v>905</v>
      </c>
      <c r="G684" s="67">
        <v>593842</v>
      </c>
      <c r="H684" s="67">
        <v>350000</v>
      </c>
      <c r="I684" s="67">
        <v>243842</v>
      </c>
      <c r="J684" s="65" t="s">
        <v>158</v>
      </c>
      <c r="K684" s="65" t="s">
        <v>693</v>
      </c>
    </row>
    <row r="685" spans="1:11" ht="24" x14ac:dyDescent="0.25">
      <c r="A685" s="65" t="s">
        <v>844</v>
      </c>
      <c r="B685" s="65" t="s">
        <v>161</v>
      </c>
      <c r="C685" s="66" t="s">
        <v>39</v>
      </c>
      <c r="D685" s="66" t="s">
        <v>906</v>
      </c>
      <c r="E685" s="66" t="s">
        <v>145</v>
      </c>
      <c r="F685" s="65" t="s">
        <v>907</v>
      </c>
      <c r="G685" s="67">
        <v>328100</v>
      </c>
      <c r="H685" s="67">
        <v>328059.37199999997</v>
      </c>
      <c r="I685" s="67">
        <v>40.628000000026077</v>
      </c>
      <c r="J685" s="65" t="s">
        <v>164</v>
      </c>
      <c r="K685" s="65" t="s">
        <v>165</v>
      </c>
    </row>
    <row r="686" spans="1:11" ht="24" x14ac:dyDescent="0.25">
      <c r="A686" s="65" t="s">
        <v>844</v>
      </c>
      <c r="B686" s="65" t="s">
        <v>161</v>
      </c>
      <c r="C686" s="66" t="s">
        <v>39</v>
      </c>
      <c r="D686" s="66" t="s">
        <v>908</v>
      </c>
      <c r="E686" s="66" t="s">
        <v>137</v>
      </c>
      <c r="F686" s="65" t="s">
        <v>909</v>
      </c>
      <c r="G686" s="67">
        <v>100</v>
      </c>
      <c r="H686" s="67">
        <v>52.152000000000001</v>
      </c>
      <c r="I686" s="67">
        <v>47.847999999999999</v>
      </c>
      <c r="J686" s="65" t="s">
        <v>164</v>
      </c>
      <c r="K686" s="65" t="s">
        <v>165</v>
      </c>
    </row>
    <row r="687" spans="1:11" ht="24" x14ac:dyDescent="0.25">
      <c r="A687" s="65" t="s">
        <v>844</v>
      </c>
      <c r="B687" s="65" t="s">
        <v>161</v>
      </c>
      <c r="C687" s="66" t="s">
        <v>39</v>
      </c>
      <c r="D687" s="66" t="s">
        <v>908</v>
      </c>
      <c r="E687" s="66" t="s">
        <v>145</v>
      </c>
      <c r="F687" s="65" t="s">
        <v>909</v>
      </c>
      <c r="G687" s="67">
        <v>55643</v>
      </c>
      <c r="H687" s="67">
        <v>55642.68</v>
      </c>
      <c r="I687" s="67">
        <v>0.31999999999970896</v>
      </c>
      <c r="J687" s="65" t="s">
        <v>164</v>
      </c>
      <c r="K687" s="65" t="s">
        <v>165</v>
      </c>
    </row>
    <row r="688" spans="1:11" ht="24" x14ac:dyDescent="0.25">
      <c r="A688" s="65" t="s">
        <v>844</v>
      </c>
      <c r="B688" s="65" t="s">
        <v>161</v>
      </c>
      <c r="C688" s="66" t="s">
        <v>39</v>
      </c>
      <c r="D688" s="66" t="s">
        <v>908</v>
      </c>
      <c r="E688" s="66" t="s">
        <v>140</v>
      </c>
      <c r="F688" s="65" t="s">
        <v>909</v>
      </c>
      <c r="G688" s="67">
        <v>796373</v>
      </c>
      <c r="H688" s="67">
        <v>796372.69099999999</v>
      </c>
      <c r="I688" s="67">
        <v>0.3090000000083819</v>
      </c>
      <c r="J688" s="65" t="s">
        <v>164</v>
      </c>
      <c r="K688" s="65" t="s">
        <v>165</v>
      </c>
    </row>
    <row r="689" spans="1:11" ht="24" x14ac:dyDescent="0.25">
      <c r="A689" s="65" t="s">
        <v>844</v>
      </c>
      <c r="B689" s="65" t="s">
        <v>161</v>
      </c>
      <c r="C689" s="66" t="s">
        <v>39</v>
      </c>
      <c r="D689" s="66" t="s">
        <v>908</v>
      </c>
      <c r="E689" s="66" t="s">
        <v>146</v>
      </c>
      <c r="F689" s="65" t="s">
        <v>909</v>
      </c>
      <c r="G689" s="67">
        <v>386</v>
      </c>
      <c r="H689" s="67">
        <v>385.24299999999999</v>
      </c>
      <c r="I689" s="67">
        <v>0.757000000000005</v>
      </c>
      <c r="J689" s="65" t="s">
        <v>164</v>
      </c>
      <c r="K689" s="65" t="s">
        <v>165</v>
      </c>
    </row>
    <row r="690" spans="1:11" ht="24" x14ac:dyDescent="0.25">
      <c r="A690" s="65" t="s">
        <v>844</v>
      </c>
      <c r="B690" s="65" t="s">
        <v>161</v>
      </c>
      <c r="C690" s="66" t="s">
        <v>39</v>
      </c>
      <c r="D690" s="66" t="s">
        <v>910</v>
      </c>
      <c r="E690" s="66" t="s">
        <v>137</v>
      </c>
      <c r="F690" s="65" t="s">
        <v>911</v>
      </c>
      <c r="G690" s="67">
        <v>100</v>
      </c>
      <c r="H690" s="67">
        <v>0</v>
      </c>
      <c r="I690" s="67">
        <v>100</v>
      </c>
      <c r="J690" s="65" t="s">
        <v>335</v>
      </c>
      <c r="K690" s="65" t="s">
        <v>912</v>
      </c>
    </row>
    <row r="691" spans="1:11" ht="24" x14ac:dyDescent="0.25">
      <c r="A691" s="65" t="s">
        <v>844</v>
      </c>
      <c r="B691" s="65" t="s">
        <v>161</v>
      </c>
      <c r="C691" s="66" t="s">
        <v>39</v>
      </c>
      <c r="D691" s="66" t="s">
        <v>910</v>
      </c>
      <c r="E691" s="66" t="s">
        <v>145</v>
      </c>
      <c r="F691" s="65" t="s">
        <v>911</v>
      </c>
      <c r="G691" s="67">
        <v>53127</v>
      </c>
      <c r="H691" s="67">
        <v>53126.362000000001</v>
      </c>
      <c r="I691" s="67">
        <v>0.63799999999901047</v>
      </c>
      <c r="J691" s="65" t="s">
        <v>335</v>
      </c>
      <c r="K691" s="65" t="s">
        <v>912</v>
      </c>
    </row>
    <row r="692" spans="1:11" ht="24" x14ac:dyDescent="0.25">
      <c r="A692" s="65" t="s">
        <v>844</v>
      </c>
      <c r="B692" s="65" t="s">
        <v>161</v>
      </c>
      <c r="C692" s="66" t="s">
        <v>39</v>
      </c>
      <c r="D692" s="66" t="s">
        <v>910</v>
      </c>
      <c r="E692" s="66" t="s">
        <v>140</v>
      </c>
      <c r="F692" s="65" t="s">
        <v>911</v>
      </c>
      <c r="G692" s="67">
        <v>462976</v>
      </c>
      <c r="H692" s="67">
        <v>462975.397</v>
      </c>
      <c r="I692" s="67">
        <v>0.60300000000279397</v>
      </c>
      <c r="J692" s="65" t="s">
        <v>335</v>
      </c>
      <c r="K692" s="65" t="s">
        <v>912</v>
      </c>
    </row>
    <row r="693" spans="1:11" ht="24" x14ac:dyDescent="0.25">
      <c r="A693" s="65" t="s">
        <v>844</v>
      </c>
      <c r="B693" s="65" t="s">
        <v>161</v>
      </c>
      <c r="C693" s="66" t="s">
        <v>39</v>
      </c>
      <c r="D693" s="66" t="s">
        <v>910</v>
      </c>
      <c r="E693" s="66" t="s">
        <v>146</v>
      </c>
      <c r="F693" s="65" t="s">
        <v>911</v>
      </c>
      <c r="G693" s="67">
        <v>986</v>
      </c>
      <c r="H693" s="67">
        <v>985.48500000000001</v>
      </c>
      <c r="I693" s="67">
        <v>0.51499999999998636</v>
      </c>
      <c r="J693" s="65" t="s">
        <v>335</v>
      </c>
      <c r="K693" s="65" t="s">
        <v>912</v>
      </c>
    </row>
    <row r="694" spans="1:11" ht="24" x14ac:dyDescent="0.25">
      <c r="A694" s="65" t="s">
        <v>844</v>
      </c>
      <c r="B694" s="65" t="s">
        <v>161</v>
      </c>
      <c r="C694" s="66" t="s">
        <v>39</v>
      </c>
      <c r="D694" s="66" t="s">
        <v>913</v>
      </c>
      <c r="E694" s="66" t="s">
        <v>137</v>
      </c>
      <c r="F694" s="65" t="s">
        <v>914</v>
      </c>
      <c r="G694" s="67">
        <v>150</v>
      </c>
      <c r="H694" s="67">
        <v>0</v>
      </c>
      <c r="I694" s="67">
        <v>150</v>
      </c>
      <c r="J694" s="65" t="s">
        <v>742</v>
      </c>
      <c r="K694" s="65" t="s">
        <v>743</v>
      </c>
    </row>
    <row r="695" spans="1:11" ht="24" x14ac:dyDescent="0.25">
      <c r="A695" s="65" t="s">
        <v>844</v>
      </c>
      <c r="B695" s="65" t="s">
        <v>161</v>
      </c>
      <c r="C695" s="66" t="s">
        <v>39</v>
      </c>
      <c r="D695" s="66" t="s">
        <v>913</v>
      </c>
      <c r="E695" s="66" t="s">
        <v>140</v>
      </c>
      <c r="F695" s="65" t="s">
        <v>914</v>
      </c>
      <c r="G695" s="67">
        <v>10</v>
      </c>
      <c r="H695" s="67">
        <v>0</v>
      </c>
      <c r="I695" s="67">
        <v>10</v>
      </c>
      <c r="J695" s="65" t="s">
        <v>742</v>
      </c>
      <c r="K695" s="65" t="s">
        <v>743</v>
      </c>
    </row>
    <row r="696" spans="1:11" ht="24" x14ac:dyDescent="0.25">
      <c r="A696" s="65" t="s">
        <v>844</v>
      </c>
      <c r="B696" s="65" t="s">
        <v>161</v>
      </c>
      <c r="C696" s="66" t="s">
        <v>39</v>
      </c>
      <c r="D696" s="66" t="s">
        <v>915</v>
      </c>
      <c r="E696" s="66" t="s">
        <v>137</v>
      </c>
      <c r="F696" s="65" t="s">
        <v>916</v>
      </c>
      <c r="G696" s="67">
        <v>150</v>
      </c>
      <c r="H696" s="67">
        <v>0</v>
      </c>
      <c r="I696" s="67">
        <v>150</v>
      </c>
      <c r="J696" s="65" t="s">
        <v>164</v>
      </c>
      <c r="K696" s="65" t="s">
        <v>165</v>
      </c>
    </row>
    <row r="697" spans="1:11" ht="24" x14ac:dyDescent="0.25">
      <c r="A697" s="65" t="s">
        <v>844</v>
      </c>
      <c r="B697" s="65" t="s">
        <v>161</v>
      </c>
      <c r="C697" s="66" t="s">
        <v>39</v>
      </c>
      <c r="D697" s="66" t="s">
        <v>915</v>
      </c>
      <c r="E697" s="66" t="s">
        <v>145</v>
      </c>
      <c r="F697" s="65" t="s">
        <v>916</v>
      </c>
      <c r="G697" s="67">
        <v>31080</v>
      </c>
      <c r="H697" s="67">
        <v>30507.392</v>
      </c>
      <c r="I697" s="67">
        <v>572.60800000000017</v>
      </c>
      <c r="J697" s="65" t="s">
        <v>164</v>
      </c>
      <c r="K697" s="65" t="s">
        <v>165</v>
      </c>
    </row>
    <row r="698" spans="1:11" ht="24" x14ac:dyDescent="0.25">
      <c r="A698" s="65" t="s">
        <v>844</v>
      </c>
      <c r="B698" s="65" t="s">
        <v>161</v>
      </c>
      <c r="C698" s="66" t="s">
        <v>39</v>
      </c>
      <c r="D698" s="66" t="s">
        <v>915</v>
      </c>
      <c r="E698" s="66" t="s">
        <v>140</v>
      </c>
      <c r="F698" s="65" t="s">
        <v>916</v>
      </c>
      <c r="G698" s="67">
        <v>239360</v>
      </c>
      <c r="H698" s="67">
        <v>239330.43400000001</v>
      </c>
      <c r="I698" s="67">
        <v>29.565999999991618</v>
      </c>
      <c r="J698" s="65" t="s">
        <v>164</v>
      </c>
      <c r="K698" s="65" t="s">
        <v>165</v>
      </c>
    </row>
    <row r="699" spans="1:11" ht="24" x14ac:dyDescent="0.25">
      <c r="A699" s="65" t="s">
        <v>844</v>
      </c>
      <c r="B699" s="65" t="s">
        <v>161</v>
      </c>
      <c r="C699" s="66" t="s">
        <v>39</v>
      </c>
      <c r="D699" s="66" t="s">
        <v>915</v>
      </c>
      <c r="E699" s="66" t="s">
        <v>146</v>
      </c>
      <c r="F699" s="65" t="s">
        <v>916</v>
      </c>
      <c r="G699" s="67">
        <v>600</v>
      </c>
      <c r="H699" s="67">
        <v>217.316</v>
      </c>
      <c r="I699" s="67">
        <v>382.68399999999997</v>
      </c>
      <c r="J699" s="65" t="s">
        <v>164</v>
      </c>
      <c r="K699" s="65" t="s">
        <v>165</v>
      </c>
    </row>
    <row r="700" spans="1:11" ht="60" x14ac:dyDescent="0.25">
      <c r="A700" s="65" t="s">
        <v>844</v>
      </c>
      <c r="B700" s="65" t="s">
        <v>161</v>
      </c>
      <c r="C700" s="66" t="s">
        <v>39</v>
      </c>
      <c r="D700" s="66" t="s">
        <v>917</v>
      </c>
      <c r="E700" s="66" t="s">
        <v>137</v>
      </c>
      <c r="F700" s="65" t="s">
        <v>918</v>
      </c>
      <c r="G700" s="67">
        <v>200</v>
      </c>
      <c r="H700" s="67">
        <v>0</v>
      </c>
      <c r="I700" s="67">
        <v>200</v>
      </c>
      <c r="J700" s="65" t="s">
        <v>335</v>
      </c>
      <c r="K700" s="65" t="s">
        <v>919</v>
      </c>
    </row>
    <row r="701" spans="1:11" ht="60" x14ac:dyDescent="0.25">
      <c r="A701" s="65" t="s">
        <v>844</v>
      </c>
      <c r="B701" s="65" t="s">
        <v>161</v>
      </c>
      <c r="C701" s="66" t="s">
        <v>39</v>
      </c>
      <c r="D701" s="66" t="s">
        <v>917</v>
      </c>
      <c r="E701" s="66" t="s">
        <v>145</v>
      </c>
      <c r="F701" s="65" t="s">
        <v>918</v>
      </c>
      <c r="G701" s="67">
        <v>25000</v>
      </c>
      <c r="H701" s="67">
        <v>16350.701999999999</v>
      </c>
      <c r="I701" s="67">
        <v>8649.2980000000007</v>
      </c>
      <c r="J701" s="65" t="s">
        <v>335</v>
      </c>
      <c r="K701" s="65" t="s">
        <v>919</v>
      </c>
    </row>
    <row r="702" spans="1:11" ht="60" x14ac:dyDescent="0.25">
      <c r="A702" s="65" t="s">
        <v>844</v>
      </c>
      <c r="B702" s="65" t="s">
        <v>161</v>
      </c>
      <c r="C702" s="66" t="s">
        <v>39</v>
      </c>
      <c r="D702" s="66" t="s">
        <v>917</v>
      </c>
      <c r="E702" s="66" t="s">
        <v>140</v>
      </c>
      <c r="F702" s="65" t="s">
        <v>918</v>
      </c>
      <c r="G702" s="67">
        <v>500000</v>
      </c>
      <c r="H702" s="67">
        <v>498411.196</v>
      </c>
      <c r="I702" s="67">
        <v>1588.8040000000037</v>
      </c>
      <c r="J702" s="65" t="s">
        <v>335</v>
      </c>
      <c r="K702" s="65" t="s">
        <v>919</v>
      </c>
    </row>
    <row r="703" spans="1:11" ht="60" x14ac:dyDescent="0.25">
      <c r="A703" s="65" t="s">
        <v>844</v>
      </c>
      <c r="B703" s="65" t="s">
        <v>161</v>
      </c>
      <c r="C703" s="66" t="s">
        <v>39</v>
      </c>
      <c r="D703" s="66" t="s">
        <v>917</v>
      </c>
      <c r="E703" s="66" t="s">
        <v>146</v>
      </c>
      <c r="F703" s="65" t="s">
        <v>918</v>
      </c>
      <c r="G703" s="67">
        <v>1080</v>
      </c>
      <c r="H703" s="67">
        <v>0</v>
      </c>
      <c r="I703" s="67">
        <v>1080</v>
      </c>
      <c r="J703" s="65" t="s">
        <v>335</v>
      </c>
      <c r="K703" s="65" t="s">
        <v>919</v>
      </c>
    </row>
    <row r="704" spans="1:11" ht="24" x14ac:dyDescent="0.25">
      <c r="A704" s="65" t="s">
        <v>844</v>
      </c>
      <c r="B704" s="65" t="s">
        <v>161</v>
      </c>
      <c r="C704" s="66" t="s">
        <v>39</v>
      </c>
      <c r="D704" s="66" t="s">
        <v>920</v>
      </c>
      <c r="E704" s="66" t="s">
        <v>137</v>
      </c>
      <c r="F704" s="65" t="s">
        <v>921</v>
      </c>
      <c r="G704" s="67">
        <v>200</v>
      </c>
      <c r="H704" s="67">
        <v>0</v>
      </c>
      <c r="I704" s="67">
        <v>200</v>
      </c>
      <c r="J704" s="65" t="s">
        <v>742</v>
      </c>
      <c r="K704" s="65" t="s">
        <v>922</v>
      </c>
    </row>
    <row r="705" spans="1:11" ht="24" x14ac:dyDescent="0.25">
      <c r="A705" s="65" t="s">
        <v>844</v>
      </c>
      <c r="B705" s="65" t="s">
        <v>161</v>
      </c>
      <c r="C705" s="66" t="s">
        <v>39</v>
      </c>
      <c r="D705" s="66" t="s">
        <v>920</v>
      </c>
      <c r="E705" s="66" t="s">
        <v>145</v>
      </c>
      <c r="F705" s="65" t="s">
        <v>921</v>
      </c>
      <c r="G705" s="67">
        <v>57000</v>
      </c>
      <c r="H705" s="67">
        <v>47925.182000000001</v>
      </c>
      <c r="I705" s="67">
        <v>9074.8179999999993</v>
      </c>
      <c r="J705" s="65" t="s">
        <v>742</v>
      </c>
      <c r="K705" s="65" t="s">
        <v>922</v>
      </c>
    </row>
    <row r="706" spans="1:11" ht="24" x14ac:dyDescent="0.25">
      <c r="A706" s="65" t="s">
        <v>844</v>
      </c>
      <c r="B706" s="65" t="s">
        <v>161</v>
      </c>
      <c r="C706" s="66" t="s">
        <v>39</v>
      </c>
      <c r="D706" s="66" t="s">
        <v>920</v>
      </c>
      <c r="E706" s="66" t="s">
        <v>140</v>
      </c>
      <c r="F706" s="65" t="s">
        <v>921</v>
      </c>
      <c r="G706" s="67">
        <v>550000</v>
      </c>
      <c r="H706" s="67">
        <v>549998.69999999995</v>
      </c>
      <c r="I706" s="67">
        <v>1.3000000000465661</v>
      </c>
      <c r="J706" s="65" t="s">
        <v>742</v>
      </c>
      <c r="K706" s="65" t="s">
        <v>922</v>
      </c>
    </row>
    <row r="707" spans="1:11" ht="24" x14ac:dyDescent="0.25">
      <c r="A707" s="65" t="s">
        <v>844</v>
      </c>
      <c r="B707" s="65" t="s">
        <v>161</v>
      </c>
      <c r="C707" s="66" t="s">
        <v>39</v>
      </c>
      <c r="D707" s="66" t="s">
        <v>920</v>
      </c>
      <c r="E707" s="66" t="s">
        <v>146</v>
      </c>
      <c r="F707" s="65" t="s">
        <v>921</v>
      </c>
      <c r="G707" s="67">
        <v>1080</v>
      </c>
      <c r="H707" s="67">
        <v>0</v>
      </c>
      <c r="I707" s="67">
        <v>1080</v>
      </c>
      <c r="J707" s="65" t="s">
        <v>742</v>
      </c>
      <c r="K707" s="65" t="s">
        <v>922</v>
      </c>
    </row>
    <row r="708" spans="1:11" ht="48" x14ac:dyDescent="0.25">
      <c r="A708" s="65" t="s">
        <v>844</v>
      </c>
      <c r="B708" s="65" t="s">
        <v>161</v>
      </c>
      <c r="C708" s="66" t="s">
        <v>39</v>
      </c>
      <c r="D708" s="66" t="s">
        <v>923</v>
      </c>
      <c r="E708" s="66" t="s">
        <v>137</v>
      </c>
      <c r="F708" s="65" t="s">
        <v>924</v>
      </c>
      <c r="G708" s="67">
        <v>200</v>
      </c>
      <c r="H708" s="67">
        <v>0</v>
      </c>
      <c r="I708" s="67">
        <v>200</v>
      </c>
      <c r="J708" s="65" t="s">
        <v>164</v>
      </c>
      <c r="K708" s="65" t="s">
        <v>925</v>
      </c>
    </row>
    <row r="709" spans="1:11" ht="48" x14ac:dyDescent="0.25">
      <c r="A709" s="65" t="s">
        <v>844</v>
      </c>
      <c r="B709" s="65" t="s">
        <v>161</v>
      </c>
      <c r="C709" s="66" t="s">
        <v>39</v>
      </c>
      <c r="D709" s="66" t="s">
        <v>923</v>
      </c>
      <c r="E709" s="66" t="s">
        <v>145</v>
      </c>
      <c r="F709" s="65" t="s">
        <v>924</v>
      </c>
      <c r="G709" s="67">
        <v>57100</v>
      </c>
      <c r="H709" s="67">
        <v>44990.527000000002</v>
      </c>
      <c r="I709" s="67">
        <v>12109.472999999998</v>
      </c>
      <c r="J709" s="65" t="s">
        <v>164</v>
      </c>
      <c r="K709" s="65" t="s">
        <v>925</v>
      </c>
    </row>
    <row r="710" spans="1:11" ht="48" x14ac:dyDescent="0.25">
      <c r="A710" s="65" t="s">
        <v>844</v>
      </c>
      <c r="B710" s="65" t="s">
        <v>161</v>
      </c>
      <c r="C710" s="66" t="s">
        <v>39</v>
      </c>
      <c r="D710" s="66" t="s">
        <v>923</v>
      </c>
      <c r="E710" s="66" t="s">
        <v>140</v>
      </c>
      <c r="F710" s="65" t="s">
        <v>924</v>
      </c>
      <c r="G710" s="67">
        <v>510000</v>
      </c>
      <c r="H710" s="67">
        <v>509989.75900000002</v>
      </c>
      <c r="I710" s="67">
        <v>10.240999999979977</v>
      </c>
      <c r="J710" s="65" t="s">
        <v>164</v>
      </c>
      <c r="K710" s="65" t="s">
        <v>925</v>
      </c>
    </row>
    <row r="711" spans="1:11" ht="48" x14ac:dyDescent="0.25">
      <c r="A711" s="65" t="s">
        <v>844</v>
      </c>
      <c r="B711" s="65" t="s">
        <v>161</v>
      </c>
      <c r="C711" s="66" t="s">
        <v>39</v>
      </c>
      <c r="D711" s="66" t="s">
        <v>923</v>
      </c>
      <c r="E711" s="66" t="s">
        <v>146</v>
      </c>
      <c r="F711" s="65" t="s">
        <v>924</v>
      </c>
      <c r="G711" s="67">
        <v>1080</v>
      </c>
      <c r="H711" s="67">
        <v>0</v>
      </c>
      <c r="I711" s="67">
        <v>1080</v>
      </c>
      <c r="J711" s="65" t="s">
        <v>164</v>
      </c>
      <c r="K711" s="65" t="s">
        <v>925</v>
      </c>
    </row>
    <row r="712" spans="1:11" ht="36" x14ac:dyDescent="0.25">
      <c r="A712" s="65" t="s">
        <v>844</v>
      </c>
      <c r="B712" s="65" t="s">
        <v>166</v>
      </c>
      <c r="C712" s="66" t="s">
        <v>39</v>
      </c>
      <c r="D712" s="66" t="s">
        <v>926</v>
      </c>
      <c r="E712" s="66" t="s">
        <v>140</v>
      </c>
      <c r="F712" s="65" t="s">
        <v>927</v>
      </c>
      <c r="G712" s="67">
        <v>2125354</v>
      </c>
      <c r="H712" s="67">
        <v>2049441.14</v>
      </c>
      <c r="I712" s="67">
        <v>75912.860000000102</v>
      </c>
      <c r="J712" s="65" t="s">
        <v>169</v>
      </c>
      <c r="K712" s="65" t="s">
        <v>169</v>
      </c>
    </row>
    <row r="713" spans="1:11" ht="36" x14ac:dyDescent="0.25">
      <c r="A713" s="65" t="s">
        <v>844</v>
      </c>
      <c r="B713" s="65" t="s">
        <v>166</v>
      </c>
      <c r="C713" s="66" t="s">
        <v>39</v>
      </c>
      <c r="D713" s="66" t="s">
        <v>926</v>
      </c>
      <c r="E713" s="66" t="s">
        <v>146</v>
      </c>
      <c r="F713" s="65" t="s">
        <v>927</v>
      </c>
      <c r="G713" s="67">
        <v>1047</v>
      </c>
      <c r="H713" s="67">
        <v>1046.749</v>
      </c>
      <c r="I713" s="67">
        <v>0.25099999999997635</v>
      </c>
      <c r="J713" s="65" t="s">
        <v>169</v>
      </c>
      <c r="K713" s="65" t="s">
        <v>169</v>
      </c>
    </row>
    <row r="714" spans="1:11" ht="36" x14ac:dyDescent="0.25">
      <c r="A714" s="65" t="s">
        <v>844</v>
      </c>
      <c r="B714" s="65" t="s">
        <v>166</v>
      </c>
      <c r="C714" s="66" t="s">
        <v>39</v>
      </c>
      <c r="D714" s="66" t="s">
        <v>928</v>
      </c>
      <c r="E714" s="66" t="s">
        <v>137</v>
      </c>
      <c r="F714" s="65" t="s">
        <v>929</v>
      </c>
      <c r="G714" s="67">
        <v>381</v>
      </c>
      <c r="H714" s="67">
        <v>369.81700000000001</v>
      </c>
      <c r="I714" s="67">
        <v>11.182999999999993</v>
      </c>
      <c r="J714" s="65" t="s">
        <v>392</v>
      </c>
      <c r="K714" s="65" t="s">
        <v>193</v>
      </c>
    </row>
    <row r="715" spans="1:11" ht="36" x14ac:dyDescent="0.25">
      <c r="A715" s="65" t="s">
        <v>844</v>
      </c>
      <c r="B715" s="65" t="s">
        <v>166</v>
      </c>
      <c r="C715" s="66" t="s">
        <v>39</v>
      </c>
      <c r="D715" s="66" t="s">
        <v>928</v>
      </c>
      <c r="E715" s="66" t="s">
        <v>145</v>
      </c>
      <c r="F715" s="65" t="s">
        <v>929</v>
      </c>
      <c r="G715" s="67">
        <v>109176</v>
      </c>
      <c r="H715" s="67">
        <v>109123.652</v>
      </c>
      <c r="I715" s="67">
        <v>52.347999999998137</v>
      </c>
      <c r="J715" s="65" t="s">
        <v>392</v>
      </c>
      <c r="K715" s="65" t="s">
        <v>193</v>
      </c>
    </row>
    <row r="716" spans="1:11" ht="36" x14ac:dyDescent="0.25">
      <c r="A716" s="65" t="s">
        <v>844</v>
      </c>
      <c r="B716" s="65" t="s">
        <v>166</v>
      </c>
      <c r="C716" s="66" t="s">
        <v>39</v>
      </c>
      <c r="D716" s="66" t="s">
        <v>928</v>
      </c>
      <c r="E716" s="66" t="s">
        <v>140</v>
      </c>
      <c r="F716" s="65" t="s">
        <v>929</v>
      </c>
      <c r="G716" s="67">
        <v>579825</v>
      </c>
      <c r="H716" s="67">
        <v>578808.14199999999</v>
      </c>
      <c r="I716" s="67">
        <v>1016.8580000000075</v>
      </c>
      <c r="J716" s="65" t="s">
        <v>392</v>
      </c>
      <c r="K716" s="65" t="s">
        <v>193</v>
      </c>
    </row>
    <row r="717" spans="1:11" ht="36" x14ac:dyDescent="0.25">
      <c r="A717" s="65" t="s">
        <v>844</v>
      </c>
      <c r="B717" s="65" t="s">
        <v>166</v>
      </c>
      <c r="C717" s="66" t="s">
        <v>39</v>
      </c>
      <c r="D717" s="66" t="s">
        <v>928</v>
      </c>
      <c r="E717" s="66" t="s">
        <v>146</v>
      </c>
      <c r="F717" s="65" t="s">
        <v>929</v>
      </c>
      <c r="G717" s="67">
        <v>969</v>
      </c>
      <c r="H717" s="67">
        <v>968.06</v>
      </c>
      <c r="I717" s="67">
        <v>0.94000000000005457</v>
      </c>
      <c r="J717" s="65" t="s">
        <v>392</v>
      </c>
      <c r="K717" s="65" t="s">
        <v>193</v>
      </c>
    </row>
    <row r="718" spans="1:11" ht="36" x14ac:dyDescent="0.25">
      <c r="A718" s="65" t="s">
        <v>844</v>
      </c>
      <c r="B718" s="65" t="s">
        <v>166</v>
      </c>
      <c r="C718" s="66" t="s">
        <v>39</v>
      </c>
      <c r="D718" s="66" t="s">
        <v>930</v>
      </c>
      <c r="E718" s="66" t="s">
        <v>137</v>
      </c>
      <c r="F718" s="65" t="s">
        <v>931</v>
      </c>
      <c r="G718" s="67">
        <v>101</v>
      </c>
      <c r="H718" s="67">
        <v>100.175</v>
      </c>
      <c r="I718" s="67">
        <v>0.82500000000000284</v>
      </c>
      <c r="J718" s="65" t="s">
        <v>347</v>
      </c>
      <c r="K718" s="65" t="s">
        <v>347</v>
      </c>
    </row>
    <row r="719" spans="1:11" ht="36" x14ac:dyDescent="0.25">
      <c r="A719" s="65" t="s">
        <v>844</v>
      </c>
      <c r="B719" s="65" t="s">
        <v>166</v>
      </c>
      <c r="C719" s="66" t="s">
        <v>39</v>
      </c>
      <c r="D719" s="66" t="s">
        <v>930</v>
      </c>
      <c r="E719" s="66" t="s">
        <v>140</v>
      </c>
      <c r="F719" s="65" t="s">
        <v>931</v>
      </c>
      <c r="G719" s="67">
        <v>1799006</v>
      </c>
      <c r="H719" s="67">
        <v>1499934.8160000001</v>
      </c>
      <c r="I719" s="67">
        <v>299071.18399999989</v>
      </c>
      <c r="J719" s="65" t="s">
        <v>347</v>
      </c>
      <c r="K719" s="65" t="s">
        <v>347</v>
      </c>
    </row>
    <row r="720" spans="1:11" ht="36" x14ac:dyDescent="0.25">
      <c r="A720" s="65" t="s">
        <v>844</v>
      </c>
      <c r="B720" s="65" t="s">
        <v>166</v>
      </c>
      <c r="C720" s="66" t="s">
        <v>39</v>
      </c>
      <c r="D720" s="66" t="s">
        <v>930</v>
      </c>
      <c r="E720" s="66" t="s">
        <v>146</v>
      </c>
      <c r="F720" s="65" t="s">
        <v>931</v>
      </c>
      <c r="G720" s="67">
        <v>706</v>
      </c>
      <c r="H720" s="67">
        <v>462.517</v>
      </c>
      <c r="I720" s="67">
        <v>243.483</v>
      </c>
      <c r="J720" s="65" t="s">
        <v>347</v>
      </c>
      <c r="K720" s="65" t="s">
        <v>347</v>
      </c>
    </row>
    <row r="721" spans="1:11" ht="60" x14ac:dyDescent="0.25">
      <c r="A721" s="65" t="s">
        <v>844</v>
      </c>
      <c r="B721" s="65" t="s">
        <v>166</v>
      </c>
      <c r="C721" s="66" t="s">
        <v>39</v>
      </c>
      <c r="D721" s="66" t="s">
        <v>932</v>
      </c>
      <c r="E721" s="66" t="s">
        <v>137</v>
      </c>
      <c r="F721" s="65" t="s">
        <v>933</v>
      </c>
      <c r="G721" s="67">
        <v>500</v>
      </c>
      <c r="H721" s="67">
        <v>124.58499999999999</v>
      </c>
      <c r="I721" s="67">
        <v>375.41500000000002</v>
      </c>
      <c r="J721" s="65" t="s">
        <v>763</v>
      </c>
      <c r="K721" s="65" t="s">
        <v>934</v>
      </c>
    </row>
    <row r="722" spans="1:11" ht="60" x14ac:dyDescent="0.25">
      <c r="A722" s="65" t="s">
        <v>844</v>
      </c>
      <c r="B722" s="65" t="s">
        <v>166</v>
      </c>
      <c r="C722" s="66" t="s">
        <v>39</v>
      </c>
      <c r="D722" s="66" t="s">
        <v>932</v>
      </c>
      <c r="E722" s="66" t="s">
        <v>140</v>
      </c>
      <c r="F722" s="65" t="s">
        <v>933</v>
      </c>
      <c r="G722" s="67">
        <v>10</v>
      </c>
      <c r="H722" s="67">
        <v>0</v>
      </c>
      <c r="I722" s="67">
        <v>10</v>
      </c>
      <c r="J722" s="65" t="s">
        <v>763</v>
      </c>
      <c r="K722" s="65" t="s">
        <v>934</v>
      </c>
    </row>
    <row r="723" spans="1:11" ht="24" x14ac:dyDescent="0.25">
      <c r="A723" s="65" t="s">
        <v>844</v>
      </c>
      <c r="B723" s="65" t="s">
        <v>170</v>
      </c>
      <c r="C723" s="66" t="s">
        <v>39</v>
      </c>
      <c r="D723" s="66" t="s">
        <v>935</v>
      </c>
      <c r="E723" s="66" t="s">
        <v>137</v>
      </c>
      <c r="F723" s="65" t="s">
        <v>936</v>
      </c>
      <c r="G723" s="67">
        <v>300</v>
      </c>
      <c r="H723" s="67">
        <v>208.34800000000001</v>
      </c>
      <c r="I723" s="67">
        <v>91.651999999999987</v>
      </c>
      <c r="J723" s="65" t="s">
        <v>177</v>
      </c>
      <c r="K723" s="65" t="s">
        <v>178</v>
      </c>
    </row>
    <row r="724" spans="1:11" ht="24" x14ac:dyDescent="0.25">
      <c r="A724" s="65" t="s">
        <v>844</v>
      </c>
      <c r="B724" s="65" t="s">
        <v>170</v>
      </c>
      <c r="C724" s="66" t="s">
        <v>39</v>
      </c>
      <c r="D724" s="66" t="s">
        <v>935</v>
      </c>
      <c r="E724" s="66" t="s">
        <v>145</v>
      </c>
      <c r="F724" s="65" t="s">
        <v>936</v>
      </c>
      <c r="G724" s="67">
        <v>206380</v>
      </c>
      <c r="H724" s="67">
        <v>206273.72500000001</v>
      </c>
      <c r="I724" s="67">
        <v>106.27499999999418</v>
      </c>
      <c r="J724" s="65" t="s">
        <v>177</v>
      </c>
      <c r="K724" s="65" t="s">
        <v>178</v>
      </c>
    </row>
    <row r="725" spans="1:11" ht="24" x14ac:dyDescent="0.25">
      <c r="A725" s="65" t="s">
        <v>844</v>
      </c>
      <c r="B725" s="65" t="s">
        <v>170</v>
      </c>
      <c r="C725" s="66" t="s">
        <v>39</v>
      </c>
      <c r="D725" s="66" t="s">
        <v>935</v>
      </c>
      <c r="E725" s="66" t="s">
        <v>140</v>
      </c>
      <c r="F725" s="65" t="s">
        <v>936</v>
      </c>
      <c r="G725" s="67">
        <v>2903246</v>
      </c>
      <c r="H725" s="67">
        <v>2903229.2590000001</v>
      </c>
      <c r="I725" s="67">
        <v>16.740999999921769</v>
      </c>
      <c r="J725" s="65" t="s">
        <v>177</v>
      </c>
      <c r="K725" s="65" t="s">
        <v>178</v>
      </c>
    </row>
    <row r="726" spans="1:11" ht="24" x14ac:dyDescent="0.25">
      <c r="A726" s="65" t="s">
        <v>844</v>
      </c>
      <c r="B726" s="65" t="s">
        <v>170</v>
      </c>
      <c r="C726" s="66" t="s">
        <v>39</v>
      </c>
      <c r="D726" s="66" t="s">
        <v>935</v>
      </c>
      <c r="E726" s="66" t="s">
        <v>146</v>
      </c>
      <c r="F726" s="65" t="s">
        <v>936</v>
      </c>
      <c r="G726" s="67">
        <v>2630</v>
      </c>
      <c r="H726" s="67">
        <v>2629.0439999999999</v>
      </c>
      <c r="I726" s="67">
        <v>0.95600000000013097</v>
      </c>
      <c r="J726" s="65" t="s">
        <v>177</v>
      </c>
      <c r="K726" s="65" t="s">
        <v>178</v>
      </c>
    </row>
    <row r="727" spans="1:11" ht="36" x14ac:dyDescent="0.25">
      <c r="A727" s="65" t="s">
        <v>844</v>
      </c>
      <c r="B727" s="65" t="s">
        <v>170</v>
      </c>
      <c r="C727" s="66" t="s">
        <v>39</v>
      </c>
      <c r="D727" s="66" t="s">
        <v>937</v>
      </c>
      <c r="E727" s="66" t="s">
        <v>145</v>
      </c>
      <c r="F727" s="65" t="s">
        <v>938</v>
      </c>
      <c r="G727" s="67">
        <v>23854</v>
      </c>
      <c r="H727" s="67">
        <v>23463.5</v>
      </c>
      <c r="I727" s="67">
        <v>390.5</v>
      </c>
      <c r="J727" s="65" t="s">
        <v>774</v>
      </c>
      <c r="K727" s="65" t="s">
        <v>939</v>
      </c>
    </row>
    <row r="728" spans="1:11" ht="36" x14ac:dyDescent="0.25">
      <c r="A728" s="65" t="s">
        <v>844</v>
      </c>
      <c r="B728" s="65" t="s">
        <v>170</v>
      </c>
      <c r="C728" s="66" t="s">
        <v>39</v>
      </c>
      <c r="D728" s="66" t="s">
        <v>937</v>
      </c>
      <c r="E728" s="66" t="s">
        <v>140</v>
      </c>
      <c r="F728" s="65" t="s">
        <v>938</v>
      </c>
      <c r="G728" s="67">
        <v>155922</v>
      </c>
      <c r="H728" s="67">
        <v>155903.823</v>
      </c>
      <c r="I728" s="67">
        <v>18.176999999996042</v>
      </c>
      <c r="J728" s="65" t="s">
        <v>774</v>
      </c>
      <c r="K728" s="65" t="s">
        <v>939</v>
      </c>
    </row>
    <row r="729" spans="1:11" ht="36" x14ac:dyDescent="0.25">
      <c r="A729" s="65" t="s">
        <v>844</v>
      </c>
      <c r="B729" s="65" t="s">
        <v>170</v>
      </c>
      <c r="C729" s="66" t="s">
        <v>39</v>
      </c>
      <c r="D729" s="66" t="s">
        <v>937</v>
      </c>
      <c r="E729" s="66" t="s">
        <v>146</v>
      </c>
      <c r="F729" s="65" t="s">
        <v>938</v>
      </c>
      <c r="G729" s="67">
        <v>652</v>
      </c>
      <c r="H729" s="67">
        <v>651.37900000000002</v>
      </c>
      <c r="I729" s="67">
        <v>0.6209999999999809</v>
      </c>
      <c r="J729" s="65" t="s">
        <v>774</v>
      </c>
      <c r="K729" s="65" t="s">
        <v>939</v>
      </c>
    </row>
    <row r="730" spans="1:11" ht="24" x14ac:dyDescent="0.25">
      <c r="A730" s="65" t="s">
        <v>844</v>
      </c>
      <c r="B730" s="65" t="s">
        <v>170</v>
      </c>
      <c r="C730" s="66" t="s">
        <v>39</v>
      </c>
      <c r="D730" s="66" t="s">
        <v>940</v>
      </c>
      <c r="E730" s="66" t="s">
        <v>137</v>
      </c>
      <c r="F730" s="65" t="s">
        <v>941</v>
      </c>
      <c r="G730" s="67">
        <v>307</v>
      </c>
      <c r="H730" s="67">
        <v>123.65300000000001</v>
      </c>
      <c r="I730" s="67">
        <v>183.34699999999998</v>
      </c>
      <c r="J730" s="65" t="s">
        <v>774</v>
      </c>
      <c r="K730" s="65" t="s">
        <v>939</v>
      </c>
    </row>
    <row r="731" spans="1:11" ht="24" x14ac:dyDescent="0.25">
      <c r="A731" s="65" t="s">
        <v>844</v>
      </c>
      <c r="B731" s="65" t="s">
        <v>170</v>
      </c>
      <c r="C731" s="66" t="s">
        <v>39</v>
      </c>
      <c r="D731" s="66" t="s">
        <v>940</v>
      </c>
      <c r="E731" s="66" t="s">
        <v>145</v>
      </c>
      <c r="F731" s="65" t="s">
        <v>941</v>
      </c>
      <c r="G731" s="67">
        <v>26700</v>
      </c>
      <c r="H731" s="67">
        <v>26691</v>
      </c>
      <c r="I731" s="67">
        <v>9</v>
      </c>
      <c r="J731" s="65" t="s">
        <v>774</v>
      </c>
      <c r="K731" s="65" t="s">
        <v>939</v>
      </c>
    </row>
    <row r="732" spans="1:11" ht="24" x14ac:dyDescent="0.25">
      <c r="A732" s="65" t="s">
        <v>844</v>
      </c>
      <c r="B732" s="65" t="s">
        <v>170</v>
      </c>
      <c r="C732" s="66" t="s">
        <v>39</v>
      </c>
      <c r="D732" s="66" t="s">
        <v>940</v>
      </c>
      <c r="E732" s="66" t="s">
        <v>140</v>
      </c>
      <c r="F732" s="65" t="s">
        <v>941</v>
      </c>
      <c r="G732" s="67">
        <v>915925</v>
      </c>
      <c r="H732" s="67">
        <v>915436.77800000005</v>
      </c>
      <c r="I732" s="67">
        <v>488.22199999995064</v>
      </c>
      <c r="J732" s="65" t="s">
        <v>774</v>
      </c>
      <c r="K732" s="65" t="s">
        <v>939</v>
      </c>
    </row>
    <row r="733" spans="1:11" ht="24" x14ac:dyDescent="0.25">
      <c r="A733" s="65" t="s">
        <v>844</v>
      </c>
      <c r="B733" s="65" t="s">
        <v>170</v>
      </c>
      <c r="C733" s="66" t="s">
        <v>39</v>
      </c>
      <c r="D733" s="66" t="s">
        <v>940</v>
      </c>
      <c r="E733" s="66" t="s">
        <v>146</v>
      </c>
      <c r="F733" s="65" t="s">
        <v>941</v>
      </c>
      <c r="G733" s="67">
        <v>726</v>
      </c>
      <c r="H733" s="67">
        <v>725.20600000000002</v>
      </c>
      <c r="I733" s="67">
        <v>0.79399999999998272</v>
      </c>
      <c r="J733" s="65" t="s">
        <v>774</v>
      </c>
      <c r="K733" s="65" t="s">
        <v>939</v>
      </c>
    </row>
    <row r="734" spans="1:11" ht="36" x14ac:dyDescent="0.25">
      <c r="A734" s="65" t="s">
        <v>844</v>
      </c>
      <c r="B734" s="65" t="s">
        <v>170</v>
      </c>
      <c r="C734" s="66" t="s">
        <v>39</v>
      </c>
      <c r="D734" s="66" t="s">
        <v>942</v>
      </c>
      <c r="E734" s="66" t="s">
        <v>137</v>
      </c>
      <c r="F734" s="65" t="s">
        <v>943</v>
      </c>
      <c r="G734" s="67">
        <v>300</v>
      </c>
      <c r="H734" s="67">
        <v>0</v>
      </c>
      <c r="I734" s="67">
        <v>300</v>
      </c>
      <c r="J734" s="65" t="s">
        <v>774</v>
      </c>
      <c r="K734" s="65" t="s">
        <v>792</v>
      </c>
    </row>
    <row r="735" spans="1:11" ht="24" x14ac:dyDescent="0.25">
      <c r="A735" s="65" t="s">
        <v>844</v>
      </c>
      <c r="B735" s="65" t="s">
        <v>363</v>
      </c>
      <c r="C735" s="66" t="s">
        <v>39</v>
      </c>
      <c r="D735" s="66" t="s">
        <v>944</v>
      </c>
      <c r="E735" s="66" t="s">
        <v>137</v>
      </c>
      <c r="F735" s="65" t="s">
        <v>945</v>
      </c>
      <c r="G735" s="67">
        <v>130</v>
      </c>
      <c r="H735" s="67">
        <v>126.014</v>
      </c>
      <c r="I735" s="67">
        <v>3.9860000000000042</v>
      </c>
      <c r="J735" s="65" t="s">
        <v>946</v>
      </c>
      <c r="K735" s="65" t="s">
        <v>193</v>
      </c>
    </row>
    <row r="736" spans="1:11" ht="24" x14ac:dyDescent="0.25">
      <c r="A736" s="65" t="s">
        <v>844</v>
      </c>
      <c r="B736" s="65" t="s">
        <v>363</v>
      </c>
      <c r="C736" s="66" t="s">
        <v>39</v>
      </c>
      <c r="D736" s="66" t="s">
        <v>944</v>
      </c>
      <c r="E736" s="66" t="s">
        <v>145</v>
      </c>
      <c r="F736" s="65" t="s">
        <v>945</v>
      </c>
      <c r="G736" s="67">
        <v>103000</v>
      </c>
      <c r="H736" s="67">
        <v>96306.968999999997</v>
      </c>
      <c r="I736" s="67">
        <v>6693.0310000000027</v>
      </c>
      <c r="J736" s="65" t="s">
        <v>946</v>
      </c>
      <c r="K736" s="65" t="s">
        <v>193</v>
      </c>
    </row>
    <row r="737" spans="1:11" ht="24" x14ac:dyDescent="0.25">
      <c r="A737" s="65" t="s">
        <v>844</v>
      </c>
      <c r="B737" s="65" t="s">
        <v>363</v>
      </c>
      <c r="C737" s="66" t="s">
        <v>39</v>
      </c>
      <c r="D737" s="66" t="s">
        <v>944</v>
      </c>
      <c r="E737" s="66" t="s">
        <v>140</v>
      </c>
      <c r="F737" s="65" t="s">
        <v>945</v>
      </c>
      <c r="G737" s="67">
        <v>1200000</v>
      </c>
      <c r="H737" s="67">
        <v>1200000</v>
      </c>
      <c r="I737" s="67">
        <v>0</v>
      </c>
      <c r="J737" s="65" t="s">
        <v>946</v>
      </c>
      <c r="K737" s="65" t="s">
        <v>193</v>
      </c>
    </row>
    <row r="738" spans="1:11" ht="24" x14ac:dyDescent="0.25">
      <c r="A738" s="65" t="s">
        <v>844</v>
      </c>
      <c r="B738" s="65" t="s">
        <v>363</v>
      </c>
      <c r="C738" s="66" t="s">
        <v>39</v>
      </c>
      <c r="D738" s="66" t="s">
        <v>944</v>
      </c>
      <c r="E738" s="66" t="s">
        <v>146</v>
      </c>
      <c r="F738" s="65" t="s">
        <v>945</v>
      </c>
      <c r="G738" s="67">
        <v>1470</v>
      </c>
      <c r="H738" s="67">
        <v>365.14499999999998</v>
      </c>
      <c r="I738" s="67">
        <v>1104.855</v>
      </c>
      <c r="J738" s="65" t="s">
        <v>946</v>
      </c>
      <c r="K738" s="65" t="s">
        <v>193</v>
      </c>
    </row>
    <row r="739" spans="1:11" ht="24" x14ac:dyDescent="0.25">
      <c r="A739" s="65" t="s">
        <v>947</v>
      </c>
      <c r="B739" s="65" t="s">
        <v>180</v>
      </c>
      <c r="C739" s="66" t="s">
        <v>39</v>
      </c>
      <c r="D739" s="66" t="s">
        <v>948</v>
      </c>
      <c r="E739" s="66" t="s">
        <v>145</v>
      </c>
      <c r="F739" s="65" t="s">
        <v>949</v>
      </c>
      <c r="G739" s="67">
        <v>7250</v>
      </c>
      <c r="H739" s="67">
        <v>7250</v>
      </c>
      <c r="I739" s="67">
        <v>0</v>
      </c>
      <c r="J739" s="65" t="s">
        <v>380</v>
      </c>
      <c r="K739" s="65" t="s">
        <v>381</v>
      </c>
    </row>
    <row r="740" spans="1:11" ht="24" x14ac:dyDescent="0.25">
      <c r="A740" s="65" t="s">
        <v>947</v>
      </c>
      <c r="B740" s="65" t="s">
        <v>180</v>
      </c>
      <c r="C740" s="66" t="s">
        <v>39</v>
      </c>
      <c r="D740" s="66" t="s">
        <v>948</v>
      </c>
      <c r="E740" s="66" t="s">
        <v>140</v>
      </c>
      <c r="F740" s="65" t="s">
        <v>949</v>
      </c>
      <c r="G740" s="67">
        <v>50000</v>
      </c>
      <c r="H740" s="67">
        <v>50000</v>
      </c>
      <c r="I740" s="67">
        <v>0</v>
      </c>
      <c r="J740" s="65" t="s">
        <v>380</v>
      </c>
      <c r="K740" s="65" t="s">
        <v>381</v>
      </c>
    </row>
    <row r="741" spans="1:11" ht="24" x14ac:dyDescent="0.25">
      <c r="A741" s="65" t="s">
        <v>947</v>
      </c>
      <c r="B741" s="65" t="s">
        <v>217</v>
      </c>
      <c r="C741" s="66" t="s">
        <v>39</v>
      </c>
      <c r="D741" s="66" t="s">
        <v>950</v>
      </c>
      <c r="E741" s="66" t="s">
        <v>137</v>
      </c>
      <c r="F741" s="65" t="s">
        <v>951</v>
      </c>
      <c r="G741" s="67">
        <v>221</v>
      </c>
      <c r="H741" s="67">
        <v>220.52600000000001</v>
      </c>
      <c r="I741" s="67">
        <v>0.47399999999998954</v>
      </c>
      <c r="J741" s="65" t="s">
        <v>431</v>
      </c>
      <c r="K741" s="65" t="s">
        <v>952</v>
      </c>
    </row>
    <row r="742" spans="1:11" ht="24" x14ac:dyDescent="0.25">
      <c r="A742" s="65" t="s">
        <v>947</v>
      </c>
      <c r="B742" s="65" t="s">
        <v>217</v>
      </c>
      <c r="C742" s="66" t="s">
        <v>39</v>
      </c>
      <c r="D742" s="66" t="s">
        <v>950</v>
      </c>
      <c r="E742" s="66" t="s">
        <v>145</v>
      </c>
      <c r="F742" s="65" t="s">
        <v>951</v>
      </c>
      <c r="G742" s="67">
        <v>47856</v>
      </c>
      <c r="H742" s="67">
        <v>47854.394999999997</v>
      </c>
      <c r="I742" s="67">
        <v>1.6050000000032014</v>
      </c>
      <c r="J742" s="65" t="s">
        <v>431</v>
      </c>
      <c r="K742" s="65" t="s">
        <v>952</v>
      </c>
    </row>
    <row r="743" spans="1:11" ht="24" x14ac:dyDescent="0.25">
      <c r="A743" s="65" t="s">
        <v>947</v>
      </c>
      <c r="B743" s="65" t="s">
        <v>217</v>
      </c>
      <c r="C743" s="66" t="s">
        <v>39</v>
      </c>
      <c r="D743" s="66" t="s">
        <v>950</v>
      </c>
      <c r="E743" s="66" t="s">
        <v>140</v>
      </c>
      <c r="F743" s="65" t="s">
        <v>951</v>
      </c>
      <c r="G743" s="67">
        <v>253004</v>
      </c>
      <c r="H743" s="67">
        <v>253003.927</v>
      </c>
      <c r="I743" s="67">
        <v>7.3000000003958121E-2</v>
      </c>
      <c r="J743" s="65" t="s">
        <v>431</v>
      </c>
      <c r="K743" s="65" t="s">
        <v>952</v>
      </c>
    </row>
    <row r="744" spans="1:11" ht="24" x14ac:dyDescent="0.25">
      <c r="A744" s="65" t="s">
        <v>947</v>
      </c>
      <c r="B744" s="65" t="s">
        <v>217</v>
      </c>
      <c r="C744" s="66" t="s">
        <v>39</v>
      </c>
      <c r="D744" s="66" t="s">
        <v>953</v>
      </c>
      <c r="E744" s="66" t="s">
        <v>137</v>
      </c>
      <c r="F744" s="65" t="s">
        <v>954</v>
      </c>
      <c r="G744" s="67">
        <v>75</v>
      </c>
      <c r="H744" s="67">
        <v>74.820999999999998</v>
      </c>
      <c r="I744" s="67">
        <v>0.17900000000000205</v>
      </c>
      <c r="J744" s="65" t="s">
        <v>220</v>
      </c>
      <c r="K744" s="65" t="s">
        <v>229</v>
      </c>
    </row>
    <row r="745" spans="1:11" ht="24" x14ac:dyDescent="0.25">
      <c r="A745" s="65" t="s">
        <v>947</v>
      </c>
      <c r="B745" s="65" t="s">
        <v>217</v>
      </c>
      <c r="C745" s="66" t="s">
        <v>39</v>
      </c>
      <c r="D745" s="66" t="s">
        <v>953</v>
      </c>
      <c r="E745" s="66" t="s">
        <v>140</v>
      </c>
      <c r="F745" s="65" t="s">
        <v>954</v>
      </c>
      <c r="G745" s="67">
        <v>220012</v>
      </c>
      <c r="H745" s="67">
        <v>220003.77</v>
      </c>
      <c r="I745" s="67">
        <v>8.2300000000104774</v>
      </c>
      <c r="J745" s="65" t="s">
        <v>220</v>
      </c>
      <c r="K745" s="65" t="s">
        <v>229</v>
      </c>
    </row>
    <row r="746" spans="1:11" ht="24" x14ac:dyDescent="0.25">
      <c r="A746" s="65" t="s">
        <v>947</v>
      </c>
      <c r="B746" s="65" t="s">
        <v>217</v>
      </c>
      <c r="C746" s="66" t="s">
        <v>39</v>
      </c>
      <c r="D746" s="66" t="s">
        <v>953</v>
      </c>
      <c r="E746" s="66" t="s">
        <v>146</v>
      </c>
      <c r="F746" s="65" t="s">
        <v>954</v>
      </c>
      <c r="G746" s="67">
        <v>700</v>
      </c>
      <c r="H746" s="67">
        <v>0</v>
      </c>
      <c r="I746" s="67">
        <v>700</v>
      </c>
      <c r="J746" s="65" t="s">
        <v>220</v>
      </c>
      <c r="K746" s="65" t="s">
        <v>229</v>
      </c>
    </row>
    <row r="747" spans="1:11" ht="24" x14ac:dyDescent="0.25">
      <c r="A747" s="65" t="s">
        <v>947</v>
      </c>
      <c r="B747" s="65" t="s">
        <v>217</v>
      </c>
      <c r="C747" s="66" t="s">
        <v>39</v>
      </c>
      <c r="D747" s="66" t="s">
        <v>955</v>
      </c>
      <c r="E747" s="66" t="s">
        <v>137</v>
      </c>
      <c r="F747" s="65" t="s">
        <v>956</v>
      </c>
      <c r="G747" s="67">
        <v>71</v>
      </c>
      <c r="H747" s="67">
        <v>70.884</v>
      </c>
      <c r="I747" s="67">
        <v>0.11599999999999966</v>
      </c>
      <c r="J747" s="65" t="s">
        <v>431</v>
      </c>
      <c r="K747" s="65" t="s">
        <v>432</v>
      </c>
    </row>
    <row r="748" spans="1:11" ht="24" x14ac:dyDescent="0.25">
      <c r="A748" s="65" t="s">
        <v>947</v>
      </c>
      <c r="B748" s="65" t="s">
        <v>217</v>
      </c>
      <c r="C748" s="66" t="s">
        <v>39</v>
      </c>
      <c r="D748" s="66" t="s">
        <v>955</v>
      </c>
      <c r="E748" s="66" t="s">
        <v>140</v>
      </c>
      <c r="F748" s="65" t="s">
        <v>956</v>
      </c>
      <c r="G748" s="67">
        <v>400000</v>
      </c>
      <c r="H748" s="67">
        <v>399999.61300000001</v>
      </c>
      <c r="I748" s="67">
        <v>0.38699999998789281</v>
      </c>
      <c r="J748" s="65" t="s">
        <v>431</v>
      </c>
      <c r="K748" s="65" t="s">
        <v>432</v>
      </c>
    </row>
    <row r="749" spans="1:11" ht="24" x14ac:dyDescent="0.25">
      <c r="A749" s="65" t="s">
        <v>947</v>
      </c>
      <c r="B749" s="65" t="s">
        <v>217</v>
      </c>
      <c r="C749" s="66" t="s">
        <v>39</v>
      </c>
      <c r="D749" s="66" t="s">
        <v>955</v>
      </c>
      <c r="E749" s="66" t="s">
        <v>146</v>
      </c>
      <c r="F749" s="65" t="s">
        <v>956</v>
      </c>
      <c r="G749" s="67">
        <v>852</v>
      </c>
      <c r="H749" s="67">
        <v>0</v>
      </c>
      <c r="I749" s="67">
        <v>852</v>
      </c>
      <c r="J749" s="65" t="s">
        <v>431</v>
      </c>
      <c r="K749" s="65" t="s">
        <v>432</v>
      </c>
    </row>
    <row r="750" spans="1:11" ht="24" x14ac:dyDescent="0.25">
      <c r="A750" s="65" t="s">
        <v>947</v>
      </c>
      <c r="B750" s="65" t="s">
        <v>141</v>
      </c>
      <c r="C750" s="66" t="s">
        <v>39</v>
      </c>
      <c r="D750" s="66" t="s">
        <v>957</v>
      </c>
      <c r="E750" s="66" t="s">
        <v>140</v>
      </c>
      <c r="F750" s="65" t="s">
        <v>958</v>
      </c>
      <c r="G750" s="67">
        <v>467208</v>
      </c>
      <c r="H750" s="67">
        <v>467207.64</v>
      </c>
      <c r="I750" s="67">
        <v>0.35999999998603016</v>
      </c>
      <c r="J750" s="65" t="s">
        <v>959</v>
      </c>
      <c r="K750" s="65" t="s">
        <v>960</v>
      </c>
    </row>
    <row r="751" spans="1:11" ht="24" x14ac:dyDescent="0.25">
      <c r="A751" s="65" t="s">
        <v>947</v>
      </c>
      <c r="B751" s="65" t="s">
        <v>141</v>
      </c>
      <c r="C751" s="66" t="s">
        <v>39</v>
      </c>
      <c r="D751" s="66" t="s">
        <v>961</v>
      </c>
      <c r="E751" s="66" t="s">
        <v>140</v>
      </c>
      <c r="F751" s="65" t="s">
        <v>962</v>
      </c>
      <c r="G751" s="67">
        <v>10093</v>
      </c>
      <c r="H751" s="67">
        <v>9943.64</v>
      </c>
      <c r="I751" s="67">
        <v>149.36000000000058</v>
      </c>
      <c r="J751" s="65" t="s">
        <v>959</v>
      </c>
      <c r="K751" s="65" t="s">
        <v>963</v>
      </c>
    </row>
    <row r="752" spans="1:11" ht="24" x14ac:dyDescent="0.25">
      <c r="A752" s="65" t="s">
        <v>947</v>
      </c>
      <c r="B752" s="65" t="s">
        <v>141</v>
      </c>
      <c r="C752" s="66" t="s">
        <v>39</v>
      </c>
      <c r="D752" s="66" t="s">
        <v>964</v>
      </c>
      <c r="E752" s="66" t="s">
        <v>140</v>
      </c>
      <c r="F752" s="65" t="s">
        <v>965</v>
      </c>
      <c r="G752" s="67">
        <v>120000</v>
      </c>
      <c r="H752" s="67">
        <v>117976.982</v>
      </c>
      <c r="I752" s="67">
        <v>2023.0179999999964</v>
      </c>
      <c r="J752" s="65" t="s">
        <v>959</v>
      </c>
      <c r="K752" s="65" t="s">
        <v>966</v>
      </c>
    </row>
    <row r="753" spans="1:11" ht="24" x14ac:dyDescent="0.25">
      <c r="A753" s="65" t="s">
        <v>947</v>
      </c>
      <c r="B753" s="65" t="s">
        <v>241</v>
      </c>
      <c r="C753" s="66" t="s">
        <v>39</v>
      </c>
      <c r="D753" s="66" t="s">
        <v>967</v>
      </c>
      <c r="E753" s="66" t="s">
        <v>145</v>
      </c>
      <c r="F753" s="65" t="s">
        <v>968</v>
      </c>
      <c r="G753" s="67">
        <v>171221</v>
      </c>
      <c r="H753" s="67">
        <v>151618</v>
      </c>
      <c r="I753" s="67">
        <v>19603</v>
      </c>
      <c r="J753" s="65" t="s">
        <v>817</v>
      </c>
      <c r="K753" s="65" t="s">
        <v>969</v>
      </c>
    </row>
    <row r="754" spans="1:11" ht="24" x14ac:dyDescent="0.25">
      <c r="A754" s="65" t="s">
        <v>947</v>
      </c>
      <c r="B754" s="65" t="s">
        <v>241</v>
      </c>
      <c r="C754" s="66" t="s">
        <v>39</v>
      </c>
      <c r="D754" s="66" t="s">
        <v>967</v>
      </c>
      <c r="E754" s="66" t="s">
        <v>140</v>
      </c>
      <c r="F754" s="65" t="s">
        <v>968</v>
      </c>
      <c r="G754" s="67">
        <v>1180834</v>
      </c>
      <c r="H754" s="67">
        <v>1065157.6189999999</v>
      </c>
      <c r="I754" s="67">
        <v>115676.38100000005</v>
      </c>
      <c r="J754" s="65" t="s">
        <v>817</v>
      </c>
      <c r="K754" s="65" t="s">
        <v>969</v>
      </c>
    </row>
    <row r="755" spans="1:11" ht="24" x14ac:dyDescent="0.25">
      <c r="A755" s="65" t="s">
        <v>947</v>
      </c>
      <c r="B755" s="65" t="s">
        <v>241</v>
      </c>
      <c r="C755" s="66" t="s">
        <v>39</v>
      </c>
      <c r="D755" s="66" t="s">
        <v>970</v>
      </c>
      <c r="E755" s="66" t="s">
        <v>145</v>
      </c>
      <c r="F755" s="65" t="s">
        <v>971</v>
      </c>
      <c r="G755" s="67">
        <v>725</v>
      </c>
      <c r="H755" s="67">
        <v>0</v>
      </c>
      <c r="I755" s="67">
        <v>725</v>
      </c>
      <c r="J755" s="65" t="s">
        <v>464</v>
      </c>
      <c r="K755" s="65" t="s">
        <v>465</v>
      </c>
    </row>
    <row r="756" spans="1:11" ht="24" x14ac:dyDescent="0.25">
      <c r="A756" s="65" t="s">
        <v>947</v>
      </c>
      <c r="B756" s="65" t="s">
        <v>241</v>
      </c>
      <c r="C756" s="66" t="s">
        <v>39</v>
      </c>
      <c r="D756" s="66" t="s">
        <v>970</v>
      </c>
      <c r="E756" s="66" t="s">
        <v>140</v>
      </c>
      <c r="F756" s="65" t="s">
        <v>971</v>
      </c>
      <c r="G756" s="67">
        <v>5000</v>
      </c>
      <c r="H756" s="67">
        <v>0</v>
      </c>
      <c r="I756" s="67">
        <v>5000</v>
      </c>
      <c r="J756" s="65" t="s">
        <v>464</v>
      </c>
      <c r="K756" s="65" t="s">
        <v>465</v>
      </c>
    </row>
    <row r="757" spans="1:11" ht="24" x14ac:dyDescent="0.25">
      <c r="A757" s="65" t="s">
        <v>947</v>
      </c>
      <c r="B757" s="65" t="s">
        <v>241</v>
      </c>
      <c r="C757" s="66" t="s">
        <v>39</v>
      </c>
      <c r="D757" s="66" t="s">
        <v>972</v>
      </c>
      <c r="E757" s="66" t="s">
        <v>145</v>
      </c>
      <c r="F757" s="65" t="s">
        <v>973</v>
      </c>
      <c r="G757" s="67">
        <v>725</v>
      </c>
      <c r="H757" s="67">
        <v>0</v>
      </c>
      <c r="I757" s="67">
        <v>725</v>
      </c>
      <c r="J757" s="65" t="s">
        <v>464</v>
      </c>
      <c r="K757" s="65" t="s">
        <v>974</v>
      </c>
    </row>
    <row r="758" spans="1:11" ht="24" x14ac:dyDescent="0.25">
      <c r="A758" s="65" t="s">
        <v>947</v>
      </c>
      <c r="B758" s="65" t="s">
        <v>241</v>
      </c>
      <c r="C758" s="66" t="s">
        <v>39</v>
      </c>
      <c r="D758" s="66" t="s">
        <v>972</v>
      </c>
      <c r="E758" s="66" t="s">
        <v>140</v>
      </c>
      <c r="F758" s="65" t="s">
        <v>973</v>
      </c>
      <c r="G758" s="67">
        <v>5000</v>
      </c>
      <c r="H758" s="67">
        <v>0</v>
      </c>
      <c r="I758" s="67">
        <v>5000</v>
      </c>
      <c r="J758" s="65" t="s">
        <v>464</v>
      </c>
      <c r="K758" s="65" t="s">
        <v>974</v>
      </c>
    </row>
    <row r="759" spans="1:11" ht="24" x14ac:dyDescent="0.25">
      <c r="A759" s="65" t="s">
        <v>947</v>
      </c>
      <c r="B759" s="65" t="s">
        <v>241</v>
      </c>
      <c r="C759" s="66" t="s">
        <v>39</v>
      </c>
      <c r="D759" s="66" t="s">
        <v>975</v>
      </c>
      <c r="E759" s="66" t="s">
        <v>145</v>
      </c>
      <c r="F759" s="65" t="s">
        <v>976</v>
      </c>
      <c r="G759" s="67">
        <v>476896</v>
      </c>
      <c r="H759" s="67">
        <v>476895.5</v>
      </c>
      <c r="I759" s="67">
        <v>0.5</v>
      </c>
      <c r="J759" s="65" t="s">
        <v>392</v>
      </c>
      <c r="K759" s="65" t="s">
        <v>193</v>
      </c>
    </row>
    <row r="760" spans="1:11" ht="24" x14ac:dyDescent="0.25">
      <c r="A760" s="65" t="s">
        <v>947</v>
      </c>
      <c r="B760" s="65" t="s">
        <v>241</v>
      </c>
      <c r="C760" s="66" t="s">
        <v>39</v>
      </c>
      <c r="D760" s="66" t="s">
        <v>975</v>
      </c>
      <c r="E760" s="66" t="s">
        <v>140</v>
      </c>
      <c r="F760" s="65" t="s">
        <v>976</v>
      </c>
      <c r="G760" s="67">
        <v>1703631</v>
      </c>
      <c r="H760" s="67">
        <v>1597766.973</v>
      </c>
      <c r="I760" s="67">
        <v>105864.027</v>
      </c>
      <c r="J760" s="65" t="s">
        <v>392</v>
      </c>
      <c r="K760" s="65" t="s">
        <v>193</v>
      </c>
    </row>
    <row r="761" spans="1:11" ht="24" x14ac:dyDescent="0.25">
      <c r="A761" s="65" t="s">
        <v>947</v>
      </c>
      <c r="B761" s="65" t="s">
        <v>147</v>
      </c>
      <c r="C761" s="66" t="s">
        <v>39</v>
      </c>
      <c r="D761" s="66" t="s">
        <v>977</v>
      </c>
      <c r="E761" s="66" t="s">
        <v>145</v>
      </c>
      <c r="F761" s="65" t="s">
        <v>978</v>
      </c>
      <c r="G761" s="67">
        <v>12846</v>
      </c>
      <c r="H761" s="67">
        <v>12845.61</v>
      </c>
      <c r="I761" s="67">
        <v>0.38999999999941792</v>
      </c>
      <c r="J761" s="65" t="s">
        <v>262</v>
      </c>
      <c r="K761" s="65" t="s">
        <v>485</v>
      </c>
    </row>
    <row r="762" spans="1:11" ht="24" x14ac:dyDescent="0.25">
      <c r="A762" s="65" t="s">
        <v>947</v>
      </c>
      <c r="B762" s="65" t="s">
        <v>147</v>
      </c>
      <c r="C762" s="66" t="s">
        <v>39</v>
      </c>
      <c r="D762" s="66" t="s">
        <v>977</v>
      </c>
      <c r="E762" s="66" t="s">
        <v>140</v>
      </c>
      <c r="F762" s="65" t="s">
        <v>978</v>
      </c>
      <c r="G762" s="67">
        <v>128457</v>
      </c>
      <c r="H762" s="67">
        <v>128456.10400000001</v>
      </c>
      <c r="I762" s="67">
        <v>0.89599999999336433</v>
      </c>
      <c r="J762" s="65" t="s">
        <v>262</v>
      </c>
      <c r="K762" s="65" t="s">
        <v>485</v>
      </c>
    </row>
    <row r="763" spans="1:11" ht="24" x14ac:dyDescent="0.25">
      <c r="A763" s="65" t="s">
        <v>947</v>
      </c>
      <c r="B763" s="65" t="s">
        <v>147</v>
      </c>
      <c r="C763" s="66" t="s">
        <v>39</v>
      </c>
      <c r="D763" s="66" t="s">
        <v>979</v>
      </c>
      <c r="E763" s="66" t="s">
        <v>145</v>
      </c>
      <c r="F763" s="65" t="s">
        <v>980</v>
      </c>
      <c r="G763" s="67">
        <v>12873</v>
      </c>
      <c r="H763" s="67">
        <v>12872.25</v>
      </c>
      <c r="I763" s="67">
        <v>0.75</v>
      </c>
      <c r="J763" s="65" t="s">
        <v>262</v>
      </c>
      <c r="K763" s="65" t="s">
        <v>262</v>
      </c>
    </row>
    <row r="764" spans="1:11" ht="24" x14ac:dyDescent="0.25">
      <c r="A764" s="65" t="s">
        <v>947</v>
      </c>
      <c r="B764" s="65" t="s">
        <v>147</v>
      </c>
      <c r="C764" s="66" t="s">
        <v>39</v>
      </c>
      <c r="D764" s="66" t="s">
        <v>979</v>
      </c>
      <c r="E764" s="66" t="s">
        <v>140</v>
      </c>
      <c r="F764" s="65" t="s">
        <v>980</v>
      </c>
      <c r="G764" s="67">
        <v>128723</v>
      </c>
      <c r="H764" s="67">
        <v>128722.5</v>
      </c>
      <c r="I764" s="67">
        <v>0.5</v>
      </c>
      <c r="J764" s="65" t="s">
        <v>262</v>
      </c>
      <c r="K764" s="65" t="s">
        <v>262</v>
      </c>
    </row>
    <row r="765" spans="1:11" ht="24" x14ac:dyDescent="0.25">
      <c r="A765" s="65" t="s">
        <v>947</v>
      </c>
      <c r="B765" s="65" t="s">
        <v>147</v>
      </c>
      <c r="C765" s="66" t="s">
        <v>39</v>
      </c>
      <c r="D765" s="66" t="s">
        <v>981</v>
      </c>
      <c r="E765" s="66" t="s">
        <v>145</v>
      </c>
      <c r="F765" s="65" t="s">
        <v>982</v>
      </c>
      <c r="G765" s="67">
        <v>12500</v>
      </c>
      <c r="H765" s="67">
        <v>12486.971</v>
      </c>
      <c r="I765" s="67">
        <v>13.029000000000451</v>
      </c>
      <c r="J765" s="65" t="s">
        <v>262</v>
      </c>
      <c r="K765" s="65" t="s">
        <v>983</v>
      </c>
    </row>
    <row r="766" spans="1:11" ht="24" x14ac:dyDescent="0.25">
      <c r="A766" s="65" t="s">
        <v>947</v>
      </c>
      <c r="B766" s="65" t="s">
        <v>147</v>
      </c>
      <c r="C766" s="66" t="s">
        <v>39</v>
      </c>
      <c r="D766" s="66" t="s">
        <v>981</v>
      </c>
      <c r="E766" s="66" t="s">
        <v>140</v>
      </c>
      <c r="F766" s="65" t="s">
        <v>982</v>
      </c>
      <c r="G766" s="67">
        <v>125000</v>
      </c>
      <c r="H766" s="67">
        <v>124869.711</v>
      </c>
      <c r="I766" s="67">
        <v>130.28900000000431</v>
      </c>
      <c r="J766" s="65" t="s">
        <v>262</v>
      </c>
      <c r="K766" s="65" t="s">
        <v>983</v>
      </c>
    </row>
    <row r="767" spans="1:11" ht="24" x14ac:dyDescent="0.25">
      <c r="A767" s="65" t="s">
        <v>947</v>
      </c>
      <c r="B767" s="65" t="s">
        <v>147</v>
      </c>
      <c r="C767" s="66" t="s">
        <v>39</v>
      </c>
      <c r="D767" s="66" t="s">
        <v>984</v>
      </c>
      <c r="E767" s="66" t="s">
        <v>145</v>
      </c>
      <c r="F767" s="65" t="s">
        <v>985</v>
      </c>
      <c r="G767" s="67">
        <v>12898</v>
      </c>
      <c r="H767" s="67">
        <v>12845.476000000001</v>
      </c>
      <c r="I767" s="67">
        <v>52.523999999999432</v>
      </c>
      <c r="J767" s="65" t="s">
        <v>262</v>
      </c>
      <c r="K767" s="65" t="s">
        <v>262</v>
      </c>
    </row>
    <row r="768" spans="1:11" ht="24" x14ac:dyDescent="0.25">
      <c r="A768" s="65" t="s">
        <v>947</v>
      </c>
      <c r="B768" s="65" t="s">
        <v>147</v>
      </c>
      <c r="C768" s="66" t="s">
        <v>39</v>
      </c>
      <c r="D768" s="66" t="s">
        <v>984</v>
      </c>
      <c r="E768" s="66" t="s">
        <v>140</v>
      </c>
      <c r="F768" s="65" t="s">
        <v>985</v>
      </c>
      <c r="G768" s="67">
        <v>128980</v>
      </c>
      <c r="H768" s="67">
        <v>128454.75599999999</v>
      </c>
      <c r="I768" s="67">
        <v>525.24400000000605</v>
      </c>
      <c r="J768" s="65" t="s">
        <v>262</v>
      </c>
      <c r="K768" s="65" t="s">
        <v>262</v>
      </c>
    </row>
    <row r="769" spans="1:11" ht="24" x14ac:dyDescent="0.25">
      <c r="A769" s="65" t="s">
        <v>947</v>
      </c>
      <c r="B769" s="65" t="s">
        <v>147</v>
      </c>
      <c r="C769" s="66" t="s">
        <v>39</v>
      </c>
      <c r="D769" s="66" t="s">
        <v>986</v>
      </c>
      <c r="E769" s="66" t="s">
        <v>145</v>
      </c>
      <c r="F769" s="65" t="s">
        <v>987</v>
      </c>
      <c r="G769" s="67">
        <v>12721</v>
      </c>
      <c r="H769" s="67">
        <v>12720.534</v>
      </c>
      <c r="I769" s="67">
        <v>0.46600000000034925</v>
      </c>
      <c r="J769" s="65" t="s">
        <v>150</v>
      </c>
      <c r="K769" s="65" t="s">
        <v>988</v>
      </c>
    </row>
    <row r="770" spans="1:11" ht="24" x14ac:dyDescent="0.25">
      <c r="A770" s="65" t="s">
        <v>947</v>
      </c>
      <c r="B770" s="65" t="s">
        <v>147</v>
      </c>
      <c r="C770" s="66" t="s">
        <v>39</v>
      </c>
      <c r="D770" s="66" t="s">
        <v>986</v>
      </c>
      <c r="E770" s="66" t="s">
        <v>140</v>
      </c>
      <c r="F770" s="65" t="s">
        <v>987</v>
      </c>
      <c r="G770" s="67">
        <v>127206</v>
      </c>
      <c r="H770" s="67">
        <v>127205.342</v>
      </c>
      <c r="I770" s="67">
        <v>0.65799999999580905</v>
      </c>
      <c r="J770" s="65" t="s">
        <v>150</v>
      </c>
      <c r="K770" s="65" t="s">
        <v>988</v>
      </c>
    </row>
    <row r="771" spans="1:11" ht="24" x14ac:dyDescent="0.25">
      <c r="A771" s="65" t="s">
        <v>947</v>
      </c>
      <c r="B771" s="65" t="s">
        <v>147</v>
      </c>
      <c r="C771" s="66" t="s">
        <v>39</v>
      </c>
      <c r="D771" s="66" t="s">
        <v>989</v>
      </c>
      <c r="E771" s="66" t="s">
        <v>145</v>
      </c>
      <c r="F771" s="65" t="s">
        <v>990</v>
      </c>
      <c r="G771" s="67">
        <v>12500</v>
      </c>
      <c r="H771" s="67">
        <v>12161.705</v>
      </c>
      <c r="I771" s="67">
        <v>338.29500000000007</v>
      </c>
      <c r="J771" s="65" t="s">
        <v>991</v>
      </c>
      <c r="K771" s="65" t="s">
        <v>992</v>
      </c>
    </row>
    <row r="772" spans="1:11" ht="24" x14ac:dyDescent="0.25">
      <c r="A772" s="65" t="s">
        <v>947</v>
      </c>
      <c r="B772" s="65" t="s">
        <v>147</v>
      </c>
      <c r="C772" s="66" t="s">
        <v>39</v>
      </c>
      <c r="D772" s="66" t="s">
        <v>989</v>
      </c>
      <c r="E772" s="66" t="s">
        <v>140</v>
      </c>
      <c r="F772" s="65" t="s">
        <v>990</v>
      </c>
      <c r="G772" s="67">
        <v>125000</v>
      </c>
      <c r="H772" s="67">
        <v>121617.04700000001</v>
      </c>
      <c r="I772" s="67">
        <v>3382.9529999999941</v>
      </c>
      <c r="J772" s="65" t="s">
        <v>991</v>
      </c>
      <c r="K772" s="65" t="s">
        <v>992</v>
      </c>
    </row>
    <row r="773" spans="1:11" ht="24" x14ac:dyDescent="0.25">
      <c r="A773" s="65" t="s">
        <v>947</v>
      </c>
      <c r="B773" s="65" t="s">
        <v>147</v>
      </c>
      <c r="C773" s="66" t="s">
        <v>39</v>
      </c>
      <c r="D773" s="66" t="s">
        <v>993</v>
      </c>
      <c r="E773" s="66" t="s">
        <v>145</v>
      </c>
      <c r="F773" s="65" t="s">
        <v>994</v>
      </c>
      <c r="G773" s="67">
        <v>16390</v>
      </c>
      <c r="H773" s="67">
        <v>16372.751</v>
      </c>
      <c r="I773" s="67">
        <v>17.248999999999796</v>
      </c>
      <c r="J773" s="65" t="s">
        <v>488</v>
      </c>
      <c r="K773" s="65" t="s">
        <v>995</v>
      </c>
    </row>
    <row r="774" spans="1:11" ht="24" x14ac:dyDescent="0.25">
      <c r="A774" s="65" t="s">
        <v>947</v>
      </c>
      <c r="B774" s="65" t="s">
        <v>147</v>
      </c>
      <c r="C774" s="66" t="s">
        <v>39</v>
      </c>
      <c r="D774" s="66" t="s">
        <v>993</v>
      </c>
      <c r="E774" s="66" t="s">
        <v>140</v>
      </c>
      <c r="F774" s="65" t="s">
        <v>994</v>
      </c>
      <c r="G774" s="67">
        <v>113034</v>
      </c>
      <c r="H774" s="67">
        <v>112915.519</v>
      </c>
      <c r="I774" s="67">
        <v>118.48099999999977</v>
      </c>
      <c r="J774" s="65" t="s">
        <v>488</v>
      </c>
      <c r="K774" s="65" t="s">
        <v>995</v>
      </c>
    </row>
    <row r="775" spans="1:11" ht="24" x14ac:dyDescent="0.25">
      <c r="A775" s="65" t="s">
        <v>947</v>
      </c>
      <c r="B775" s="65" t="s">
        <v>147</v>
      </c>
      <c r="C775" s="66" t="s">
        <v>39</v>
      </c>
      <c r="D775" s="66" t="s">
        <v>996</v>
      </c>
      <c r="E775" s="66" t="s">
        <v>145</v>
      </c>
      <c r="F775" s="65" t="s">
        <v>997</v>
      </c>
      <c r="G775" s="67">
        <v>12500</v>
      </c>
      <c r="H775" s="67">
        <v>12499.522999999999</v>
      </c>
      <c r="I775" s="67">
        <v>0.47700000000077125</v>
      </c>
      <c r="J775" s="65" t="s">
        <v>991</v>
      </c>
      <c r="K775" s="65" t="s">
        <v>991</v>
      </c>
    </row>
    <row r="776" spans="1:11" ht="24" x14ac:dyDescent="0.25">
      <c r="A776" s="65" t="s">
        <v>947</v>
      </c>
      <c r="B776" s="65" t="s">
        <v>147</v>
      </c>
      <c r="C776" s="66" t="s">
        <v>39</v>
      </c>
      <c r="D776" s="66" t="s">
        <v>996</v>
      </c>
      <c r="E776" s="66" t="s">
        <v>140</v>
      </c>
      <c r="F776" s="65" t="s">
        <v>997</v>
      </c>
      <c r="G776" s="67">
        <v>125000</v>
      </c>
      <c r="H776" s="67">
        <v>124995.23</v>
      </c>
      <c r="I776" s="67">
        <v>4.7700000000040745</v>
      </c>
      <c r="J776" s="65" t="s">
        <v>991</v>
      </c>
      <c r="K776" s="65" t="s">
        <v>991</v>
      </c>
    </row>
    <row r="777" spans="1:11" ht="24" x14ac:dyDescent="0.25">
      <c r="A777" s="65" t="s">
        <v>947</v>
      </c>
      <c r="B777" s="65" t="s">
        <v>147</v>
      </c>
      <c r="C777" s="66" t="s">
        <v>39</v>
      </c>
      <c r="D777" s="66" t="s">
        <v>998</v>
      </c>
      <c r="E777" s="66" t="s">
        <v>145</v>
      </c>
      <c r="F777" s="65" t="s">
        <v>999</v>
      </c>
      <c r="G777" s="67">
        <v>2545012</v>
      </c>
      <c r="H777" s="67">
        <v>2538882.929</v>
      </c>
      <c r="I777" s="67">
        <v>6129.0709999999963</v>
      </c>
      <c r="J777" s="65" t="s">
        <v>392</v>
      </c>
      <c r="K777" s="65" t="s">
        <v>193</v>
      </c>
    </row>
    <row r="778" spans="1:11" ht="24" x14ac:dyDescent="0.25">
      <c r="A778" s="65" t="s">
        <v>947</v>
      </c>
      <c r="B778" s="65" t="s">
        <v>147</v>
      </c>
      <c r="C778" s="66" t="s">
        <v>39</v>
      </c>
      <c r="D778" s="66" t="s">
        <v>998</v>
      </c>
      <c r="E778" s="66" t="s">
        <v>140</v>
      </c>
      <c r="F778" s="65" t="s">
        <v>999</v>
      </c>
      <c r="G778" s="67">
        <v>14083883</v>
      </c>
      <c r="H778" s="67">
        <v>14075130.152000001</v>
      </c>
      <c r="I778" s="67">
        <v>8752.8479999992996</v>
      </c>
      <c r="J778" s="65" t="s">
        <v>392</v>
      </c>
      <c r="K778" s="65" t="s">
        <v>193</v>
      </c>
    </row>
    <row r="779" spans="1:11" ht="24" x14ac:dyDescent="0.25">
      <c r="A779" s="65" t="s">
        <v>947</v>
      </c>
      <c r="B779" s="65" t="s">
        <v>151</v>
      </c>
      <c r="C779" s="66" t="s">
        <v>39</v>
      </c>
      <c r="D779" s="66" t="s">
        <v>1000</v>
      </c>
      <c r="E779" s="66" t="s">
        <v>145</v>
      </c>
      <c r="F779" s="65" t="s">
        <v>1001</v>
      </c>
      <c r="G779" s="67">
        <v>221680</v>
      </c>
      <c r="H779" s="67">
        <v>221667.39300000001</v>
      </c>
      <c r="I779" s="67">
        <v>12.606999999989057</v>
      </c>
      <c r="J779" s="65" t="s">
        <v>1002</v>
      </c>
      <c r="K779" s="65" t="s">
        <v>1002</v>
      </c>
    </row>
    <row r="780" spans="1:11" ht="24" x14ac:dyDescent="0.25">
      <c r="A780" s="65" t="s">
        <v>947</v>
      </c>
      <c r="B780" s="65" t="s">
        <v>151</v>
      </c>
      <c r="C780" s="66" t="s">
        <v>39</v>
      </c>
      <c r="D780" s="66" t="s">
        <v>1000</v>
      </c>
      <c r="E780" s="66" t="s">
        <v>140</v>
      </c>
      <c r="F780" s="65" t="s">
        <v>1001</v>
      </c>
      <c r="G780" s="67">
        <v>1528823</v>
      </c>
      <c r="H780" s="67">
        <v>1528740.635</v>
      </c>
      <c r="I780" s="67">
        <v>82.364999999990687</v>
      </c>
      <c r="J780" s="65" t="s">
        <v>1002</v>
      </c>
      <c r="K780" s="65" t="s">
        <v>1002</v>
      </c>
    </row>
    <row r="781" spans="1:11" ht="24" x14ac:dyDescent="0.25">
      <c r="A781" s="65" t="s">
        <v>947</v>
      </c>
      <c r="B781" s="65" t="s">
        <v>151</v>
      </c>
      <c r="C781" s="66" t="s">
        <v>39</v>
      </c>
      <c r="D781" s="66" t="s">
        <v>1003</v>
      </c>
      <c r="E781" s="66" t="s">
        <v>145</v>
      </c>
      <c r="F781" s="65" t="s">
        <v>1004</v>
      </c>
      <c r="G781" s="67">
        <v>97760</v>
      </c>
      <c r="H781" s="67">
        <v>95600.528999999995</v>
      </c>
      <c r="I781" s="67">
        <v>2159.471000000005</v>
      </c>
      <c r="J781" s="65" t="s">
        <v>1005</v>
      </c>
      <c r="K781" s="65" t="s">
        <v>1006</v>
      </c>
    </row>
    <row r="782" spans="1:11" ht="24" x14ac:dyDescent="0.25">
      <c r="A782" s="65" t="s">
        <v>947</v>
      </c>
      <c r="B782" s="65" t="s">
        <v>151</v>
      </c>
      <c r="C782" s="66" t="s">
        <v>39</v>
      </c>
      <c r="D782" s="66" t="s">
        <v>1003</v>
      </c>
      <c r="E782" s="66" t="s">
        <v>140</v>
      </c>
      <c r="F782" s="65" t="s">
        <v>1004</v>
      </c>
      <c r="G782" s="67">
        <v>752000</v>
      </c>
      <c r="H782" s="67">
        <v>735388.68200000003</v>
      </c>
      <c r="I782" s="67">
        <v>16611.31799999997</v>
      </c>
      <c r="J782" s="65" t="s">
        <v>1005</v>
      </c>
      <c r="K782" s="65" t="s">
        <v>1006</v>
      </c>
    </row>
    <row r="783" spans="1:11" ht="24" x14ac:dyDescent="0.25">
      <c r="A783" s="65" t="s">
        <v>947</v>
      </c>
      <c r="B783" s="65" t="s">
        <v>151</v>
      </c>
      <c r="C783" s="66" t="s">
        <v>39</v>
      </c>
      <c r="D783" s="66" t="s">
        <v>1007</v>
      </c>
      <c r="E783" s="66" t="s">
        <v>145</v>
      </c>
      <c r="F783" s="65" t="s">
        <v>1008</v>
      </c>
      <c r="G783" s="67">
        <v>258306</v>
      </c>
      <c r="H783" s="67">
        <v>258305.68599999999</v>
      </c>
      <c r="I783" s="67">
        <v>0.31400000001303852</v>
      </c>
      <c r="J783" s="65" t="s">
        <v>528</v>
      </c>
      <c r="K783" s="65" t="s">
        <v>1009</v>
      </c>
    </row>
    <row r="784" spans="1:11" ht="24" x14ac:dyDescent="0.25">
      <c r="A784" s="65" t="s">
        <v>947</v>
      </c>
      <c r="B784" s="65" t="s">
        <v>151</v>
      </c>
      <c r="C784" s="66" t="s">
        <v>39</v>
      </c>
      <c r="D784" s="66" t="s">
        <v>1007</v>
      </c>
      <c r="E784" s="66" t="s">
        <v>140</v>
      </c>
      <c r="F784" s="65" t="s">
        <v>1008</v>
      </c>
      <c r="G784" s="67">
        <v>1781420</v>
      </c>
      <c r="H784" s="67">
        <v>1781418.5120000001</v>
      </c>
      <c r="I784" s="67">
        <v>1.4879999998956919</v>
      </c>
      <c r="J784" s="65" t="s">
        <v>528</v>
      </c>
      <c r="K784" s="65" t="s">
        <v>1009</v>
      </c>
    </row>
    <row r="785" spans="1:11" ht="24" x14ac:dyDescent="0.25">
      <c r="A785" s="65" t="s">
        <v>947</v>
      </c>
      <c r="B785" s="65" t="s">
        <v>151</v>
      </c>
      <c r="C785" s="66" t="s">
        <v>39</v>
      </c>
      <c r="D785" s="66" t="s">
        <v>1010</v>
      </c>
      <c r="E785" s="66" t="s">
        <v>145</v>
      </c>
      <c r="F785" s="65" t="s">
        <v>1011</v>
      </c>
      <c r="G785" s="67">
        <v>100</v>
      </c>
      <c r="H785" s="67">
        <v>0</v>
      </c>
      <c r="I785" s="67">
        <v>100</v>
      </c>
      <c r="J785" s="65" t="s">
        <v>521</v>
      </c>
      <c r="K785" s="65" t="s">
        <v>1012</v>
      </c>
    </row>
    <row r="786" spans="1:11" ht="24" x14ac:dyDescent="0.25">
      <c r="A786" s="65" t="s">
        <v>947</v>
      </c>
      <c r="B786" s="65" t="s">
        <v>151</v>
      </c>
      <c r="C786" s="66" t="s">
        <v>39</v>
      </c>
      <c r="D786" s="66" t="s">
        <v>1010</v>
      </c>
      <c r="E786" s="66" t="s">
        <v>140</v>
      </c>
      <c r="F786" s="65" t="s">
        <v>1011</v>
      </c>
      <c r="G786" s="67">
        <v>1000</v>
      </c>
      <c r="H786" s="67">
        <v>0</v>
      </c>
      <c r="I786" s="67">
        <v>1000</v>
      </c>
      <c r="J786" s="65" t="s">
        <v>521</v>
      </c>
      <c r="K786" s="65" t="s">
        <v>1012</v>
      </c>
    </row>
    <row r="787" spans="1:11" ht="24" x14ac:dyDescent="0.25">
      <c r="A787" s="65" t="s">
        <v>947</v>
      </c>
      <c r="B787" s="65" t="s">
        <v>151</v>
      </c>
      <c r="C787" s="66" t="s">
        <v>39</v>
      </c>
      <c r="D787" s="66" t="s">
        <v>1013</v>
      </c>
      <c r="E787" s="66" t="s">
        <v>145</v>
      </c>
      <c r="F787" s="65" t="s">
        <v>1014</v>
      </c>
      <c r="G787" s="67">
        <v>61118</v>
      </c>
      <c r="H787" s="67">
        <v>46970.061000000002</v>
      </c>
      <c r="I787" s="67">
        <v>14147.938999999998</v>
      </c>
      <c r="J787" s="65" t="s">
        <v>392</v>
      </c>
      <c r="K787" s="65" t="s">
        <v>193</v>
      </c>
    </row>
    <row r="788" spans="1:11" ht="24" x14ac:dyDescent="0.25">
      <c r="A788" s="65" t="s">
        <v>947</v>
      </c>
      <c r="B788" s="65" t="s">
        <v>151</v>
      </c>
      <c r="C788" s="66" t="s">
        <v>39</v>
      </c>
      <c r="D788" s="66" t="s">
        <v>1013</v>
      </c>
      <c r="E788" s="66" t="s">
        <v>140</v>
      </c>
      <c r="F788" s="65" t="s">
        <v>1014</v>
      </c>
      <c r="G788" s="67">
        <v>913257</v>
      </c>
      <c r="H788" s="67">
        <v>759290.20700000005</v>
      </c>
      <c r="I788" s="67">
        <v>153966.79299999995</v>
      </c>
      <c r="J788" s="65" t="s">
        <v>392</v>
      </c>
      <c r="K788" s="65" t="s">
        <v>193</v>
      </c>
    </row>
    <row r="789" spans="1:11" ht="24" x14ac:dyDescent="0.25">
      <c r="A789" s="65" t="s">
        <v>947</v>
      </c>
      <c r="B789" s="65" t="s">
        <v>151</v>
      </c>
      <c r="C789" s="66" t="s">
        <v>39</v>
      </c>
      <c r="D789" s="66" t="s">
        <v>1015</v>
      </c>
      <c r="E789" s="66" t="s">
        <v>145</v>
      </c>
      <c r="F789" s="65" t="s">
        <v>1016</v>
      </c>
      <c r="G789" s="67">
        <v>5000</v>
      </c>
      <c r="H789" s="67">
        <v>0</v>
      </c>
      <c r="I789" s="67">
        <v>5000</v>
      </c>
      <c r="J789" s="65" t="s">
        <v>528</v>
      </c>
      <c r="K789" s="65" t="s">
        <v>1017</v>
      </c>
    </row>
    <row r="790" spans="1:11" ht="24" x14ac:dyDescent="0.25">
      <c r="A790" s="65" t="s">
        <v>947</v>
      </c>
      <c r="B790" s="65" t="s">
        <v>151</v>
      </c>
      <c r="C790" s="66" t="s">
        <v>39</v>
      </c>
      <c r="D790" s="66" t="s">
        <v>1015</v>
      </c>
      <c r="E790" s="66" t="s">
        <v>140</v>
      </c>
      <c r="F790" s="65" t="s">
        <v>1016</v>
      </c>
      <c r="G790" s="67">
        <v>50000</v>
      </c>
      <c r="H790" s="67">
        <v>0</v>
      </c>
      <c r="I790" s="67">
        <v>50000</v>
      </c>
      <c r="J790" s="65" t="s">
        <v>528</v>
      </c>
      <c r="K790" s="65" t="s">
        <v>1017</v>
      </c>
    </row>
    <row r="791" spans="1:11" ht="24" x14ac:dyDescent="0.25">
      <c r="A791" s="65" t="s">
        <v>947</v>
      </c>
      <c r="B791" s="65" t="s">
        <v>151</v>
      </c>
      <c r="C791" s="66" t="s">
        <v>39</v>
      </c>
      <c r="D791" s="66" t="s">
        <v>1018</v>
      </c>
      <c r="E791" s="66" t="s">
        <v>145</v>
      </c>
      <c r="F791" s="65" t="s">
        <v>1019</v>
      </c>
      <c r="G791" s="67">
        <v>5000</v>
      </c>
      <c r="H791" s="67">
        <v>0</v>
      </c>
      <c r="I791" s="67">
        <v>5000</v>
      </c>
      <c r="J791" s="65" t="s">
        <v>1002</v>
      </c>
      <c r="K791" s="65" t="s">
        <v>1020</v>
      </c>
    </row>
    <row r="792" spans="1:11" ht="24" x14ac:dyDescent="0.25">
      <c r="A792" s="65" t="s">
        <v>947</v>
      </c>
      <c r="B792" s="65" t="s">
        <v>151</v>
      </c>
      <c r="C792" s="66" t="s">
        <v>39</v>
      </c>
      <c r="D792" s="66" t="s">
        <v>1018</v>
      </c>
      <c r="E792" s="66" t="s">
        <v>140</v>
      </c>
      <c r="F792" s="65" t="s">
        <v>1019</v>
      </c>
      <c r="G792" s="67">
        <v>50000</v>
      </c>
      <c r="H792" s="67">
        <v>0</v>
      </c>
      <c r="I792" s="67">
        <v>50000</v>
      </c>
      <c r="J792" s="65" t="s">
        <v>1002</v>
      </c>
      <c r="K792" s="65" t="s">
        <v>1020</v>
      </c>
    </row>
    <row r="793" spans="1:11" ht="24" x14ac:dyDescent="0.25">
      <c r="A793" s="65" t="s">
        <v>947</v>
      </c>
      <c r="B793" s="65" t="s">
        <v>151</v>
      </c>
      <c r="C793" s="66" t="s">
        <v>39</v>
      </c>
      <c r="D793" s="66" t="s">
        <v>1021</v>
      </c>
      <c r="E793" s="66" t="s">
        <v>145</v>
      </c>
      <c r="F793" s="65" t="s">
        <v>1022</v>
      </c>
      <c r="G793" s="67">
        <v>100</v>
      </c>
      <c r="H793" s="67">
        <v>0</v>
      </c>
      <c r="I793" s="67">
        <v>100</v>
      </c>
      <c r="J793" s="65" t="s">
        <v>528</v>
      </c>
      <c r="K793" s="65" t="s">
        <v>1009</v>
      </c>
    </row>
    <row r="794" spans="1:11" ht="24" x14ac:dyDescent="0.25">
      <c r="A794" s="65" t="s">
        <v>947</v>
      </c>
      <c r="B794" s="65" t="s">
        <v>151</v>
      </c>
      <c r="C794" s="66" t="s">
        <v>39</v>
      </c>
      <c r="D794" s="66" t="s">
        <v>1021</v>
      </c>
      <c r="E794" s="66" t="s">
        <v>140</v>
      </c>
      <c r="F794" s="65" t="s">
        <v>1022</v>
      </c>
      <c r="G794" s="67">
        <v>1000</v>
      </c>
      <c r="H794" s="67">
        <v>0</v>
      </c>
      <c r="I794" s="67">
        <v>1000</v>
      </c>
      <c r="J794" s="65" t="s">
        <v>528</v>
      </c>
      <c r="K794" s="65" t="s">
        <v>1009</v>
      </c>
    </row>
    <row r="795" spans="1:11" ht="24" x14ac:dyDescent="0.25">
      <c r="A795" s="65" t="s">
        <v>947</v>
      </c>
      <c r="B795" s="65" t="s">
        <v>151</v>
      </c>
      <c r="C795" s="66" t="s">
        <v>39</v>
      </c>
      <c r="D795" s="66" t="s">
        <v>1023</v>
      </c>
      <c r="E795" s="66" t="s">
        <v>145</v>
      </c>
      <c r="F795" s="65" t="s">
        <v>1024</v>
      </c>
      <c r="G795" s="67">
        <v>1000</v>
      </c>
      <c r="H795" s="67">
        <v>0</v>
      </c>
      <c r="I795" s="67">
        <v>1000</v>
      </c>
      <c r="J795" s="65" t="s">
        <v>521</v>
      </c>
      <c r="K795" s="65" t="s">
        <v>525</v>
      </c>
    </row>
    <row r="796" spans="1:11" ht="24" x14ac:dyDescent="0.25">
      <c r="A796" s="65" t="s">
        <v>947</v>
      </c>
      <c r="B796" s="65" t="s">
        <v>151</v>
      </c>
      <c r="C796" s="66" t="s">
        <v>39</v>
      </c>
      <c r="D796" s="66" t="s">
        <v>1023</v>
      </c>
      <c r="E796" s="66" t="s">
        <v>140</v>
      </c>
      <c r="F796" s="65" t="s">
        <v>1024</v>
      </c>
      <c r="G796" s="67">
        <v>10000</v>
      </c>
      <c r="H796" s="67">
        <v>0</v>
      </c>
      <c r="I796" s="67">
        <v>10000</v>
      </c>
      <c r="J796" s="65" t="s">
        <v>521</v>
      </c>
      <c r="K796" s="65" t="s">
        <v>525</v>
      </c>
    </row>
    <row r="797" spans="1:11" ht="24" x14ac:dyDescent="0.25">
      <c r="A797" s="65" t="s">
        <v>947</v>
      </c>
      <c r="B797" s="65" t="s">
        <v>267</v>
      </c>
      <c r="C797" s="66" t="s">
        <v>39</v>
      </c>
      <c r="D797" s="66" t="s">
        <v>1025</v>
      </c>
      <c r="E797" s="66" t="s">
        <v>145</v>
      </c>
      <c r="F797" s="65" t="s">
        <v>1026</v>
      </c>
      <c r="G797" s="67">
        <v>72269</v>
      </c>
      <c r="H797" s="67">
        <v>64796.493999999999</v>
      </c>
      <c r="I797" s="67">
        <v>7472.5060000000012</v>
      </c>
      <c r="J797" s="65" t="s">
        <v>270</v>
      </c>
      <c r="K797" s="65" t="s">
        <v>1027</v>
      </c>
    </row>
    <row r="798" spans="1:11" ht="24" x14ac:dyDescent="0.25">
      <c r="A798" s="65" t="s">
        <v>947</v>
      </c>
      <c r="B798" s="65" t="s">
        <v>267</v>
      </c>
      <c r="C798" s="66" t="s">
        <v>39</v>
      </c>
      <c r="D798" s="66" t="s">
        <v>1025</v>
      </c>
      <c r="E798" s="66" t="s">
        <v>140</v>
      </c>
      <c r="F798" s="65" t="s">
        <v>1026</v>
      </c>
      <c r="G798" s="67">
        <v>722685</v>
      </c>
      <c r="H798" s="67">
        <v>695286.19200000004</v>
      </c>
      <c r="I798" s="67">
        <v>27398.807999999961</v>
      </c>
      <c r="J798" s="65" t="s">
        <v>270</v>
      </c>
      <c r="K798" s="65" t="s">
        <v>1027</v>
      </c>
    </row>
    <row r="799" spans="1:11" ht="24" x14ac:dyDescent="0.25">
      <c r="A799" s="65" t="s">
        <v>947</v>
      </c>
      <c r="B799" s="65" t="s">
        <v>267</v>
      </c>
      <c r="C799" s="66" t="s">
        <v>39</v>
      </c>
      <c r="D799" s="66" t="s">
        <v>1028</v>
      </c>
      <c r="E799" s="66" t="s">
        <v>145</v>
      </c>
      <c r="F799" s="65" t="s">
        <v>1029</v>
      </c>
      <c r="G799" s="67">
        <v>53422</v>
      </c>
      <c r="H799" s="67">
        <v>52497.351999999999</v>
      </c>
      <c r="I799" s="67">
        <v>924.64800000000105</v>
      </c>
      <c r="J799" s="65" t="s">
        <v>540</v>
      </c>
      <c r="K799" s="65" t="s">
        <v>544</v>
      </c>
    </row>
    <row r="800" spans="1:11" ht="24" x14ac:dyDescent="0.25">
      <c r="A800" s="65" t="s">
        <v>947</v>
      </c>
      <c r="B800" s="65" t="s">
        <v>267</v>
      </c>
      <c r="C800" s="66" t="s">
        <v>39</v>
      </c>
      <c r="D800" s="66" t="s">
        <v>1028</v>
      </c>
      <c r="E800" s="66" t="s">
        <v>140</v>
      </c>
      <c r="F800" s="65" t="s">
        <v>1029</v>
      </c>
      <c r="G800" s="67">
        <v>368426</v>
      </c>
      <c r="H800" s="67">
        <v>333944.10100000002</v>
      </c>
      <c r="I800" s="67">
        <v>34481.898999999976</v>
      </c>
      <c r="J800" s="65" t="s">
        <v>540</v>
      </c>
      <c r="K800" s="65" t="s">
        <v>544</v>
      </c>
    </row>
    <row r="801" spans="1:11" ht="24" x14ac:dyDescent="0.25">
      <c r="A801" s="65" t="s">
        <v>947</v>
      </c>
      <c r="B801" s="65" t="s">
        <v>267</v>
      </c>
      <c r="C801" s="66" t="s">
        <v>39</v>
      </c>
      <c r="D801" s="66" t="s">
        <v>1030</v>
      </c>
      <c r="E801" s="66" t="s">
        <v>145</v>
      </c>
      <c r="F801" s="65" t="s">
        <v>1031</v>
      </c>
      <c r="G801" s="67">
        <v>95000</v>
      </c>
      <c r="H801" s="67">
        <v>95000</v>
      </c>
      <c r="I801" s="67">
        <v>0</v>
      </c>
      <c r="J801" s="65" t="s">
        <v>270</v>
      </c>
      <c r="K801" s="65" t="s">
        <v>1032</v>
      </c>
    </row>
    <row r="802" spans="1:11" ht="24" x14ac:dyDescent="0.25">
      <c r="A802" s="65" t="s">
        <v>947</v>
      </c>
      <c r="B802" s="65" t="s">
        <v>267</v>
      </c>
      <c r="C802" s="66" t="s">
        <v>39</v>
      </c>
      <c r="D802" s="66" t="s">
        <v>1030</v>
      </c>
      <c r="E802" s="66" t="s">
        <v>140</v>
      </c>
      <c r="F802" s="65" t="s">
        <v>1031</v>
      </c>
      <c r="G802" s="67">
        <v>950000</v>
      </c>
      <c r="H802" s="67">
        <v>949836.35900000005</v>
      </c>
      <c r="I802" s="67">
        <v>163.64099999994505</v>
      </c>
      <c r="J802" s="65" t="s">
        <v>270</v>
      </c>
      <c r="K802" s="65" t="s">
        <v>1032</v>
      </c>
    </row>
    <row r="803" spans="1:11" ht="24" x14ac:dyDescent="0.25">
      <c r="A803" s="65" t="s">
        <v>947</v>
      </c>
      <c r="B803" s="65" t="s">
        <v>267</v>
      </c>
      <c r="C803" s="66" t="s">
        <v>39</v>
      </c>
      <c r="D803" s="66" t="s">
        <v>1033</v>
      </c>
      <c r="E803" s="66" t="s">
        <v>145</v>
      </c>
      <c r="F803" s="65" t="s">
        <v>1034</v>
      </c>
      <c r="G803" s="67">
        <v>83217</v>
      </c>
      <c r="H803" s="67">
        <v>83216.153999999995</v>
      </c>
      <c r="I803" s="67">
        <v>0.84600000000500586</v>
      </c>
      <c r="J803" s="65" t="s">
        <v>540</v>
      </c>
      <c r="K803" s="65" t="s">
        <v>544</v>
      </c>
    </row>
    <row r="804" spans="1:11" ht="24" x14ac:dyDescent="0.25">
      <c r="A804" s="65" t="s">
        <v>947</v>
      </c>
      <c r="B804" s="65" t="s">
        <v>267</v>
      </c>
      <c r="C804" s="66" t="s">
        <v>39</v>
      </c>
      <c r="D804" s="66" t="s">
        <v>1033</v>
      </c>
      <c r="E804" s="66" t="s">
        <v>140</v>
      </c>
      <c r="F804" s="65" t="s">
        <v>1034</v>
      </c>
      <c r="G804" s="67">
        <v>832162</v>
      </c>
      <c r="H804" s="67">
        <v>832161.52800000005</v>
      </c>
      <c r="I804" s="67">
        <v>0.4719999999506399</v>
      </c>
      <c r="J804" s="65" t="s">
        <v>540</v>
      </c>
      <c r="K804" s="65" t="s">
        <v>544</v>
      </c>
    </row>
    <row r="805" spans="1:11" ht="24" x14ac:dyDescent="0.25">
      <c r="A805" s="65" t="s">
        <v>947</v>
      </c>
      <c r="B805" s="65" t="s">
        <v>267</v>
      </c>
      <c r="C805" s="66" t="s">
        <v>39</v>
      </c>
      <c r="D805" s="66" t="s">
        <v>1035</v>
      </c>
      <c r="E805" s="66" t="s">
        <v>145</v>
      </c>
      <c r="F805" s="65" t="s">
        <v>1036</v>
      </c>
      <c r="G805" s="67">
        <v>15413</v>
      </c>
      <c r="H805" s="67">
        <v>11471.243</v>
      </c>
      <c r="I805" s="67">
        <v>3941.7569999999996</v>
      </c>
      <c r="J805" s="65" t="s">
        <v>270</v>
      </c>
      <c r="K805" s="65" t="s">
        <v>1032</v>
      </c>
    </row>
    <row r="806" spans="1:11" ht="24" x14ac:dyDescent="0.25">
      <c r="A806" s="65" t="s">
        <v>947</v>
      </c>
      <c r="B806" s="65" t="s">
        <v>267</v>
      </c>
      <c r="C806" s="66" t="s">
        <v>39</v>
      </c>
      <c r="D806" s="66" t="s">
        <v>1035</v>
      </c>
      <c r="E806" s="66" t="s">
        <v>140</v>
      </c>
      <c r="F806" s="65" t="s">
        <v>1036</v>
      </c>
      <c r="G806" s="67">
        <v>115713</v>
      </c>
      <c r="H806" s="67">
        <v>114712.431</v>
      </c>
      <c r="I806" s="67">
        <v>1000.5690000000031</v>
      </c>
      <c r="J806" s="65" t="s">
        <v>270</v>
      </c>
      <c r="K806" s="65" t="s">
        <v>1032</v>
      </c>
    </row>
    <row r="807" spans="1:11" ht="24" x14ac:dyDescent="0.25">
      <c r="A807" s="65" t="s">
        <v>947</v>
      </c>
      <c r="B807" s="65" t="s">
        <v>267</v>
      </c>
      <c r="C807" s="66" t="s">
        <v>39</v>
      </c>
      <c r="D807" s="66" t="s">
        <v>1037</v>
      </c>
      <c r="E807" s="66" t="s">
        <v>145</v>
      </c>
      <c r="F807" s="65" t="s">
        <v>1038</v>
      </c>
      <c r="G807" s="67">
        <v>63813</v>
      </c>
      <c r="H807" s="67">
        <v>63810.46</v>
      </c>
      <c r="I807" s="67">
        <v>2.5400000000008731</v>
      </c>
      <c r="J807" s="65" t="s">
        <v>270</v>
      </c>
      <c r="K807" s="65" t="s">
        <v>1039</v>
      </c>
    </row>
    <row r="808" spans="1:11" ht="24" x14ac:dyDescent="0.25">
      <c r="A808" s="65" t="s">
        <v>947</v>
      </c>
      <c r="B808" s="65" t="s">
        <v>267</v>
      </c>
      <c r="C808" s="66" t="s">
        <v>39</v>
      </c>
      <c r="D808" s="66" t="s">
        <v>1037</v>
      </c>
      <c r="E808" s="66" t="s">
        <v>140</v>
      </c>
      <c r="F808" s="65" t="s">
        <v>1038</v>
      </c>
      <c r="G808" s="67">
        <v>441331</v>
      </c>
      <c r="H808" s="67">
        <v>441305.70199999999</v>
      </c>
      <c r="I808" s="67">
        <v>25.298000000009779</v>
      </c>
      <c r="J808" s="65" t="s">
        <v>270</v>
      </c>
      <c r="K808" s="65" t="s">
        <v>1039</v>
      </c>
    </row>
    <row r="809" spans="1:11" ht="24" x14ac:dyDescent="0.25">
      <c r="A809" s="65" t="s">
        <v>947</v>
      </c>
      <c r="B809" s="65" t="s">
        <v>267</v>
      </c>
      <c r="C809" s="66" t="s">
        <v>39</v>
      </c>
      <c r="D809" s="66" t="s">
        <v>1040</v>
      </c>
      <c r="E809" s="66" t="s">
        <v>145</v>
      </c>
      <c r="F809" s="65" t="s">
        <v>1041</v>
      </c>
      <c r="G809" s="67">
        <v>320280</v>
      </c>
      <c r="H809" s="67">
        <v>320280</v>
      </c>
      <c r="I809" s="67">
        <v>0</v>
      </c>
      <c r="J809" s="65" t="s">
        <v>270</v>
      </c>
      <c r="K809" s="65" t="s">
        <v>1042</v>
      </c>
    </row>
    <row r="810" spans="1:11" ht="24" x14ac:dyDescent="0.25">
      <c r="A810" s="65" t="s">
        <v>947</v>
      </c>
      <c r="B810" s="65" t="s">
        <v>267</v>
      </c>
      <c r="C810" s="66" t="s">
        <v>39</v>
      </c>
      <c r="D810" s="66" t="s">
        <v>1040</v>
      </c>
      <c r="E810" s="66" t="s">
        <v>140</v>
      </c>
      <c r="F810" s="65" t="s">
        <v>1041</v>
      </c>
      <c r="G810" s="67">
        <v>2669000</v>
      </c>
      <c r="H810" s="67">
        <v>2666072.77</v>
      </c>
      <c r="I810" s="67">
        <v>2927.2299999999814</v>
      </c>
      <c r="J810" s="65" t="s">
        <v>270</v>
      </c>
      <c r="K810" s="65" t="s">
        <v>1042</v>
      </c>
    </row>
    <row r="811" spans="1:11" ht="24" x14ac:dyDescent="0.25">
      <c r="A811" s="65" t="s">
        <v>947</v>
      </c>
      <c r="B811" s="65" t="s">
        <v>267</v>
      </c>
      <c r="C811" s="66" t="s">
        <v>39</v>
      </c>
      <c r="D811" s="66" t="s">
        <v>1043</v>
      </c>
      <c r="E811" s="66" t="s">
        <v>145</v>
      </c>
      <c r="F811" s="65" t="s">
        <v>1044</v>
      </c>
      <c r="G811" s="67">
        <v>10233</v>
      </c>
      <c r="H811" s="67">
        <v>10233</v>
      </c>
      <c r="I811" s="67">
        <v>0</v>
      </c>
      <c r="J811" s="65" t="s">
        <v>270</v>
      </c>
      <c r="K811" s="65" t="s">
        <v>1045</v>
      </c>
    </row>
    <row r="812" spans="1:11" ht="24" x14ac:dyDescent="0.25">
      <c r="A812" s="65" t="s">
        <v>947</v>
      </c>
      <c r="B812" s="65" t="s">
        <v>267</v>
      </c>
      <c r="C812" s="66" t="s">
        <v>39</v>
      </c>
      <c r="D812" s="66" t="s">
        <v>1043</v>
      </c>
      <c r="E812" s="66" t="s">
        <v>140</v>
      </c>
      <c r="F812" s="65" t="s">
        <v>1044</v>
      </c>
      <c r="G812" s="67">
        <v>70573</v>
      </c>
      <c r="H812" s="67">
        <v>70563.485000000001</v>
      </c>
      <c r="I812" s="67">
        <v>9.5149999999994179</v>
      </c>
      <c r="J812" s="65" t="s">
        <v>270</v>
      </c>
      <c r="K812" s="65" t="s">
        <v>1045</v>
      </c>
    </row>
    <row r="813" spans="1:11" ht="24" x14ac:dyDescent="0.25">
      <c r="A813" s="65" t="s">
        <v>947</v>
      </c>
      <c r="B813" s="65" t="s">
        <v>267</v>
      </c>
      <c r="C813" s="66" t="s">
        <v>39</v>
      </c>
      <c r="D813" s="66" t="s">
        <v>1046</v>
      </c>
      <c r="E813" s="66" t="s">
        <v>145</v>
      </c>
      <c r="F813" s="65" t="s">
        <v>1047</v>
      </c>
      <c r="G813" s="67">
        <v>1450</v>
      </c>
      <c r="H813" s="67">
        <v>0</v>
      </c>
      <c r="I813" s="67">
        <v>1450</v>
      </c>
      <c r="J813" s="65" t="s">
        <v>270</v>
      </c>
      <c r="K813" s="65" t="s">
        <v>1045</v>
      </c>
    </row>
    <row r="814" spans="1:11" ht="24" x14ac:dyDescent="0.25">
      <c r="A814" s="65" t="s">
        <v>947</v>
      </c>
      <c r="B814" s="65" t="s">
        <v>267</v>
      </c>
      <c r="C814" s="66" t="s">
        <v>39</v>
      </c>
      <c r="D814" s="66" t="s">
        <v>1046</v>
      </c>
      <c r="E814" s="66" t="s">
        <v>140</v>
      </c>
      <c r="F814" s="65" t="s">
        <v>1047</v>
      </c>
      <c r="G814" s="67">
        <v>10000</v>
      </c>
      <c r="H814" s="67">
        <v>0</v>
      </c>
      <c r="I814" s="67">
        <v>10000</v>
      </c>
      <c r="J814" s="65" t="s">
        <v>270</v>
      </c>
      <c r="K814" s="65" t="s">
        <v>1045</v>
      </c>
    </row>
    <row r="815" spans="1:11" ht="24" x14ac:dyDescent="0.25">
      <c r="A815" s="65" t="s">
        <v>947</v>
      </c>
      <c r="B815" s="65" t="s">
        <v>267</v>
      </c>
      <c r="C815" s="66" t="s">
        <v>39</v>
      </c>
      <c r="D815" s="66" t="s">
        <v>1048</v>
      </c>
      <c r="E815" s="66" t="s">
        <v>140</v>
      </c>
      <c r="F815" s="65" t="s">
        <v>1049</v>
      </c>
      <c r="G815" s="67">
        <v>1000</v>
      </c>
      <c r="H815" s="67">
        <v>0</v>
      </c>
      <c r="I815" s="67">
        <v>1000</v>
      </c>
      <c r="J815" s="65" t="s">
        <v>270</v>
      </c>
      <c r="K815" s="65" t="s">
        <v>1050</v>
      </c>
    </row>
    <row r="816" spans="1:11" ht="24" x14ac:dyDescent="0.25">
      <c r="A816" s="65" t="s">
        <v>947</v>
      </c>
      <c r="B816" s="65" t="s">
        <v>267</v>
      </c>
      <c r="C816" s="66" t="s">
        <v>39</v>
      </c>
      <c r="D816" s="66" t="s">
        <v>1051</v>
      </c>
      <c r="E816" s="66" t="s">
        <v>145</v>
      </c>
      <c r="F816" s="65" t="s">
        <v>1052</v>
      </c>
      <c r="G816" s="67">
        <v>12450</v>
      </c>
      <c r="H816" s="67">
        <v>12449.555</v>
      </c>
      <c r="I816" s="67">
        <v>0.44499999999970896</v>
      </c>
      <c r="J816" s="65" t="s">
        <v>270</v>
      </c>
      <c r="K816" s="65" t="s">
        <v>1053</v>
      </c>
    </row>
    <row r="817" spans="1:11" ht="24" x14ac:dyDescent="0.25">
      <c r="A817" s="65" t="s">
        <v>947</v>
      </c>
      <c r="B817" s="65" t="s">
        <v>267</v>
      </c>
      <c r="C817" s="66" t="s">
        <v>39</v>
      </c>
      <c r="D817" s="66" t="s">
        <v>1051</v>
      </c>
      <c r="E817" s="66" t="s">
        <v>140</v>
      </c>
      <c r="F817" s="65" t="s">
        <v>1052</v>
      </c>
      <c r="G817" s="67">
        <v>85859</v>
      </c>
      <c r="H817" s="67">
        <v>85852.376999999993</v>
      </c>
      <c r="I817" s="67">
        <v>6.6230000000068685</v>
      </c>
      <c r="J817" s="65" t="s">
        <v>270</v>
      </c>
      <c r="K817" s="65" t="s">
        <v>1053</v>
      </c>
    </row>
    <row r="818" spans="1:11" ht="24" x14ac:dyDescent="0.25">
      <c r="A818" s="65" t="s">
        <v>947</v>
      </c>
      <c r="B818" s="65" t="s">
        <v>267</v>
      </c>
      <c r="C818" s="66" t="s">
        <v>39</v>
      </c>
      <c r="D818" s="66" t="s">
        <v>1054</v>
      </c>
      <c r="E818" s="66" t="s">
        <v>145</v>
      </c>
      <c r="F818" s="65" t="s">
        <v>1055</v>
      </c>
      <c r="G818" s="67">
        <v>12252</v>
      </c>
      <c r="H818" s="67">
        <v>0</v>
      </c>
      <c r="I818" s="67">
        <v>12252</v>
      </c>
      <c r="J818" s="65" t="s">
        <v>561</v>
      </c>
      <c r="K818" s="65" t="s">
        <v>1056</v>
      </c>
    </row>
    <row r="819" spans="1:11" ht="24" x14ac:dyDescent="0.25">
      <c r="A819" s="65" t="s">
        <v>947</v>
      </c>
      <c r="B819" s="65" t="s">
        <v>267</v>
      </c>
      <c r="C819" s="66" t="s">
        <v>39</v>
      </c>
      <c r="D819" s="66" t="s">
        <v>1054</v>
      </c>
      <c r="E819" s="66" t="s">
        <v>140</v>
      </c>
      <c r="F819" s="65" t="s">
        <v>1055</v>
      </c>
      <c r="G819" s="67">
        <v>84490</v>
      </c>
      <c r="H819" s="67">
        <v>0</v>
      </c>
      <c r="I819" s="67">
        <v>84490</v>
      </c>
      <c r="J819" s="65" t="s">
        <v>561</v>
      </c>
      <c r="K819" s="65" t="s">
        <v>1056</v>
      </c>
    </row>
    <row r="820" spans="1:11" ht="24" x14ac:dyDescent="0.25">
      <c r="A820" s="65" t="s">
        <v>947</v>
      </c>
      <c r="B820" s="65" t="s">
        <v>267</v>
      </c>
      <c r="C820" s="66" t="s">
        <v>39</v>
      </c>
      <c r="D820" s="66" t="s">
        <v>1057</v>
      </c>
      <c r="E820" s="66" t="s">
        <v>140</v>
      </c>
      <c r="F820" s="65" t="s">
        <v>1058</v>
      </c>
      <c r="G820" s="67">
        <v>1000</v>
      </c>
      <c r="H820" s="67">
        <v>0</v>
      </c>
      <c r="I820" s="67">
        <v>1000</v>
      </c>
      <c r="J820" s="65" t="s">
        <v>561</v>
      </c>
      <c r="K820" s="65" t="s">
        <v>1059</v>
      </c>
    </row>
    <row r="821" spans="1:11" ht="24" x14ac:dyDescent="0.25">
      <c r="A821" s="65" t="s">
        <v>947</v>
      </c>
      <c r="B821" s="65" t="s">
        <v>267</v>
      </c>
      <c r="C821" s="66" t="s">
        <v>39</v>
      </c>
      <c r="D821" s="66" t="s">
        <v>1060</v>
      </c>
      <c r="E821" s="66" t="s">
        <v>145</v>
      </c>
      <c r="F821" s="65" t="s">
        <v>1061</v>
      </c>
      <c r="G821" s="67">
        <v>9425</v>
      </c>
      <c r="H821" s="67">
        <v>0</v>
      </c>
      <c r="I821" s="67">
        <v>9425</v>
      </c>
      <c r="J821" s="65" t="s">
        <v>540</v>
      </c>
      <c r="K821" s="65" t="s">
        <v>1062</v>
      </c>
    </row>
    <row r="822" spans="1:11" ht="24" x14ac:dyDescent="0.25">
      <c r="A822" s="65" t="s">
        <v>947</v>
      </c>
      <c r="B822" s="65" t="s">
        <v>267</v>
      </c>
      <c r="C822" s="66" t="s">
        <v>39</v>
      </c>
      <c r="D822" s="66" t="s">
        <v>1060</v>
      </c>
      <c r="E822" s="66" t="s">
        <v>140</v>
      </c>
      <c r="F822" s="65" t="s">
        <v>1061</v>
      </c>
      <c r="G822" s="67">
        <v>65000</v>
      </c>
      <c r="H822" s="67">
        <v>0</v>
      </c>
      <c r="I822" s="67">
        <v>65000</v>
      </c>
      <c r="J822" s="65" t="s">
        <v>540</v>
      </c>
      <c r="K822" s="65" t="s">
        <v>1062</v>
      </c>
    </row>
    <row r="823" spans="1:11" ht="24" x14ac:dyDescent="0.25">
      <c r="A823" s="65" t="s">
        <v>947</v>
      </c>
      <c r="B823" s="65" t="s">
        <v>267</v>
      </c>
      <c r="C823" s="66" t="s">
        <v>39</v>
      </c>
      <c r="D823" s="66" t="s">
        <v>1063</v>
      </c>
      <c r="E823" s="66" t="s">
        <v>145</v>
      </c>
      <c r="F823" s="65" t="s">
        <v>1064</v>
      </c>
      <c r="G823" s="67">
        <v>16807</v>
      </c>
      <c r="H823" s="67">
        <v>16806.37</v>
      </c>
      <c r="I823" s="67">
        <v>0.63000000000101863</v>
      </c>
      <c r="J823" s="65" t="s">
        <v>270</v>
      </c>
      <c r="K823" s="65" t="s">
        <v>1027</v>
      </c>
    </row>
    <row r="824" spans="1:11" ht="24" x14ac:dyDescent="0.25">
      <c r="A824" s="65" t="s">
        <v>947</v>
      </c>
      <c r="B824" s="65" t="s">
        <v>267</v>
      </c>
      <c r="C824" s="66" t="s">
        <v>39</v>
      </c>
      <c r="D824" s="66" t="s">
        <v>1063</v>
      </c>
      <c r="E824" s="66" t="s">
        <v>140</v>
      </c>
      <c r="F824" s="65" t="s">
        <v>1064</v>
      </c>
      <c r="G824" s="67">
        <v>115906</v>
      </c>
      <c r="H824" s="67">
        <v>115906</v>
      </c>
      <c r="I824" s="67">
        <v>0</v>
      </c>
      <c r="J824" s="65" t="s">
        <v>270</v>
      </c>
      <c r="K824" s="65" t="s">
        <v>1027</v>
      </c>
    </row>
    <row r="825" spans="1:11" ht="24" x14ac:dyDescent="0.25">
      <c r="A825" s="65" t="s">
        <v>947</v>
      </c>
      <c r="B825" s="65" t="s">
        <v>267</v>
      </c>
      <c r="C825" s="66" t="s">
        <v>39</v>
      </c>
      <c r="D825" s="66" t="s">
        <v>1065</v>
      </c>
      <c r="E825" s="66" t="s">
        <v>145</v>
      </c>
      <c r="F825" s="65" t="s">
        <v>1066</v>
      </c>
      <c r="G825" s="67">
        <v>24682</v>
      </c>
      <c r="H825" s="67">
        <v>24682</v>
      </c>
      <c r="I825" s="67">
        <v>0</v>
      </c>
      <c r="J825" s="65" t="s">
        <v>392</v>
      </c>
      <c r="K825" s="65" t="s">
        <v>193</v>
      </c>
    </row>
    <row r="826" spans="1:11" ht="24" x14ac:dyDescent="0.25">
      <c r="A826" s="65" t="s">
        <v>947</v>
      </c>
      <c r="B826" s="65" t="s">
        <v>267</v>
      </c>
      <c r="C826" s="66" t="s">
        <v>39</v>
      </c>
      <c r="D826" s="66" t="s">
        <v>1065</v>
      </c>
      <c r="E826" s="66" t="s">
        <v>140</v>
      </c>
      <c r="F826" s="65" t="s">
        <v>1066</v>
      </c>
      <c r="G826" s="67">
        <v>171214</v>
      </c>
      <c r="H826" s="67">
        <v>170360.4</v>
      </c>
      <c r="I826" s="67">
        <v>853.60000000000582</v>
      </c>
      <c r="J826" s="65" t="s">
        <v>392</v>
      </c>
      <c r="K826" s="65" t="s">
        <v>193</v>
      </c>
    </row>
    <row r="827" spans="1:11" ht="24" x14ac:dyDescent="0.25">
      <c r="A827" s="65" t="s">
        <v>947</v>
      </c>
      <c r="B827" s="65" t="s">
        <v>276</v>
      </c>
      <c r="C827" s="66" t="s">
        <v>39</v>
      </c>
      <c r="D827" s="66" t="s">
        <v>1067</v>
      </c>
      <c r="E827" s="66" t="s">
        <v>145</v>
      </c>
      <c r="F827" s="65" t="s">
        <v>1068</v>
      </c>
      <c r="G827" s="67">
        <v>109595</v>
      </c>
      <c r="H827" s="67">
        <v>109594.81299999999</v>
      </c>
      <c r="I827" s="67">
        <v>0.1870000000053551</v>
      </c>
      <c r="J827" s="65" t="s">
        <v>574</v>
      </c>
      <c r="K827" s="65" t="s">
        <v>1069</v>
      </c>
    </row>
    <row r="828" spans="1:11" ht="24" x14ac:dyDescent="0.25">
      <c r="A828" s="65" t="s">
        <v>947</v>
      </c>
      <c r="B828" s="65" t="s">
        <v>276</v>
      </c>
      <c r="C828" s="66" t="s">
        <v>39</v>
      </c>
      <c r="D828" s="66" t="s">
        <v>1067</v>
      </c>
      <c r="E828" s="66" t="s">
        <v>140</v>
      </c>
      <c r="F828" s="65" t="s">
        <v>1068</v>
      </c>
      <c r="G828" s="67">
        <v>755826</v>
      </c>
      <c r="H828" s="67">
        <v>755826</v>
      </c>
      <c r="I828" s="67">
        <v>0</v>
      </c>
      <c r="J828" s="65" t="s">
        <v>574</v>
      </c>
      <c r="K828" s="65" t="s">
        <v>1069</v>
      </c>
    </row>
    <row r="829" spans="1:11" ht="24" x14ac:dyDescent="0.25">
      <c r="A829" s="65" t="s">
        <v>947</v>
      </c>
      <c r="B829" s="65" t="s">
        <v>276</v>
      </c>
      <c r="C829" s="66" t="s">
        <v>39</v>
      </c>
      <c r="D829" s="66" t="s">
        <v>1070</v>
      </c>
      <c r="E829" s="66" t="s">
        <v>145</v>
      </c>
      <c r="F829" s="65" t="s">
        <v>1071</v>
      </c>
      <c r="G829" s="67">
        <v>91361</v>
      </c>
      <c r="H829" s="67">
        <v>87365.31</v>
      </c>
      <c r="I829" s="67">
        <v>3995.6900000000023</v>
      </c>
      <c r="J829" s="65" t="s">
        <v>279</v>
      </c>
      <c r="K829" s="65" t="s">
        <v>1072</v>
      </c>
    </row>
    <row r="830" spans="1:11" ht="24" x14ac:dyDescent="0.25">
      <c r="A830" s="65" t="s">
        <v>947</v>
      </c>
      <c r="B830" s="65" t="s">
        <v>276</v>
      </c>
      <c r="C830" s="66" t="s">
        <v>39</v>
      </c>
      <c r="D830" s="66" t="s">
        <v>1070</v>
      </c>
      <c r="E830" s="66" t="s">
        <v>140</v>
      </c>
      <c r="F830" s="65" t="s">
        <v>1071</v>
      </c>
      <c r="G830" s="67">
        <v>630073</v>
      </c>
      <c r="H830" s="67">
        <v>626999.66500000004</v>
      </c>
      <c r="I830" s="67">
        <v>3073.3349999999627</v>
      </c>
      <c r="J830" s="65" t="s">
        <v>279</v>
      </c>
      <c r="K830" s="65" t="s">
        <v>1072</v>
      </c>
    </row>
    <row r="831" spans="1:11" ht="24" x14ac:dyDescent="0.25">
      <c r="A831" s="65" t="s">
        <v>947</v>
      </c>
      <c r="B831" s="65" t="s">
        <v>276</v>
      </c>
      <c r="C831" s="66" t="s">
        <v>39</v>
      </c>
      <c r="D831" s="66" t="s">
        <v>1073</v>
      </c>
      <c r="E831" s="66" t="s">
        <v>145</v>
      </c>
      <c r="F831" s="65" t="s">
        <v>1074</v>
      </c>
      <c r="G831" s="67">
        <v>8020</v>
      </c>
      <c r="H831" s="67">
        <v>8019.66</v>
      </c>
      <c r="I831" s="67">
        <v>0.34000000000014552</v>
      </c>
      <c r="J831" s="65" t="s">
        <v>282</v>
      </c>
      <c r="K831" s="65" t="s">
        <v>1075</v>
      </c>
    </row>
    <row r="832" spans="1:11" ht="24" x14ac:dyDescent="0.25">
      <c r="A832" s="65" t="s">
        <v>947</v>
      </c>
      <c r="B832" s="65" t="s">
        <v>276</v>
      </c>
      <c r="C832" s="66" t="s">
        <v>39</v>
      </c>
      <c r="D832" s="66" t="s">
        <v>1073</v>
      </c>
      <c r="E832" s="66" t="s">
        <v>140</v>
      </c>
      <c r="F832" s="65" t="s">
        <v>1074</v>
      </c>
      <c r="G832" s="67">
        <v>55309</v>
      </c>
      <c r="H832" s="67">
        <v>55308</v>
      </c>
      <c r="I832" s="67">
        <v>1</v>
      </c>
      <c r="J832" s="65" t="s">
        <v>282</v>
      </c>
      <c r="K832" s="65" t="s">
        <v>1075</v>
      </c>
    </row>
    <row r="833" spans="1:11" ht="24" x14ac:dyDescent="0.25">
      <c r="A833" s="65" t="s">
        <v>947</v>
      </c>
      <c r="B833" s="65" t="s">
        <v>276</v>
      </c>
      <c r="C833" s="66" t="s">
        <v>39</v>
      </c>
      <c r="D833" s="66" t="s">
        <v>1076</v>
      </c>
      <c r="E833" s="66" t="s">
        <v>145</v>
      </c>
      <c r="F833" s="65" t="s">
        <v>1077</v>
      </c>
      <c r="G833" s="67">
        <v>152303</v>
      </c>
      <c r="H833" s="67">
        <v>152302.652</v>
      </c>
      <c r="I833" s="67">
        <v>0.34799999999813735</v>
      </c>
      <c r="J833" s="65" t="s">
        <v>279</v>
      </c>
      <c r="K833" s="65" t="s">
        <v>1072</v>
      </c>
    </row>
    <row r="834" spans="1:11" ht="24" x14ac:dyDescent="0.25">
      <c r="A834" s="65" t="s">
        <v>947</v>
      </c>
      <c r="B834" s="65" t="s">
        <v>276</v>
      </c>
      <c r="C834" s="66" t="s">
        <v>39</v>
      </c>
      <c r="D834" s="66" t="s">
        <v>1076</v>
      </c>
      <c r="E834" s="66" t="s">
        <v>140</v>
      </c>
      <c r="F834" s="65" t="s">
        <v>1077</v>
      </c>
      <c r="G834" s="67">
        <v>1050364</v>
      </c>
      <c r="H834" s="67">
        <v>1050364</v>
      </c>
      <c r="I834" s="67">
        <v>0</v>
      </c>
      <c r="J834" s="65" t="s">
        <v>279</v>
      </c>
      <c r="K834" s="65" t="s">
        <v>1072</v>
      </c>
    </row>
    <row r="835" spans="1:11" ht="24" x14ac:dyDescent="0.25">
      <c r="A835" s="65" t="s">
        <v>947</v>
      </c>
      <c r="B835" s="65" t="s">
        <v>276</v>
      </c>
      <c r="C835" s="66" t="s">
        <v>39</v>
      </c>
      <c r="D835" s="66" t="s">
        <v>1078</v>
      </c>
      <c r="E835" s="66" t="s">
        <v>145</v>
      </c>
      <c r="F835" s="65" t="s">
        <v>1079</v>
      </c>
      <c r="G835" s="67">
        <v>7345</v>
      </c>
      <c r="H835" s="67">
        <v>7344.1049999999996</v>
      </c>
      <c r="I835" s="67">
        <v>0.89500000000043656</v>
      </c>
      <c r="J835" s="65" t="s">
        <v>279</v>
      </c>
      <c r="K835" s="65" t="s">
        <v>1080</v>
      </c>
    </row>
    <row r="836" spans="1:11" ht="24" x14ac:dyDescent="0.25">
      <c r="A836" s="65" t="s">
        <v>947</v>
      </c>
      <c r="B836" s="65" t="s">
        <v>276</v>
      </c>
      <c r="C836" s="66" t="s">
        <v>39</v>
      </c>
      <c r="D836" s="66" t="s">
        <v>1078</v>
      </c>
      <c r="E836" s="66" t="s">
        <v>140</v>
      </c>
      <c r="F836" s="65" t="s">
        <v>1079</v>
      </c>
      <c r="G836" s="67">
        <v>50649</v>
      </c>
      <c r="H836" s="67">
        <v>50649</v>
      </c>
      <c r="I836" s="67">
        <v>0</v>
      </c>
      <c r="J836" s="65" t="s">
        <v>279</v>
      </c>
      <c r="K836" s="65" t="s">
        <v>1080</v>
      </c>
    </row>
    <row r="837" spans="1:11" ht="24" x14ac:dyDescent="0.25">
      <c r="A837" s="65" t="s">
        <v>947</v>
      </c>
      <c r="B837" s="65" t="s">
        <v>276</v>
      </c>
      <c r="C837" s="66" t="s">
        <v>39</v>
      </c>
      <c r="D837" s="66" t="s">
        <v>1081</v>
      </c>
      <c r="E837" s="66" t="s">
        <v>145</v>
      </c>
      <c r="F837" s="65" t="s">
        <v>1082</v>
      </c>
      <c r="G837" s="67">
        <v>8454</v>
      </c>
      <c r="H837" s="67">
        <v>6978.1970000000001</v>
      </c>
      <c r="I837" s="67">
        <v>1475.8029999999999</v>
      </c>
      <c r="J837" s="65" t="s">
        <v>282</v>
      </c>
      <c r="K837" s="65" t="s">
        <v>1083</v>
      </c>
    </row>
    <row r="838" spans="1:11" ht="24" x14ac:dyDescent="0.25">
      <c r="A838" s="65" t="s">
        <v>947</v>
      </c>
      <c r="B838" s="65" t="s">
        <v>276</v>
      </c>
      <c r="C838" s="66" t="s">
        <v>39</v>
      </c>
      <c r="D838" s="66" t="s">
        <v>1081</v>
      </c>
      <c r="E838" s="66" t="s">
        <v>140</v>
      </c>
      <c r="F838" s="65" t="s">
        <v>1082</v>
      </c>
      <c r="G838" s="67">
        <v>58303</v>
      </c>
      <c r="H838" s="67">
        <v>48125.499000000003</v>
      </c>
      <c r="I838" s="67">
        <v>10177.500999999997</v>
      </c>
      <c r="J838" s="65" t="s">
        <v>282</v>
      </c>
      <c r="K838" s="65" t="s">
        <v>1083</v>
      </c>
    </row>
    <row r="839" spans="1:11" ht="24" x14ac:dyDescent="0.25">
      <c r="A839" s="65" t="s">
        <v>947</v>
      </c>
      <c r="B839" s="65" t="s">
        <v>276</v>
      </c>
      <c r="C839" s="66" t="s">
        <v>39</v>
      </c>
      <c r="D839" s="66" t="s">
        <v>1084</v>
      </c>
      <c r="E839" s="66" t="s">
        <v>145</v>
      </c>
      <c r="F839" s="65" t="s">
        <v>1085</v>
      </c>
      <c r="G839" s="67">
        <v>2</v>
      </c>
      <c r="H839" s="67">
        <v>0</v>
      </c>
      <c r="I839" s="67">
        <v>2</v>
      </c>
      <c r="J839" s="65" t="s">
        <v>392</v>
      </c>
      <c r="K839" s="65" t="s">
        <v>193</v>
      </c>
    </row>
    <row r="840" spans="1:11" ht="24" x14ac:dyDescent="0.25">
      <c r="A840" s="65" t="s">
        <v>947</v>
      </c>
      <c r="B840" s="65" t="s">
        <v>276</v>
      </c>
      <c r="C840" s="66" t="s">
        <v>39</v>
      </c>
      <c r="D840" s="66" t="s">
        <v>1084</v>
      </c>
      <c r="E840" s="66" t="s">
        <v>140</v>
      </c>
      <c r="F840" s="65" t="s">
        <v>1085</v>
      </c>
      <c r="G840" s="67">
        <v>7</v>
      </c>
      <c r="H840" s="67">
        <v>0</v>
      </c>
      <c r="I840" s="67">
        <v>7</v>
      </c>
      <c r="J840" s="65" t="s">
        <v>392</v>
      </c>
      <c r="K840" s="65" t="s">
        <v>193</v>
      </c>
    </row>
    <row r="841" spans="1:11" ht="24" x14ac:dyDescent="0.25">
      <c r="A841" s="65" t="s">
        <v>947</v>
      </c>
      <c r="B841" s="65" t="s">
        <v>283</v>
      </c>
      <c r="C841" s="66" t="s">
        <v>39</v>
      </c>
      <c r="D841" s="66" t="s">
        <v>1086</v>
      </c>
      <c r="E841" s="66" t="s">
        <v>145</v>
      </c>
      <c r="F841" s="65" t="s">
        <v>1087</v>
      </c>
      <c r="G841" s="67">
        <v>111472</v>
      </c>
      <c r="H841" s="67">
        <v>111471.504</v>
      </c>
      <c r="I841" s="67">
        <v>0.49599999999918509</v>
      </c>
      <c r="J841" s="65" t="s">
        <v>286</v>
      </c>
      <c r="K841" s="65" t="s">
        <v>1088</v>
      </c>
    </row>
    <row r="842" spans="1:11" ht="24" x14ac:dyDescent="0.25">
      <c r="A842" s="65" t="s">
        <v>947</v>
      </c>
      <c r="B842" s="65" t="s">
        <v>283</v>
      </c>
      <c r="C842" s="66" t="s">
        <v>39</v>
      </c>
      <c r="D842" s="66" t="s">
        <v>1086</v>
      </c>
      <c r="E842" s="66" t="s">
        <v>140</v>
      </c>
      <c r="F842" s="65" t="s">
        <v>1087</v>
      </c>
      <c r="G842" s="67">
        <v>768769</v>
      </c>
      <c r="H842" s="67">
        <v>768768.99899999995</v>
      </c>
      <c r="I842" s="67">
        <v>1.0000000474974513E-3</v>
      </c>
      <c r="J842" s="65" t="s">
        <v>286</v>
      </c>
      <c r="K842" s="65" t="s">
        <v>1088</v>
      </c>
    </row>
    <row r="843" spans="1:11" ht="24" x14ac:dyDescent="0.25">
      <c r="A843" s="65" t="s">
        <v>947</v>
      </c>
      <c r="B843" s="65" t="s">
        <v>283</v>
      </c>
      <c r="C843" s="66" t="s">
        <v>39</v>
      </c>
      <c r="D843" s="66" t="s">
        <v>1089</v>
      </c>
      <c r="E843" s="66" t="s">
        <v>145</v>
      </c>
      <c r="F843" s="65" t="s">
        <v>1090</v>
      </c>
      <c r="G843" s="67">
        <v>75512</v>
      </c>
      <c r="H843" s="67">
        <v>75511.349000000002</v>
      </c>
      <c r="I843" s="67">
        <v>0.65099999999802094</v>
      </c>
      <c r="J843" s="65" t="s">
        <v>286</v>
      </c>
      <c r="K843" s="65" t="s">
        <v>799</v>
      </c>
    </row>
    <row r="844" spans="1:11" ht="24" x14ac:dyDescent="0.25">
      <c r="A844" s="65" t="s">
        <v>947</v>
      </c>
      <c r="B844" s="65" t="s">
        <v>283</v>
      </c>
      <c r="C844" s="66" t="s">
        <v>39</v>
      </c>
      <c r="D844" s="66" t="s">
        <v>1089</v>
      </c>
      <c r="E844" s="66" t="s">
        <v>140</v>
      </c>
      <c r="F844" s="65" t="s">
        <v>1090</v>
      </c>
      <c r="G844" s="67">
        <v>520769</v>
      </c>
      <c r="H844" s="67">
        <v>520767.92</v>
      </c>
      <c r="I844" s="67">
        <v>1.0800000000162981</v>
      </c>
      <c r="J844" s="65" t="s">
        <v>286</v>
      </c>
      <c r="K844" s="65" t="s">
        <v>799</v>
      </c>
    </row>
    <row r="845" spans="1:11" ht="24" x14ac:dyDescent="0.25">
      <c r="A845" s="65" t="s">
        <v>947</v>
      </c>
      <c r="B845" s="65" t="s">
        <v>283</v>
      </c>
      <c r="C845" s="66" t="s">
        <v>39</v>
      </c>
      <c r="D845" s="66" t="s">
        <v>1091</v>
      </c>
      <c r="E845" s="66" t="s">
        <v>145</v>
      </c>
      <c r="F845" s="65" t="s">
        <v>1092</v>
      </c>
      <c r="G845" s="67">
        <v>28635</v>
      </c>
      <c r="H845" s="67">
        <v>22826.616999999998</v>
      </c>
      <c r="I845" s="67">
        <v>5808.3830000000016</v>
      </c>
      <c r="J845" s="65" t="s">
        <v>292</v>
      </c>
      <c r="K845" s="65" t="s">
        <v>1093</v>
      </c>
    </row>
    <row r="846" spans="1:11" ht="24" x14ac:dyDescent="0.25">
      <c r="A846" s="65" t="s">
        <v>947</v>
      </c>
      <c r="B846" s="65" t="s">
        <v>283</v>
      </c>
      <c r="C846" s="66" t="s">
        <v>39</v>
      </c>
      <c r="D846" s="66" t="s">
        <v>1091</v>
      </c>
      <c r="E846" s="66" t="s">
        <v>140</v>
      </c>
      <c r="F846" s="65" t="s">
        <v>1092</v>
      </c>
      <c r="G846" s="67">
        <v>197480</v>
      </c>
      <c r="H846" s="67">
        <v>176616.288</v>
      </c>
      <c r="I846" s="67">
        <v>20863.712</v>
      </c>
      <c r="J846" s="65" t="s">
        <v>292</v>
      </c>
      <c r="K846" s="65" t="s">
        <v>1093</v>
      </c>
    </row>
    <row r="847" spans="1:11" ht="24" x14ac:dyDescent="0.25">
      <c r="A847" s="65" t="s">
        <v>947</v>
      </c>
      <c r="B847" s="65" t="s">
        <v>283</v>
      </c>
      <c r="C847" s="66" t="s">
        <v>39</v>
      </c>
      <c r="D847" s="66" t="s">
        <v>1094</v>
      </c>
      <c r="E847" s="66" t="s">
        <v>145</v>
      </c>
      <c r="F847" s="65" t="s">
        <v>1095</v>
      </c>
      <c r="G847" s="67">
        <v>15978</v>
      </c>
      <c r="H847" s="67">
        <v>15977.504000000001</v>
      </c>
      <c r="I847" s="67">
        <v>0.49599999999918509</v>
      </c>
      <c r="J847" s="65" t="s">
        <v>292</v>
      </c>
      <c r="K847" s="65" t="s">
        <v>293</v>
      </c>
    </row>
    <row r="848" spans="1:11" ht="24" x14ac:dyDescent="0.25">
      <c r="A848" s="65" t="s">
        <v>947</v>
      </c>
      <c r="B848" s="65" t="s">
        <v>283</v>
      </c>
      <c r="C848" s="66" t="s">
        <v>39</v>
      </c>
      <c r="D848" s="66" t="s">
        <v>1094</v>
      </c>
      <c r="E848" s="66" t="s">
        <v>140</v>
      </c>
      <c r="F848" s="65" t="s">
        <v>1095</v>
      </c>
      <c r="G848" s="67">
        <v>110190</v>
      </c>
      <c r="H848" s="67">
        <v>104309.505</v>
      </c>
      <c r="I848" s="67">
        <v>5880.4949999999953</v>
      </c>
      <c r="J848" s="65" t="s">
        <v>292</v>
      </c>
      <c r="K848" s="65" t="s">
        <v>293</v>
      </c>
    </row>
    <row r="849" spans="1:11" ht="24" x14ac:dyDescent="0.25">
      <c r="A849" s="65" t="s">
        <v>947</v>
      </c>
      <c r="B849" s="65" t="s">
        <v>283</v>
      </c>
      <c r="C849" s="66" t="s">
        <v>39</v>
      </c>
      <c r="D849" s="66" t="s">
        <v>1096</v>
      </c>
      <c r="E849" s="66" t="s">
        <v>145</v>
      </c>
      <c r="F849" s="65" t="s">
        <v>1097</v>
      </c>
      <c r="G849" s="67">
        <v>24502</v>
      </c>
      <c r="H849" s="67">
        <v>17984.687000000002</v>
      </c>
      <c r="I849" s="67">
        <v>6517.3129999999983</v>
      </c>
      <c r="J849" s="65" t="s">
        <v>286</v>
      </c>
      <c r="K849" s="65" t="s">
        <v>1098</v>
      </c>
    </row>
    <row r="850" spans="1:11" ht="24" x14ac:dyDescent="0.25">
      <c r="A850" s="65" t="s">
        <v>947</v>
      </c>
      <c r="B850" s="65" t="s">
        <v>283</v>
      </c>
      <c r="C850" s="66" t="s">
        <v>39</v>
      </c>
      <c r="D850" s="66" t="s">
        <v>1096</v>
      </c>
      <c r="E850" s="66" t="s">
        <v>140</v>
      </c>
      <c r="F850" s="65" t="s">
        <v>1097</v>
      </c>
      <c r="G850" s="67">
        <v>168979</v>
      </c>
      <c r="H850" s="67">
        <v>168978.035</v>
      </c>
      <c r="I850" s="67">
        <v>0.96499999999650754</v>
      </c>
      <c r="J850" s="65" t="s">
        <v>286</v>
      </c>
      <c r="K850" s="65" t="s">
        <v>1098</v>
      </c>
    </row>
    <row r="851" spans="1:11" ht="24" x14ac:dyDescent="0.25">
      <c r="A851" s="65" t="s">
        <v>947</v>
      </c>
      <c r="B851" s="65" t="s">
        <v>283</v>
      </c>
      <c r="C851" s="66" t="s">
        <v>39</v>
      </c>
      <c r="D851" s="66" t="s">
        <v>1099</v>
      </c>
      <c r="E851" s="66" t="s">
        <v>145</v>
      </c>
      <c r="F851" s="65" t="s">
        <v>1100</v>
      </c>
      <c r="G851" s="67">
        <v>8700</v>
      </c>
      <c r="H851" s="67">
        <v>8669.7199999999993</v>
      </c>
      <c r="I851" s="67">
        <v>30.280000000000655</v>
      </c>
      <c r="J851" s="65" t="s">
        <v>292</v>
      </c>
      <c r="K851" s="65" t="s">
        <v>293</v>
      </c>
    </row>
    <row r="852" spans="1:11" ht="24" x14ac:dyDescent="0.25">
      <c r="A852" s="65" t="s">
        <v>947</v>
      </c>
      <c r="B852" s="65" t="s">
        <v>283</v>
      </c>
      <c r="C852" s="66" t="s">
        <v>39</v>
      </c>
      <c r="D852" s="66" t="s">
        <v>1099</v>
      </c>
      <c r="E852" s="66" t="s">
        <v>140</v>
      </c>
      <c r="F852" s="65" t="s">
        <v>1100</v>
      </c>
      <c r="G852" s="67">
        <v>60000</v>
      </c>
      <c r="H852" s="67">
        <v>59791.17</v>
      </c>
      <c r="I852" s="67">
        <v>208.83000000000175</v>
      </c>
      <c r="J852" s="65" t="s">
        <v>292</v>
      </c>
      <c r="K852" s="65" t="s">
        <v>293</v>
      </c>
    </row>
    <row r="853" spans="1:11" ht="24" x14ac:dyDescent="0.25">
      <c r="A853" s="65" t="s">
        <v>947</v>
      </c>
      <c r="B853" s="65" t="s">
        <v>283</v>
      </c>
      <c r="C853" s="66" t="s">
        <v>39</v>
      </c>
      <c r="D853" s="66" t="s">
        <v>1101</v>
      </c>
      <c r="E853" s="66" t="s">
        <v>145</v>
      </c>
      <c r="F853" s="65" t="s">
        <v>1102</v>
      </c>
      <c r="G853" s="67">
        <v>10678</v>
      </c>
      <c r="H853" s="67">
        <v>10677.535</v>
      </c>
      <c r="I853" s="67">
        <v>0.46500000000014552</v>
      </c>
      <c r="J853" s="65" t="s">
        <v>292</v>
      </c>
      <c r="K853" s="65" t="s">
        <v>293</v>
      </c>
    </row>
    <row r="854" spans="1:11" ht="24" x14ac:dyDescent="0.25">
      <c r="A854" s="65" t="s">
        <v>947</v>
      </c>
      <c r="B854" s="65" t="s">
        <v>283</v>
      </c>
      <c r="C854" s="66" t="s">
        <v>39</v>
      </c>
      <c r="D854" s="66" t="s">
        <v>1101</v>
      </c>
      <c r="E854" s="66" t="s">
        <v>140</v>
      </c>
      <c r="F854" s="65" t="s">
        <v>1102</v>
      </c>
      <c r="G854" s="67">
        <v>73639</v>
      </c>
      <c r="H854" s="67">
        <v>73638.17</v>
      </c>
      <c r="I854" s="67">
        <v>0.83000000000174623</v>
      </c>
      <c r="J854" s="65" t="s">
        <v>292</v>
      </c>
      <c r="K854" s="65" t="s">
        <v>293</v>
      </c>
    </row>
    <row r="855" spans="1:11" ht="24" x14ac:dyDescent="0.25">
      <c r="A855" s="65" t="s">
        <v>947</v>
      </c>
      <c r="B855" s="65" t="s">
        <v>283</v>
      </c>
      <c r="C855" s="66" t="s">
        <v>39</v>
      </c>
      <c r="D855" s="66" t="s">
        <v>1103</v>
      </c>
      <c r="E855" s="66" t="s">
        <v>145</v>
      </c>
      <c r="F855" s="65" t="s">
        <v>1104</v>
      </c>
      <c r="G855" s="67">
        <v>17163</v>
      </c>
      <c r="H855" s="67">
        <v>10883</v>
      </c>
      <c r="I855" s="67">
        <v>6280</v>
      </c>
      <c r="J855" s="65" t="s">
        <v>286</v>
      </c>
      <c r="K855" s="65" t="s">
        <v>1098</v>
      </c>
    </row>
    <row r="856" spans="1:11" ht="24" x14ac:dyDescent="0.25">
      <c r="A856" s="65" t="s">
        <v>947</v>
      </c>
      <c r="B856" s="65" t="s">
        <v>283</v>
      </c>
      <c r="C856" s="66" t="s">
        <v>39</v>
      </c>
      <c r="D856" s="66" t="s">
        <v>1103</v>
      </c>
      <c r="E856" s="66" t="s">
        <v>140</v>
      </c>
      <c r="F856" s="65" t="s">
        <v>1104</v>
      </c>
      <c r="G856" s="67">
        <v>118365</v>
      </c>
      <c r="H856" s="67">
        <v>118364.501</v>
      </c>
      <c r="I856" s="67">
        <v>0.49899999999615829</v>
      </c>
      <c r="J856" s="65" t="s">
        <v>286</v>
      </c>
      <c r="K856" s="65" t="s">
        <v>1098</v>
      </c>
    </row>
    <row r="857" spans="1:11" ht="24" x14ac:dyDescent="0.25">
      <c r="A857" s="65" t="s">
        <v>947</v>
      </c>
      <c r="B857" s="65" t="s">
        <v>283</v>
      </c>
      <c r="C857" s="66" t="s">
        <v>39</v>
      </c>
      <c r="D857" s="66" t="s">
        <v>1105</v>
      </c>
      <c r="E857" s="66" t="s">
        <v>145</v>
      </c>
      <c r="F857" s="65" t="s">
        <v>1106</v>
      </c>
      <c r="G857" s="67">
        <v>436975</v>
      </c>
      <c r="H857" s="67">
        <v>412727.29399999999</v>
      </c>
      <c r="I857" s="67">
        <v>24247.706000000006</v>
      </c>
      <c r="J857" s="65" t="s">
        <v>392</v>
      </c>
      <c r="K857" s="65" t="s">
        <v>193</v>
      </c>
    </row>
    <row r="858" spans="1:11" ht="24" x14ac:dyDescent="0.25">
      <c r="A858" s="65" t="s">
        <v>947</v>
      </c>
      <c r="B858" s="65" t="s">
        <v>283</v>
      </c>
      <c r="C858" s="66" t="s">
        <v>39</v>
      </c>
      <c r="D858" s="66" t="s">
        <v>1105</v>
      </c>
      <c r="E858" s="66" t="s">
        <v>140</v>
      </c>
      <c r="F858" s="65" t="s">
        <v>1106</v>
      </c>
      <c r="G858" s="67">
        <v>539178</v>
      </c>
      <c r="H858" s="67">
        <v>539161.74199999997</v>
      </c>
      <c r="I858" s="67">
        <v>16.258000000030734</v>
      </c>
      <c r="J858" s="65" t="s">
        <v>392</v>
      </c>
      <c r="K858" s="65" t="s">
        <v>193</v>
      </c>
    </row>
    <row r="859" spans="1:11" ht="24" x14ac:dyDescent="0.25">
      <c r="A859" s="65" t="s">
        <v>947</v>
      </c>
      <c r="B859" s="65" t="s">
        <v>198</v>
      </c>
      <c r="C859" s="66" t="s">
        <v>39</v>
      </c>
      <c r="D859" s="66" t="s">
        <v>1107</v>
      </c>
      <c r="E859" s="66" t="s">
        <v>145</v>
      </c>
      <c r="F859" s="65" t="s">
        <v>1108</v>
      </c>
      <c r="G859" s="67">
        <v>45673</v>
      </c>
      <c r="H859" s="67">
        <v>45673</v>
      </c>
      <c r="I859" s="67">
        <v>0</v>
      </c>
      <c r="J859" s="65" t="s">
        <v>610</v>
      </c>
      <c r="K859" s="65" t="s">
        <v>1109</v>
      </c>
    </row>
    <row r="860" spans="1:11" ht="24" x14ac:dyDescent="0.25">
      <c r="A860" s="65" t="s">
        <v>947</v>
      </c>
      <c r="B860" s="65" t="s">
        <v>198</v>
      </c>
      <c r="C860" s="66" t="s">
        <v>39</v>
      </c>
      <c r="D860" s="66" t="s">
        <v>1107</v>
      </c>
      <c r="E860" s="66" t="s">
        <v>140</v>
      </c>
      <c r="F860" s="65" t="s">
        <v>1108</v>
      </c>
      <c r="G860" s="67">
        <v>384984</v>
      </c>
      <c r="H860" s="67">
        <v>372443.66700000002</v>
      </c>
      <c r="I860" s="67">
        <v>12540.332999999984</v>
      </c>
      <c r="J860" s="65" t="s">
        <v>610</v>
      </c>
      <c r="K860" s="65" t="s">
        <v>1109</v>
      </c>
    </row>
    <row r="861" spans="1:11" ht="24" x14ac:dyDescent="0.25">
      <c r="A861" s="65" t="s">
        <v>947</v>
      </c>
      <c r="B861" s="65" t="s">
        <v>198</v>
      </c>
      <c r="C861" s="66" t="s">
        <v>39</v>
      </c>
      <c r="D861" s="66" t="s">
        <v>1110</v>
      </c>
      <c r="E861" s="66" t="s">
        <v>145</v>
      </c>
      <c r="F861" s="65" t="s">
        <v>1111</v>
      </c>
      <c r="G861" s="67">
        <v>14866</v>
      </c>
      <c r="H861" s="67">
        <v>14073.446</v>
      </c>
      <c r="I861" s="67">
        <v>792.55400000000009</v>
      </c>
      <c r="J861" s="65" t="s">
        <v>201</v>
      </c>
      <c r="K861" s="65" t="s">
        <v>201</v>
      </c>
    </row>
    <row r="862" spans="1:11" ht="24" x14ac:dyDescent="0.25">
      <c r="A862" s="65" t="s">
        <v>947</v>
      </c>
      <c r="B862" s="65" t="s">
        <v>198</v>
      </c>
      <c r="C862" s="66" t="s">
        <v>39</v>
      </c>
      <c r="D862" s="66" t="s">
        <v>1110</v>
      </c>
      <c r="E862" s="66" t="s">
        <v>140</v>
      </c>
      <c r="F862" s="65" t="s">
        <v>1111</v>
      </c>
      <c r="G862" s="67">
        <v>87882</v>
      </c>
      <c r="H862" s="67">
        <v>64290.404000000002</v>
      </c>
      <c r="I862" s="67">
        <v>23591.595999999998</v>
      </c>
      <c r="J862" s="65" t="s">
        <v>201</v>
      </c>
      <c r="K862" s="65" t="s">
        <v>201</v>
      </c>
    </row>
    <row r="863" spans="1:11" ht="24" x14ac:dyDescent="0.25">
      <c r="A863" s="65" t="s">
        <v>947</v>
      </c>
      <c r="B863" s="65" t="s">
        <v>198</v>
      </c>
      <c r="C863" s="66" t="s">
        <v>39</v>
      </c>
      <c r="D863" s="66" t="s">
        <v>1112</v>
      </c>
      <c r="E863" s="66" t="s">
        <v>145</v>
      </c>
      <c r="F863" s="65" t="s">
        <v>1113</v>
      </c>
      <c r="G863" s="67">
        <v>7105</v>
      </c>
      <c r="H863" s="67">
        <v>6470.1139999999996</v>
      </c>
      <c r="I863" s="67">
        <v>634.88600000000042</v>
      </c>
      <c r="J863" s="65" t="s">
        <v>201</v>
      </c>
      <c r="K863" s="65" t="s">
        <v>1114</v>
      </c>
    </row>
    <row r="864" spans="1:11" ht="24" x14ac:dyDescent="0.25">
      <c r="A864" s="65" t="s">
        <v>947</v>
      </c>
      <c r="B864" s="65" t="s">
        <v>198</v>
      </c>
      <c r="C864" s="66" t="s">
        <v>39</v>
      </c>
      <c r="D864" s="66" t="s">
        <v>1112</v>
      </c>
      <c r="E864" s="66" t="s">
        <v>140</v>
      </c>
      <c r="F864" s="65" t="s">
        <v>1113</v>
      </c>
      <c r="G864" s="67">
        <v>71624</v>
      </c>
      <c r="H864" s="67">
        <v>44621.476999999999</v>
      </c>
      <c r="I864" s="67">
        <v>27002.523000000001</v>
      </c>
      <c r="J864" s="65" t="s">
        <v>201</v>
      </c>
      <c r="K864" s="65" t="s">
        <v>1114</v>
      </c>
    </row>
    <row r="865" spans="1:11" ht="24" x14ac:dyDescent="0.25">
      <c r="A865" s="65" t="s">
        <v>947</v>
      </c>
      <c r="B865" s="65" t="s">
        <v>198</v>
      </c>
      <c r="C865" s="66" t="s">
        <v>39</v>
      </c>
      <c r="D865" s="66" t="s">
        <v>1115</v>
      </c>
      <c r="E865" s="66" t="s">
        <v>145</v>
      </c>
      <c r="F865" s="65" t="s">
        <v>1116</v>
      </c>
      <c r="G865" s="67">
        <v>14749</v>
      </c>
      <c r="H865" s="67">
        <v>13897.601000000001</v>
      </c>
      <c r="I865" s="67">
        <v>851.39899999999943</v>
      </c>
      <c r="J865" s="65" t="s">
        <v>610</v>
      </c>
      <c r="K865" s="65" t="s">
        <v>1117</v>
      </c>
    </row>
    <row r="866" spans="1:11" ht="24" x14ac:dyDescent="0.25">
      <c r="A866" s="65" t="s">
        <v>947</v>
      </c>
      <c r="B866" s="65" t="s">
        <v>198</v>
      </c>
      <c r="C866" s="66" t="s">
        <v>39</v>
      </c>
      <c r="D866" s="66" t="s">
        <v>1115</v>
      </c>
      <c r="E866" s="66" t="s">
        <v>140</v>
      </c>
      <c r="F866" s="65" t="s">
        <v>1116</v>
      </c>
      <c r="G866" s="67">
        <v>101713</v>
      </c>
      <c r="H866" s="67">
        <v>95845.527000000002</v>
      </c>
      <c r="I866" s="67">
        <v>5867.4729999999981</v>
      </c>
      <c r="J866" s="65" t="s">
        <v>610</v>
      </c>
      <c r="K866" s="65" t="s">
        <v>1117</v>
      </c>
    </row>
    <row r="867" spans="1:11" ht="24" x14ac:dyDescent="0.25">
      <c r="A867" s="65" t="s">
        <v>947</v>
      </c>
      <c r="B867" s="65" t="s">
        <v>198</v>
      </c>
      <c r="C867" s="66" t="s">
        <v>39</v>
      </c>
      <c r="D867" s="66" t="s">
        <v>1118</v>
      </c>
      <c r="E867" s="66" t="s">
        <v>145</v>
      </c>
      <c r="F867" s="65" t="s">
        <v>1119</v>
      </c>
      <c r="G867" s="67">
        <v>7535</v>
      </c>
      <c r="H867" s="67">
        <v>7234.1589999999997</v>
      </c>
      <c r="I867" s="67">
        <v>300.84100000000035</v>
      </c>
      <c r="J867" s="65" t="s">
        <v>610</v>
      </c>
      <c r="K867" s="65" t="s">
        <v>1120</v>
      </c>
    </row>
    <row r="868" spans="1:11" ht="24" x14ac:dyDescent="0.25">
      <c r="A868" s="65" t="s">
        <v>947</v>
      </c>
      <c r="B868" s="65" t="s">
        <v>198</v>
      </c>
      <c r="C868" s="66" t="s">
        <v>39</v>
      </c>
      <c r="D868" s="66" t="s">
        <v>1118</v>
      </c>
      <c r="E868" s="66" t="s">
        <v>140</v>
      </c>
      <c r="F868" s="65" t="s">
        <v>1119</v>
      </c>
      <c r="G868" s="67">
        <v>65100</v>
      </c>
      <c r="H868" s="67">
        <v>65098.95</v>
      </c>
      <c r="I868" s="67">
        <v>1.0500000000029104</v>
      </c>
      <c r="J868" s="65" t="s">
        <v>610</v>
      </c>
      <c r="K868" s="65" t="s">
        <v>1120</v>
      </c>
    </row>
    <row r="869" spans="1:11" ht="24" x14ac:dyDescent="0.25">
      <c r="A869" s="65" t="s">
        <v>947</v>
      </c>
      <c r="B869" s="65" t="s">
        <v>198</v>
      </c>
      <c r="C869" s="66" t="s">
        <v>39</v>
      </c>
      <c r="D869" s="66" t="s">
        <v>1121</v>
      </c>
      <c r="E869" s="66" t="s">
        <v>145</v>
      </c>
      <c r="F869" s="65" t="s">
        <v>1122</v>
      </c>
      <c r="G869" s="67">
        <v>9893</v>
      </c>
      <c r="H869" s="67">
        <v>5690.8059999999996</v>
      </c>
      <c r="I869" s="67">
        <v>4202.1940000000004</v>
      </c>
      <c r="J869" s="65" t="s">
        <v>610</v>
      </c>
      <c r="K869" s="65" t="s">
        <v>1123</v>
      </c>
    </row>
    <row r="870" spans="1:11" ht="24" x14ac:dyDescent="0.25">
      <c r="A870" s="65" t="s">
        <v>947</v>
      </c>
      <c r="B870" s="65" t="s">
        <v>198</v>
      </c>
      <c r="C870" s="66" t="s">
        <v>39</v>
      </c>
      <c r="D870" s="66" t="s">
        <v>1121</v>
      </c>
      <c r="E870" s="66" t="s">
        <v>140</v>
      </c>
      <c r="F870" s="65" t="s">
        <v>1122</v>
      </c>
      <c r="G870" s="67">
        <v>68223</v>
      </c>
      <c r="H870" s="67">
        <v>39246.932000000001</v>
      </c>
      <c r="I870" s="67">
        <v>28976.067999999999</v>
      </c>
      <c r="J870" s="65" t="s">
        <v>610</v>
      </c>
      <c r="K870" s="65" t="s">
        <v>1123</v>
      </c>
    </row>
    <row r="871" spans="1:11" ht="24" x14ac:dyDescent="0.25">
      <c r="A871" s="65" t="s">
        <v>947</v>
      </c>
      <c r="B871" s="65" t="s">
        <v>198</v>
      </c>
      <c r="C871" s="66" t="s">
        <v>39</v>
      </c>
      <c r="D871" s="66" t="s">
        <v>1124</v>
      </c>
      <c r="E871" s="66" t="s">
        <v>145</v>
      </c>
      <c r="F871" s="65" t="s">
        <v>1125</v>
      </c>
      <c r="G871" s="67">
        <v>8487</v>
      </c>
      <c r="H871" s="67">
        <v>7153.1369999999997</v>
      </c>
      <c r="I871" s="67">
        <v>1333.8630000000003</v>
      </c>
      <c r="J871" s="65" t="s">
        <v>610</v>
      </c>
      <c r="K871" s="65" t="s">
        <v>1123</v>
      </c>
    </row>
    <row r="872" spans="1:11" ht="24" x14ac:dyDescent="0.25">
      <c r="A872" s="65" t="s">
        <v>947</v>
      </c>
      <c r="B872" s="65" t="s">
        <v>198</v>
      </c>
      <c r="C872" s="66" t="s">
        <v>39</v>
      </c>
      <c r="D872" s="66" t="s">
        <v>1124</v>
      </c>
      <c r="E872" s="66" t="s">
        <v>140</v>
      </c>
      <c r="F872" s="65" t="s">
        <v>1125</v>
      </c>
      <c r="G872" s="67">
        <v>58525</v>
      </c>
      <c r="H872" s="67">
        <v>49331.987000000001</v>
      </c>
      <c r="I872" s="67">
        <v>9193.012999999999</v>
      </c>
      <c r="J872" s="65" t="s">
        <v>610</v>
      </c>
      <c r="K872" s="65" t="s">
        <v>1123</v>
      </c>
    </row>
    <row r="873" spans="1:11" ht="24" x14ac:dyDescent="0.25">
      <c r="A873" s="65" t="s">
        <v>947</v>
      </c>
      <c r="B873" s="65" t="s">
        <v>198</v>
      </c>
      <c r="C873" s="66" t="s">
        <v>39</v>
      </c>
      <c r="D873" s="66" t="s">
        <v>1126</v>
      </c>
      <c r="E873" s="66" t="s">
        <v>145</v>
      </c>
      <c r="F873" s="65" t="s">
        <v>1127</v>
      </c>
      <c r="G873" s="67">
        <v>10150</v>
      </c>
      <c r="H873" s="67">
        <v>10137.285</v>
      </c>
      <c r="I873" s="67">
        <v>12.715000000000146</v>
      </c>
      <c r="J873" s="65" t="s">
        <v>201</v>
      </c>
      <c r="K873" s="65" t="s">
        <v>1114</v>
      </c>
    </row>
    <row r="874" spans="1:11" ht="24" x14ac:dyDescent="0.25">
      <c r="A874" s="65" t="s">
        <v>947</v>
      </c>
      <c r="B874" s="65" t="s">
        <v>198</v>
      </c>
      <c r="C874" s="66" t="s">
        <v>39</v>
      </c>
      <c r="D874" s="66" t="s">
        <v>1126</v>
      </c>
      <c r="E874" s="66" t="s">
        <v>140</v>
      </c>
      <c r="F874" s="65" t="s">
        <v>1127</v>
      </c>
      <c r="G874" s="67">
        <v>111553</v>
      </c>
      <c r="H874" s="67">
        <v>58150.124000000003</v>
      </c>
      <c r="I874" s="67">
        <v>53402.875999999997</v>
      </c>
      <c r="J874" s="65" t="s">
        <v>201</v>
      </c>
      <c r="K874" s="65" t="s">
        <v>1114</v>
      </c>
    </row>
    <row r="875" spans="1:11" ht="24" x14ac:dyDescent="0.25">
      <c r="A875" s="65" t="s">
        <v>947</v>
      </c>
      <c r="B875" s="65" t="s">
        <v>198</v>
      </c>
      <c r="C875" s="66" t="s">
        <v>39</v>
      </c>
      <c r="D875" s="66" t="s">
        <v>1128</v>
      </c>
      <c r="E875" s="66" t="s">
        <v>145</v>
      </c>
      <c r="F875" s="65" t="s">
        <v>1129</v>
      </c>
      <c r="G875" s="67">
        <v>8410</v>
      </c>
      <c r="H875" s="67">
        <v>7775.8249999999998</v>
      </c>
      <c r="I875" s="67">
        <v>634.17500000000018</v>
      </c>
      <c r="J875" s="65" t="s">
        <v>201</v>
      </c>
      <c r="K875" s="65" t="s">
        <v>1114</v>
      </c>
    </row>
    <row r="876" spans="1:11" ht="24" x14ac:dyDescent="0.25">
      <c r="A876" s="65" t="s">
        <v>947</v>
      </c>
      <c r="B876" s="65" t="s">
        <v>198</v>
      </c>
      <c r="C876" s="66" t="s">
        <v>39</v>
      </c>
      <c r="D876" s="66" t="s">
        <v>1128</v>
      </c>
      <c r="E876" s="66" t="s">
        <v>140</v>
      </c>
      <c r="F876" s="65" t="s">
        <v>1129</v>
      </c>
      <c r="G876" s="67">
        <v>74703</v>
      </c>
      <c r="H876" s="67">
        <v>53626.381000000001</v>
      </c>
      <c r="I876" s="67">
        <v>21076.618999999999</v>
      </c>
      <c r="J876" s="65" t="s">
        <v>201</v>
      </c>
      <c r="K876" s="65" t="s">
        <v>1114</v>
      </c>
    </row>
    <row r="877" spans="1:11" ht="24" x14ac:dyDescent="0.25">
      <c r="A877" s="65" t="s">
        <v>947</v>
      </c>
      <c r="B877" s="65" t="s">
        <v>198</v>
      </c>
      <c r="C877" s="66" t="s">
        <v>39</v>
      </c>
      <c r="D877" s="66" t="s">
        <v>1130</v>
      </c>
      <c r="E877" s="66" t="s">
        <v>145</v>
      </c>
      <c r="F877" s="65" t="s">
        <v>1131</v>
      </c>
      <c r="G877" s="67">
        <v>145</v>
      </c>
      <c r="H877" s="67">
        <v>0</v>
      </c>
      <c r="I877" s="67">
        <v>145</v>
      </c>
      <c r="J877" s="65" t="s">
        <v>201</v>
      </c>
      <c r="K877" s="65" t="s">
        <v>1114</v>
      </c>
    </row>
    <row r="878" spans="1:11" ht="24" x14ac:dyDescent="0.25">
      <c r="A878" s="65" t="s">
        <v>947</v>
      </c>
      <c r="B878" s="65" t="s">
        <v>198</v>
      </c>
      <c r="C878" s="66" t="s">
        <v>39</v>
      </c>
      <c r="D878" s="66" t="s">
        <v>1130</v>
      </c>
      <c r="E878" s="66" t="s">
        <v>140</v>
      </c>
      <c r="F878" s="65" t="s">
        <v>1131</v>
      </c>
      <c r="G878" s="67">
        <v>1000</v>
      </c>
      <c r="H878" s="67">
        <v>0</v>
      </c>
      <c r="I878" s="67">
        <v>1000</v>
      </c>
      <c r="J878" s="65" t="s">
        <v>201</v>
      </c>
      <c r="K878" s="65" t="s">
        <v>1114</v>
      </c>
    </row>
    <row r="879" spans="1:11" ht="24" x14ac:dyDescent="0.25">
      <c r="A879" s="65" t="s">
        <v>947</v>
      </c>
      <c r="B879" s="65" t="s">
        <v>198</v>
      </c>
      <c r="C879" s="66" t="s">
        <v>39</v>
      </c>
      <c r="D879" s="66" t="s">
        <v>1132</v>
      </c>
      <c r="E879" s="66" t="s">
        <v>145</v>
      </c>
      <c r="F879" s="65" t="s">
        <v>1133</v>
      </c>
      <c r="G879" s="67">
        <v>487279</v>
      </c>
      <c r="H879" s="67">
        <v>446032.35499999998</v>
      </c>
      <c r="I879" s="67">
        <v>41246.645000000019</v>
      </c>
      <c r="J879" s="65" t="s">
        <v>392</v>
      </c>
      <c r="K879" s="65" t="s">
        <v>193</v>
      </c>
    </row>
    <row r="880" spans="1:11" ht="24" x14ac:dyDescent="0.25">
      <c r="A880" s="65" t="s">
        <v>947</v>
      </c>
      <c r="B880" s="65" t="s">
        <v>198</v>
      </c>
      <c r="C880" s="66" t="s">
        <v>39</v>
      </c>
      <c r="D880" s="66" t="s">
        <v>1134</v>
      </c>
      <c r="E880" s="66" t="s">
        <v>145</v>
      </c>
      <c r="F880" s="65" t="s">
        <v>1135</v>
      </c>
      <c r="G880" s="67">
        <v>12394</v>
      </c>
      <c r="H880" s="67">
        <v>10963.057000000001</v>
      </c>
      <c r="I880" s="67">
        <v>1430.9429999999993</v>
      </c>
      <c r="J880" s="65" t="s">
        <v>298</v>
      </c>
      <c r="K880" s="65" t="s">
        <v>1136</v>
      </c>
    </row>
    <row r="881" spans="1:11" ht="24" x14ac:dyDescent="0.25">
      <c r="A881" s="65" t="s">
        <v>947</v>
      </c>
      <c r="B881" s="65" t="s">
        <v>198</v>
      </c>
      <c r="C881" s="66" t="s">
        <v>39</v>
      </c>
      <c r="D881" s="66" t="s">
        <v>1134</v>
      </c>
      <c r="E881" s="66" t="s">
        <v>140</v>
      </c>
      <c r="F881" s="65" t="s">
        <v>1135</v>
      </c>
      <c r="G881" s="67">
        <v>85472</v>
      </c>
      <c r="H881" s="67">
        <v>75607.290999999997</v>
      </c>
      <c r="I881" s="67">
        <v>9864.7090000000026</v>
      </c>
      <c r="J881" s="65" t="s">
        <v>298</v>
      </c>
      <c r="K881" s="65" t="s">
        <v>1136</v>
      </c>
    </row>
    <row r="882" spans="1:11" ht="24" x14ac:dyDescent="0.25">
      <c r="A882" s="65" t="s">
        <v>947</v>
      </c>
      <c r="B882" s="65" t="s">
        <v>198</v>
      </c>
      <c r="C882" s="66" t="s">
        <v>39</v>
      </c>
      <c r="D882" s="66" t="s">
        <v>1137</v>
      </c>
      <c r="E882" s="66" t="s">
        <v>145</v>
      </c>
      <c r="F882" s="65" t="s">
        <v>1138</v>
      </c>
      <c r="G882" s="67">
        <v>145</v>
      </c>
      <c r="H882" s="67">
        <v>0</v>
      </c>
      <c r="I882" s="67">
        <v>145</v>
      </c>
      <c r="J882" s="65" t="s">
        <v>201</v>
      </c>
      <c r="K882" s="65" t="s">
        <v>1114</v>
      </c>
    </row>
    <row r="883" spans="1:11" ht="24" x14ac:dyDescent="0.25">
      <c r="A883" s="65" t="s">
        <v>947</v>
      </c>
      <c r="B883" s="65" t="s">
        <v>198</v>
      </c>
      <c r="C883" s="66" t="s">
        <v>39</v>
      </c>
      <c r="D883" s="66" t="s">
        <v>1137</v>
      </c>
      <c r="E883" s="66" t="s">
        <v>140</v>
      </c>
      <c r="F883" s="65" t="s">
        <v>1138</v>
      </c>
      <c r="G883" s="67">
        <v>1000</v>
      </c>
      <c r="H883" s="67">
        <v>0</v>
      </c>
      <c r="I883" s="67">
        <v>1000</v>
      </c>
      <c r="J883" s="65" t="s">
        <v>201</v>
      </c>
      <c r="K883" s="65" t="s">
        <v>1114</v>
      </c>
    </row>
    <row r="884" spans="1:11" ht="24" x14ac:dyDescent="0.25">
      <c r="A884" s="65" t="s">
        <v>947</v>
      </c>
      <c r="B884" s="65" t="s">
        <v>198</v>
      </c>
      <c r="C884" s="66" t="s">
        <v>39</v>
      </c>
      <c r="D884" s="66" t="s">
        <v>1139</v>
      </c>
      <c r="E884" s="66" t="s">
        <v>145</v>
      </c>
      <c r="F884" s="65" t="s">
        <v>1140</v>
      </c>
      <c r="G884" s="67">
        <v>27219</v>
      </c>
      <c r="H884" s="67">
        <v>19431.577000000001</v>
      </c>
      <c r="I884" s="67">
        <v>7787.4229999999989</v>
      </c>
      <c r="J884" s="65" t="s">
        <v>392</v>
      </c>
      <c r="K884" s="65" t="s">
        <v>193</v>
      </c>
    </row>
    <row r="885" spans="1:11" ht="24" x14ac:dyDescent="0.25">
      <c r="A885" s="65" t="s">
        <v>947</v>
      </c>
      <c r="B885" s="65" t="s">
        <v>198</v>
      </c>
      <c r="C885" s="66" t="s">
        <v>39</v>
      </c>
      <c r="D885" s="66" t="s">
        <v>1139</v>
      </c>
      <c r="E885" s="66" t="s">
        <v>140</v>
      </c>
      <c r="F885" s="65" t="s">
        <v>1140</v>
      </c>
      <c r="G885" s="67">
        <v>187714</v>
      </c>
      <c r="H885" s="67">
        <v>134010.87899999999</v>
      </c>
      <c r="I885" s="67">
        <v>53703.121000000014</v>
      </c>
      <c r="J885" s="65" t="s">
        <v>392</v>
      </c>
      <c r="K885" s="65" t="s">
        <v>193</v>
      </c>
    </row>
    <row r="886" spans="1:11" ht="24" x14ac:dyDescent="0.25">
      <c r="A886" s="65" t="s">
        <v>947</v>
      </c>
      <c r="B886" s="65" t="s">
        <v>303</v>
      </c>
      <c r="C886" s="66" t="s">
        <v>39</v>
      </c>
      <c r="D886" s="66" t="s">
        <v>1141</v>
      </c>
      <c r="E886" s="66" t="s">
        <v>145</v>
      </c>
      <c r="F886" s="65" t="s">
        <v>1142</v>
      </c>
      <c r="G886" s="67">
        <v>1</v>
      </c>
      <c r="H886" s="67">
        <v>0</v>
      </c>
      <c r="I886" s="67">
        <v>1</v>
      </c>
      <c r="J886" s="65" t="s">
        <v>315</v>
      </c>
      <c r="K886" s="65" t="s">
        <v>662</v>
      </c>
    </row>
    <row r="887" spans="1:11" ht="24" x14ac:dyDescent="0.25">
      <c r="A887" s="65" t="s">
        <v>947</v>
      </c>
      <c r="B887" s="65" t="s">
        <v>303</v>
      </c>
      <c r="C887" s="66" t="s">
        <v>39</v>
      </c>
      <c r="D887" s="66" t="s">
        <v>1141</v>
      </c>
      <c r="E887" s="66" t="s">
        <v>140</v>
      </c>
      <c r="F887" s="65" t="s">
        <v>1142</v>
      </c>
      <c r="G887" s="67">
        <v>1</v>
      </c>
      <c r="H887" s="67">
        <v>0</v>
      </c>
      <c r="I887" s="67">
        <v>1</v>
      </c>
      <c r="J887" s="65" t="s">
        <v>315</v>
      </c>
      <c r="K887" s="65" t="s">
        <v>662</v>
      </c>
    </row>
    <row r="888" spans="1:11" ht="24" x14ac:dyDescent="0.25">
      <c r="A888" s="65" t="s">
        <v>947</v>
      </c>
      <c r="B888" s="65" t="s">
        <v>303</v>
      </c>
      <c r="C888" s="66" t="s">
        <v>39</v>
      </c>
      <c r="D888" s="66" t="s">
        <v>1143</v>
      </c>
      <c r="E888" s="66" t="s">
        <v>145</v>
      </c>
      <c r="F888" s="65" t="s">
        <v>1144</v>
      </c>
      <c r="G888" s="67">
        <v>61793</v>
      </c>
      <c r="H888" s="67">
        <v>61643</v>
      </c>
      <c r="I888" s="67">
        <v>150</v>
      </c>
      <c r="J888" s="65" t="s">
        <v>306</v>
      </c>
      <c r="K888" s="65" t="s">
        <v>1145</v>
      </c>
    </row>
    <row r="889" spans="1:11" ht="24" x14ac:dyDescent="0.25">
      <c r="A889" s="65" t="s">
        <v>947</v>
      </c>
      <c r="B889" s="65" t="s">
        <v>303</v>
      </c>
      <c r="C889" s="66" t="s">
        <v>39</v>
      </c>
      <c r="D889" s="66" t="s">
        <v>1143</v>
      </c>
      <c r="E889" s="66" t="s">
        <v>140</v>
      </c>
      <c r="F889" s="65" t="s">
        <v>1144</v>
      </c>
      <c r="G889" s="67">
        <v>522194</v>
      </c>
      <c r="H889" s="67">
        <v>521194</v>
      </c>
      <c r="I889" s="67">
        <v>1000</v>
      </c>
      <c r="J889" s="65" t="s">
        <v>306</v>
      </c>
      <c r="K889" s="65" t="s">
        <v>1145</v>
      </c>
    </row>
    <row r="890" spans="1:11" ht="24" x14ac:dyDescent="0.25">
      <c r="A890" s="65" t="s">
        <v>947</v>
      </c>
      <c r="B890" s="65" t="s">
        <v>303</v>
      </c>
      <c r="C890" s="66" t="s">
        <v>39</v>
      </c>
      <c r="D890" s="66" t="s">
        <v>1146</v>
      </c>
      <c r="E890" s="66" t="s">
        <v>145</v>
      </c>
      <c r="F890" s="65" t="s">
        <v>1147</v>
      </c>
      <c r="G890" s="67">
        <v>1</v>
      </c>
      <c r="H890" s="67">
        <v>0</v>
      </c>
      <c r="I890" s="67">
        <v>1</v>
      </c>
      <c r="J890" s="65" t="s">
        <v>306</v>
      </c>
      <c r="K890" s="65" t="s">
        <v>1148</v>
      </c>
    </row>
    <row r="891" spans="1:11" ht="24" x14ac:dyDescent="0.25">
      <c r="A891" s="65" t="s">
        <v>947</v>
      </c>
      <c r="B891" s="65" t="s">
        <v>303</v>
      </c>
      <c r="C891" s="66" t="s">
        <v>39</v>
      </c>
      <c r="D891" s="66" t="s">
        <v>1146</v>
      </c>
      <c r="E891" s="66" t="s">
        <v>140</v>
      </c>
      <c r="F891" s="65" t="s">
        <v>1147</v>
      </c>
      <c r="G891" s="67">
        <v>1</v>
      </c>
      <c r="H891" s="67">
        <v>0</v>
      </c>
      <c r="I891" s="67">
        <v>1</v>
      </c>
      <c r="J891" s="65" t="s">
        <v>306</v>
      </c>
      <c r="K891" s="65" t="s">
        <v>1148</v>
      </c>
    </row>
    <row r="892" spans="1:11" ht="24" x14ac:dyDescent="0.25">
      <c r="A892" s="65" t="s">
        <v>947</v>
      </c>
      <c r="B892" s="65" t="s">
        <v>303</v>
      </c>
      <c r="C892" s="66" t="s">
        <v>39</v>
      </c>
      <c r="D892" s="66" t="s">
        <v>1149</v>
      </c>
      <c r="E892" s="66" t="s">
        <v>145</v>
      </c>
      <c r="F892" s="65" t="s">
        <v>1150</v>
      </c>
      <c r="G892" s="67">
        <v>69644</v>
      </c>
      <c r="H892" s="67">
        <v>69643.673999999999</v>
      </c>
      <c r="I892" s="67">
        <v>0.32600000000093132</v>
      </c>
      <c r="J892" s="65" t="s">
        <v>306</v>
      </c>
      <c r="K892" s="65" t="s">
        <v>1151</v>
      </c>
    </row>
    <row r="893" spans="1:11" ht="24" x14ac:dyDescent="0.25">
      <c r="A893" s="65" t="s">
        <v>947</v>
      </c>
      <c r="B893" s="65" t="s">
        <v>303</v>
      </c>
      <c r="C893" s="66" t="s">
        <v>39</v>
      </c>
      <c r="D893" s="66" t="s">
        <v>1149</v>
      </c>
      <c r="E893" s="66" t="s">
        <v>140</v>
      </c>
      <c r="F893" s="65" t="s">
        <v>1150</v>
      </c>
      <c r="G893" s="67">
        <v>480302</v>
      </c>
      <c r="H893" s="67">
        <v>480301.2</v>
      </c>
      <c r="I893" s="67">
        <v>0.79999999998835847</v>
      </c>
      <c r="J893" s="65" t="s">
        <v>306</v>
      </c>
      <c r="K893" s="65" t="s">
        <v>1151</v>
      </c>
    </row>
    <row r="894" spans="1:11" ht="24" x14ac:dyDescent="0.25">
      <c r="A894" s="65" t="s">
        <v>947</v>
      </c>
      <c r="B894" s="65" t="s">
        <v>303</v>
      </c>
      <c r="C894" s="66" t="s">
        <v>39</v>
      </c>
      <c r="D894" s="66" t="s">
        <v>1152</v>
      </c>
      <c r="E894" s="66" t="s">
        <v>145</v>
      </c>
      <c r="F894" s="65" t="s">
        <v>1153</v>
      </c>
      <c r="G894" s="67">
        <v>167199</v>
      </c>
      <c r="H894" s="67">
        <v>167199</v>
      </c>
      <c r="I894" s="67">
        <v>0</v>
      </c>
      <c r="J894" s="65" t="s">
        <v>306</v>
      </c>
      <c r="K894" s="65" t="s">
        <v>1145</v>
      </c>
    </row>
    <row r="895" spans="1:11" ht="24" x14ac:dyDescent="0.25">
      <c r="A895" s="65" t="s">
        <v>947</v>
      </c>
      <c r="B895" s="65" t="s">
        <v>303</v>
      </c>
      <c r="C895" s="66" t="s">
        <v>39</v>
      </c>
      <c r="D895" s="66" t="s">
        <v>1152</v>
      </c>
      <c r="E895" s="66" t="s">
        <v>140</v>
      </c>
      <c r="F895" s="65" t="s">
        <v>1153</v>
      </c>
      <c r="G895" s="67">
        <v>1153100</v>
      </c>
      <c r="H895" s="67">
        <v>1153100</v>
      </c>
      <c r="I895" s="67">
        <v>0</v>
      </c>
      <c r="J895" s="65" t="s">
        <v>306</v>
      </c>
      <c r="K895" s="65" t="s">
        <v>1145</v>
      </c>
    </row>
    <row r="896" spans="1:11" ht="24" x14ac:dyDescent="0.25">
      <c r="A896" s="65" t="s">
        <v>947</v>
      </c>
      <c r="B896" s="65" t="s">
        <v>155</v>
      </c>
      <c r="C896" s="66" t="s">
        <v>39</v>
      </c>
      <c r="D896" s="66" t="s">
        <v>1154</v>
      </c>
      <c r="E896" s="66" t="s">
        <v>145</v>
      </c>
      <c r="F896" s="65" t="s">
        <v>1155</v>
      </c>
      <c r="G896" s="67">
        <v>86119</v>
      </c>
      <c r="H896" s="67">
        <v>86118.955000000002</v>
      </c>
      <c r="I896" s="67">
        <v>4.499999999825377E-2</v>
      </c>
      <c r="J896" s="65" t="s">
        <v>687</v>
      </c>
      <c r="K896" s="65" t="s">
        <v>688</v>
      </c>
    </row>
    <row r="897" spans="1:11" ht="24" x14ac:dyDescent="0.25">
      <c r="A897" s="65" t="s">
        <v>947</v>
      </c>
      <c r="B897" s="65" t="s">
        <v>155</v>
      </c>
      <c r="C897" s="66" t="s">
        <v>39</v>
      </c>
      <c r="D897" s="66" t="s">
        <v>1154</v>
      </c>
      <c r="E897" s="66" t="s">
        <v>140</v>
      </c>
      <c r="F897" s="65" t="s">
        <v>1155</v>
      </c>
      <c r="G897" s="67">
        <v>593924</v>
      </c>
      <c r="H897" s="67">
        <v>593923.82700000005</v>
      </c>
      <c r="I897" s="67">
        <v>0.17299999995157123</v>
      </c>
      <c r="J897" s="65" t="s">
        <v>687</v>
      </c>
      <c r="K897" s="65" t="s">
        <v>688</v>
      </c>
    </row>
    <row r="898" spans="1:11" ht="24" x14ac:dyDescent="0.25">
      <c r="A898" s="65" t="s">
        <v>947</v>
      </c>
      <c r="B898" s="65" t="s">
        <v>155</v>
      </c>
      <c r="C898" s="66" t="s">
        <v>39</v>
      </c>
      <c r="D898" s="66" t="s">
        <v>1156</v>
      </c>
      <c r="E898" s="66" t="s">
        <v>145</v>
      </c>
      <c r="F898" s="65" t="s">
        <v>1157</v>
      </c>
      <c r="G898" s="67">
        <v>164999</v>
      </c>
      <c r="H898" s="67">
        <v>164939.397</v>
      </c>
      <c r="I898" s="67">
        <v>59.603000000002794</v>
      </c>
      <c r="J898" s="65" t="s">
        <v>687</v>
      </c>
      <c r="K898" s="65" t="s">
        <v>1158</v>
      </c>
    </row>
    <row r="899" spans="1:11" ht="24" x14ac:dyDescent="0.25">
      <c r="A899" s="65" t="s">
        <v>947</v>
      </c>
      <c r="B899" s="65" t="s">
        <v>155</v>
      </c>
      <c r="C899" s="66" t="s">
        <v>39</v>
      </c>
      <c r="D899" s="66" t="s">
        <v>1156</v>
      </c>
      <c r="E899" s="66" t="s">
        <v>140</v>
      </c>
      <c r="F899" s="65" t="s">
        <v>1157</v>
      </c>
      <c r="G899" s="67">
        <v>1374495</v>
      </c>
      <c r="H899" s="67">
        <v>1374495</v>
      </c>
      <c r="I899" s="67">
        <v>0</v>
      </c>
      <c r="J899" s="65" t="s">
        <v>687</v>
      </c>
      <c r="K899" s="65" t="s">
        <v>1158</v>
      </c>
    </row>
    <row r="900" spans="1:11" ht="24" x14ac:dyDescent="0.25">
      <c r="A900" s="65" t="s">
        <v>947</v>
      </c>
      <c r="B900" s="65" t="s">
        <v>155</v>
      </c>
      <c r="C900" s="66" t="s">
        <v>39</v>
      </c>
      <c r="D900" s="66" t="s">
        <v>1159</v>
      </c>
      <c r="E900" s="66" t="s">
        <v>145</v>
      </c>
      <c r="F900" s="65" t="s">
        <v>1160</v>
      </c>
      <c r="G900" s="67">
        <v>101898</v>
      </c>
      <c r="H900" s="67">
        <v>101897.465</v>
      </c>
      <c r="I900" s="67">
        <v>0.53500000000349246</v>
      </c>
      <c r="J900" s="65" t="s">
        <v>158</v>
      </c>
      <c r="K900" s="65" t="s">
        <v>158</v>
      </c>
    </row>
    <row r="901" spans="1:11" ht="24" x14ac:dyDescent="0.25">
      <c r="A901" s="65" t="s">
        <v>947</v>
      </c>
      <c r="B901" s="65" t="s">
        <v>155</v>
      </c>
      <c r="C901" s="66" t="s">
        <v>39</v>
      </c>
      <c r="D901" s="66" t="s">
        <v>1159</v>
      </c>
      <c r="E901" s="66" t="s">
        <v>140</v>
      </c>
      <c r="F901" s="65" t="s">
        <v>1160</v>
      </c>
      <c r="G901" s="67">
        <v>783827</v>
      </c>
      <c r="H901" s="67">
        <v>783826.652</v>
      </c>
      <c r="I901" s="67">
        <v>0.34799999999813735</v>
      </c>
      <c r="J901" s="65" t="s">
        <v>158</v>
      </c>
      <c r="K901" s="65" t="s">
        <v>158</v>
      </c>
    </row>
    <row r="902" spans="1:11" ht="24" x14ac:dyDescent="0.25">
      <c r="A902" s="65" t="s">
        <v>947</v>
      </c>
      <c r="B902" s="65" t="s">
        <v>155</v>
      </c>
      <c r="C902" s="66" t="s">
        <v>39</v>
      </c>
      <c r="D902" s="66" t="s">
        <v>1161</v>
      </c>
      <c r="E902" s="66" t="s">
        <v>145</v>
      </c>
      <c r="F902" s="65" t="s">
        <v>1162</v>
      </c>
      <c r="G902" s="67">
        <v>18506</v>
      </c>
      <c r="H902" s="67">
        <v>18505.758000000002</v>
      </c>
      <c r="I902" s="67">
        <v>0.24199999999837019</v>
      </c>
      <c r="J902" s="65" t="s">
        <v>158</v>
      </c>
      <c r="K902" s="65" t="s">
        <v>693</v>
      </c>
    </row>
    <row r="903" spans="1:11" ht="24" x14ac:dyDescent="0.25">
      <c r="A903" s="65" t="s">
        <v>947</v>
      </c>
      <c r="B903" s="65" t="s">
        <v>155</v>
      </c>
      <c r="C903" s="66" t="s">
        <v>39</v>
      </c>
      <c r="D903" s="66" t="s">
        <v>1161</v>
      </c>
      <c r="E903" s="66" t="s">
        <v>140</v>
      </c>
      <c r="F903" s="65" t="s">
        <v>1162</v>
      </c>
      <c r="G903" s="67">
        <v>154215</v>
      </c>
      <c r="H903" s="67">
        <v>154214.63800000001</v>
      </c>
      <c r="I903" s="67">
        <v>0.36199999999371357</v>
      </c>
      <c r="J903" s="65" t="s">
        <v>158</v>
      </c>
      <c r="K903" s="65" t="s">
        <v>693</v>
      </c>
    </row>
    <row r="904" spans="1:11" ht="24" x14ac:dyDescent="0.25">
      <c r="A904" s="65" t="s">
        <v>947</v>
      </c>
      <c r="B904" s="65" t="s">
        <v>155</v>
      </c>
      <c r="C904" s="66" t="s">
        <v>39</v>
      </c>
      <c r="D904" s="66" t="s">
        <v>1163</v>
      </c>
      <c r="E904" s="66" t="s">
        <v>145</v>
      </c>
      <c r="F904" s="65" t="s">
        <v>1164</v>
      </c>
      <c r="G904" s="67">
        <v>154162</v>
      </c>
      <c r="H904" s="67">
        <v>154161.435</v>
      </c>
      <c r="I904" s="67">
        <v>0.56500000000232831</v>
      </c>
      <c r="J904" s="65" t="s">
        <v>687</v>
      </c>
      <c r="K904" s="65" t="s">
        <v>688</v>
      </c>
    </row>
    <row r="905" spans="1:11" ht="24" x14ac:dyDescent="0.25">
      <c r="A905" s="65" t="s">
        <v>947</v>
      </c>
      <c r="B905" s="65" t="s">
        <v>155</v>
      </c>
      <c r="C905" s="66" t="s">
        <v>39</v>
      </c>
      <c r="D905" s="66" t="s">
        <v>1163</v>
      </c>
      <c r="E905" s="66" t="s">
        <v>140</v>
      </c>
      <c r="F905" s="65" t="s">
        <v>1164</v>
      </c>
      <c r="G905" s="67">
        <v>1063183</v>
      </c>
      <c r="H905" s="67">
        <v>1063182.3160000001</v>
      </c>
      <c r="I905" s="67">
        <v>0.68399999989196658</v>
      </c>
      <c r="J905" s="65" t="s">
        <v>687</v>
      </c>
      <c r="K905" s="65" t="s">
        <v>688</v>
      </c>
    </row>
    <row r="906" spans="1:11" ht="24" x14ac:dyDescent="0.25">
      <c r="A906" s="65" t="s">
        <v>947</v>
      </c>
      <c r="B906" s="65" t="s">
        <v>155</v>
      </c>
      <c r="C906" s="66" t="s">
        <v>39</v>
      </c>
      <c r="D906" s="66" t="s">
        <v>1165</v>
      </c>
      <c r="E906" s="66" t="s">
        <v>145</v>
      </c>
      <c r="F906" s="65" t="s">
        <v>1166</v>
      </c>
      <c r="G906" s="67">
        <v>71344</v>
      </c>
      <c r="H906" s="67">
        <v>69428.19</v>
      </c>
      <c r="I906" s="67">
        <v>1915.8099999999977</v>
      </c>
      <c r="J906" s="65" t="s">
        <v>687</v>
      </c>
      <c r="K906" s="65" t="s">
        <v>1167</v>
      </c>
    </row>
    <row r="907" spans="1:11" ht="24" x14ac:dyDescent="0.25">
      <c r="A907" s="65" t="s">
        <v>947</v>
      </c>
      <c r="B907" s="65" t="s">
        <v>155</v>
      </c>
      <c r="C907" s="66" t="s">
        <v>39</v>
      </c>
      <c r="D907" s="66" t="s">
        <v>1165</v>
      </c>
      <c r="E907" s="66" t="s">
        <v>140</v>
      </c>
      <c r="F907" s="65" t="s">
        <v>1166</v>
      </c>
      <c r="G907" s="67">
        <v>713440</v>
      </c>
      <c r="H907" s="67">
        <v>694281.90899999999</v>
      </c>
      <c r="I907" s="67">
        <v>19158.091000000015</v>
      </c>
      <c r="J907" s="65" t="s">
        <v>687</v>
      </c>
      <c r="K907" s="65" t="s">
        <v>1167</v>
      </c>
    </row>
    <row r="908" spans="1:11" ht="24" x14ac:dyDescent="0.25">
      <c r="A908" s="65" t="s">
        <v>947</v>
      </c>
      <c r="B908" s="65" t="s">
        <v>155</v>
      </c>
      <c r="C908" s="66" t="s">
        <v>39</v>
      </c>
      <c r="D908" s="66" t="s">
        <v>1168</v>
      </c>
      <c r="E908" s="66" t="s">
        <v>145</v>
      </c>
      <c r="F908" s="65" t="s">
        <v>1169</v>
      </c>
      <c r="G908" s="67">
        <v>3374</v>
      </c>
      <c r="H908" s="67">
        <v>3373.712</v>
      </c>
      <c r="I908" s="67">
        <v>0.28800000000001091</v>
      </c>
      <c r="J908" s="65" t="s">
        <v>158</v>
      </c>
      <c r="K908" s="65" t="s">
        <v>158</v>
      </c>
    </row>
    <row r="909" spans="1:11" ht="24" x14ac:dyDescent="0.25">
      <c r="A909" s="65" t="s">
        <v>947</v>
      </c>
      <c r="B909" s="65" t="s">
        <v>155</v>
      </c>
      <c r="C909" s="66" t="s">
        <v>39</v>
      </c>
      <c r="D909" s="66" t="s">
        <v>1168</v>
      </c>
      <c r="E909" s="66" t="s">
        <v>140</v>
      </c>
      <c r="F909" s="65" t="s">
        <v>1169</v>
      </c>
      <c r="G909" s="67">
        <v>33738</v>
      </c>
      <c r="H909" s="67">
        <v>33737.118000000002</v>
      </c>
      <c r="I909" s="67">
        <v>0.88199999999778811</v>
      </c>
      <c r="J909" s="65" t="s">
        <v>158</v>
      </c>
      <c r="K909" s="65" t="s">
        <v>158</v>
      </c>
    </row>
    <row r="910" spans="1:11" ht="24" x14ac:dyDescent="0.25">
      <c r="A910" s="65" t="s">
        <v>947</v>
      </c>
      <c r="B910" s="65" t="s">
        <v>155</v>
      </c>
      <c r="C910" s="66" t="s">
        <v>39</v>
      </c>
      <c r="D910" s="66" t="s">
        <v>1170</v>
      </c>
      <c r="E910" s="66" t="s">
        <v>145</v>
      </c>
      <c r="F910" s="65" t="s">
        <v>1171</v>
      </c>
      <c r="G910" s="67">
        <v>2569</v>
      </c>
      <c r="H910" s="67">
        <v>1619.59</v>
      </c>
      <c r="I910" s="67">
        <v>949.41000000000008</v>
      </c>
      <c r="J910" s="65" t="s">
        <v>687</v>
      </c>
      <c r="K910" s="65" t="s">
        <v>1172</v>
      </c>
    </row>
    <row r="911" spans="1:11" ht="24" x14ac:dyDescent="0.25">
      <c r="A911" s="65" t="s">
        <v>947</v>
      </c>
      <c r="B911" s="65" t="s">
        <v>155</v>
      </c>
      <c r="C911" s="66" t="s">
        <v>39</v>
      </c>
      <c r="D911" s="66" t="s">
        <v>1170</v>
      </c>
      <c r="E911" s="66" t="s">
        <v>140</v>
      </c>
      <c r="F911" s="65" t="s">
        <v>1171</v>
      </c>
      <c r="G911" s="67">
        <v>25681</v>
      </c>
      <c r="H911" s="67">
        <v>21997.15</v>
      </c>
      <c r="I911" s="67">
        <v>3683.8499999999985</v>
      </c>
      <c r="J911" s="65" t="s">
        <v>687</v>
      </c>
      <c r="K911" s="65" t="s">
        <v>1172</v>
      </c>
    </row>
    <row r="912" spans="1:11" ht="24" x14ac:dyDescent="0.25">
      <c r="A912" s="65" t="s">
        <v>947</v>
      </c>
      <c r="B912" s="65" t="s">
        <v>155</v>
      </c>
      <c r="C912" s="66" t="s">
        <v>39</v>
      </c>
      <c r="D912" s="66" t="s">
        <v>1173</v>
      </c>
      <c r="E912" s="66" t="s">
        <v>145</v>
      </c>
      <c r="F912" s="65" t="s">
        <v>1174</v>
      </c>
      <c r="G912" s="67">
        <v>7969</v>
      </c>
      <c r="H912" s="67">
        <v>3784.6759999999999</v>
      </c>
      <c r="I912" s="67">
        <v>4184.3240000000005</v>
      </c>
      <c r="J912" s="65" t="s">
        <v>687</v>
      </c>
      <c r="K912" s="65" t="s">
        <v>1172</v>
      </c>
    </row>
    <row r="913" spans="1:11" ht="24" x14ac:dyDescent="0.25">
      <c r="A913" s="65" t="s">
        <v>947</v>
      </c>
      <c r="B913" s="65" t="s">
        <v>155</v>
      </c>
      <c r="C913" s="66" t="s">
        <v>39</v>
      </c>
      <c r="D913" s="66" t="s">
        <v>1173</v>
      </c>
      <c r="E913" s="66" t="s">
        <v>140</v>
      </c>
      <c r="F913" s="65" t="s">
        <v>1174</v>
      </c>
      <c r="G913" s="67">
        <v>79682</v>
      </c>
      <c r="H913" s="67">
        <v>37846.76</v>
      </c>
      <c r="I913" s="67">
        <v>41835.24</v>
      </c>
      <c r="J913" s="65" t="s">
        <v>687</v>
      </c>
      <c r="K913" s="65" t="s">
        <v>1172</v>
      </c>
    </row>
    <row r="914" spans="1:11" ht="24" x14ac:dyDescent="0.25">
      <c r="A914" s="65" t="s">
        <v>947</v>
      </c>
      <c r="B914" s="65" t="s">
        <v>155</v>
      </c>
      <c r="C914" s="66" t="s">
        <v>39</v>
      </c>
      <c r="D914" s="66" t="s">
        <v>1175</v>
      </c>
      <c r="E914" s="66" t="s">
        <v>145</v>
      </c>
      <c r="F914" s="65" t="s">
        <v>1176</v>
      </c>
      <c r="G914" s="67">
        <v>6719</v>
      </c>
      <c r="H914" s="67">
        <v>1919.47</v>
      </c>
      <c r="I914" s="67">
        <v>4799.53</v>
      </c>
      <c r="J914" s="65" t="s">
        <v>687</v>
      </c>
      <c r="K914" s="65" t="s">
        <v>1158</v>
      </c>
    </row>
    <row r="915" spans="1:11" ht="24" x14ac:dyDescent="0.25">
      <c r="A915" s="65" t="s">
        <v>947</v>
      </c>
      <c r="B915" s="65" t="s">
        <v>155</v>
      </c>
      <c r="C915" s="66" t="s">
        <v>39</v>
      </c>
      <c r="D915" s="66" t="s">
        <v>1175</v>
      </c>
      <c r="E915" s="66" t="s">
        <v>140</v>
      </c>
      <c r="F915" s="65" t="s">
        <v>1176</v>
      </c>
      <c r="G915" s="67">
        <v>67188</v>
      </c>
      <c r="H915" s="67">
        <v>35390.6</v>
      </c>
      <c r="I915" s="67">
        <v>31797.4</v>
      </c>
      <c r="J915" s="65" t="s">
        <v>687</v>
      </c>
      <c r="K915" s="65" t="s">
        <v>1158</v>
      </c>
    </row>
    <row r="916" spans="1:11" ht="24" x14ac:dyDescent="0.25">
      <c r="A916" s="65" t="s">
        <v>947</v>
      </c>
      <c r="B916" s="65" t="s">
        <v>155</v>
      </c>
      <c r="C916" s="66" t="s">
        <v>39</v>
      </c>
      <c r="D916" s="66" t="s">
        <v>1177</v>
      </c>
      <c r="E916" s="66" t="s">
        <v>145</v>
      </c>
      <c r="F916" s="65" t="s">
        <v>1178</v>
      </c>
      <c r="G916" s="67">
        <v>1772</v>
      </c>
      <c r="H916" s="67">
        <v>1772</v>
      </c>
      <c r="I916" s="67">
        <v>0</v>
      </c>
      <c r="J916" s="65" t="s">
        <v>687</v>
      </c>
      <c r="K916" s="65" t="s">
        <v>688</v>
      </c>
    </row>
    <row r="917" spans="1:11" ht="24" x14ac:dyDescent="0.25">
      <c r="A917" s="65" t="s">
        <v>947</v>
      </c>
      <c r="B917" s="65" t="s">
        <v>155</v>
      </c>
      <c r="C917" s="66" t="s">
        <v>39</v>
      </c>
      <c r="D917" s="66" t="s">
        <v>1177</v>
      </c>
      <c r="E917" s="66" t="s">
        <v>140</v>
      </c>
      <c r="F917" s="65" t="s">
        <v>1178</v>
      </c>
      <c r="G917" s="67">
        <v>17717</v>
      </c>
      <c r="H917" s="67">
        <v>17717</v>
      </c>
      <c r="I917" s="67">
        <v>0</v>
      </c>
      <c r="J917" s="65" t="s">
        <v>687</v>
      </c>
      <c r="K917" s="65" t="s">
        <v>688</v>
      </c>
    </row>
    <row r="918" spans="1:11" ht="24" x14ac:dyDescent="0.25">
      <c r="A918" s="65" t="s">
        <v>947</v>
      </c>
      <c r="B918" s="65" t="s">
        <v>155</v>
      </c>
      <c r="C918" s="66" t="s">
        <v>39</v>
      </c>
      <c r="D918" s="66" t="s">
        <v>1179</v>
      </c>
      <c r="E918" s="66" t="s">
        <v>145</v>
      </c>
      <c r="F918" s="65" t="s">
        <v>1180</v>
      </c>
      <c r="G918" s="67">
        <v>7390</v>
      </c>
      <c r="H918" s="67">
        <v>6323.7790000000005</v>
      </c>
      <c r="I918" s="67">
        <v>1066.2209999999995</v>
      </c>
      <c r="J918" s="65" t="s">
        <v>158</v>
      </c>
      <c r="K918" s="65" t="s">
        <v>1181</v>
      </c>
    </row>
    <row r="919" spans="1:11" ht="24" x14ac:dyDescent="0.25">
      <c r="A919" s="65" t="s">
        <v>947</v>
      </c>
      <c r="B919" s="65" t="s">
        <v>155</v>
      </c>
      <c r="C919" s="66" t="s">
        <v>39</v>
      </c>
      <c r="D919" s="66" t="s">
        <v>1179</v>
      </c>
      <c r="E919" s="66" t="s">
        <v>140</v>
      </c>
      <c r="F919" s="65" t="s">
        <v>1180</v>
      </c>
      <c r="G919" s="67">
        <v>73894</v>
      </c>
      <c r="H919" s="67">
        <v>41240.639999999999</v>
      </c>
      <c r="I919" s="67">
        <v>32653.360000000001</v>
      </c>
      <c r="J919" s="65" t="s">
        <v>158</v>
      </c>
      <c r="K919" s="65" t="s">
        <v>1181</v>
      </c>
    </row>
    <row r="920" spans="1:11" ht="24" x14ac:dyDescent="0.25">
      <c r="A920" s="65" t="s">
        <v>947</v>
      </c>
      <c r="B920" s="65" t="s">
        <v>155</v>
      </c>
      <c r="C920" s="66" t="s">
        <v>39</v>
      </c>
      <c r="D920" s="66" t="s">
        <v>1182</v>
      </c>
      <c r="E920" s="66" t="s">
        <v>145</v>
      </c>
      <c r="F920" s="65" t="s">
        <v>1183</v>
      </c>
      <c r="G920" s="67">
        <v>13878</v>
      </c>
      <c r="H920" s="67">
        <v>9533.7139999999999</v>
      </c>
      <c r="I920" s="67">
        <v>4344.2860000000001</v>
      </c>
      <c r="J920" s="65" t="s">
        <v>687</v>
      </c>
      <c r="K920" s="65" t="s">
        <v>688</v>
      </c>
    </row>
    <row r="921" spans="1:11" ht="24" x14ac:dyDescent="0.25">
      <c r="A921" s="65" t="s">
        <v>947</v>
      </c>
      <c r="B921" s="65" t="s">
        <v>155</v>
      </c>
      <c r="C921" s="66" t="s">
        <v>39</v>
      </c>
      <c r="D921" s="66" t="s">
        <v>1182</v>
      </c>
      <c r="E921" s="66" t="s">
        <v>140</v>
      </c>
      <c r="F921" s="65" t="s">
        <v>1183</v>
      </c>
      <c r="G921" s="67">
        <v>138779</v>
      </c>
      <c r="H921" s="67">
        <v>95340.14</v>
      </c>
      <c r="I921" s="67">
        <v>43438.86</v>
      </c>
      <c r="J921" s="65" t="s">
        <v>687</v>
      </c>
      <c r="K921" s="65" t="s">
        <v>688</v>
      </c>
    </row>
    <row r="922" spans="1:11" ht="24" x14ac:dyDescent="0.25">
      <c r="A922" s="65" t="s">
        <v>947</v>
      </c>
      <c r="B922" s="65" t="s">
        <v>155</v>
      </c>
      <c r="C922" s="66" t="s">
        <v>39</v>
      </c>
      <c r="D922" s="66" t="s">
        <v>1184</v>
      </c>
      <c r="E922" s="66" t="s">
        <v>145</v>
      </c>
      <c r="F922" s="65" t="s">
        <v>1185</v>
      </c>
      <c r="G922" s="67">
        <v>7445</v>
      </c>
      <c r="H922" s="67">
        <v>7445</v>
      </c>
      <c r="I922" s="67">
        <v>0</v>
      </c>
      <c r="J922" s="65" t="s">
        <v>158</v>
      </c>
      <c r="K922" s="65" t="s">
        <v>693</v>
      </c>
    </row>
    <row r="923" spans="1:11" ht="24" x14ac:dyDescent="0.25">
      <c r="A923" s="65" t="s">
        <v>947</v>
      </c>
      <c r="B923" s="65" t="s">
        <v>155</v>
      </c>
      <c r="C923" s="66" t="s">
        <v>39</v>
      </c>
      <c r="D923" s="66" t="s">
        <v>1184</v>
      </c>
      <c r="E923" s="66" t="s">
        <v>140</v>
      </c>
      <c r="F923" s="65" t="s">
        <v>1185</v>
      </c>
      <c r="G923" s="67">
        <v>74441</v>
      </c>
      <c r="H923" s="67">
        <v>74441</v>
      </c>
      <c r="I923" s="67">
        <v>0</v>
      </c>
      <c r="J923" s="65" t="s">
        <v>158</v>
      </c>
      <c r="K923" s="65" t="s">
        <v>693</v>
      </c>
    </row>
    <row r="924" spans="1:11" ht="24" x14ac:dyDescent="0.25">
      <c r="A924" s="65" t="s">
        <v>947</v>
      </c>
      <c r="B924" s="65" t="s">
        <v>155</v>
      </c>
      <c r="C924" s="66" t="s">
        <v>39</v>
      </c>
      <c r="D924" s="66" t="s">
        <v>1186</v>
      </c>
      <c r="E924" s="66" t="s">
        <v>145</v>
      </c>
      <c r="F924" s="65" t="s">
        <v>1187</v>
      </c>
      <c r="G924" s="67">
        <v>2974</v>
      </c>
      <c r="H924" s="67">
        <v>2974</v>
      </c>
      <c r="I924" s="67">
        <v>0</v>
      </c>
      <c r="J924" s="65" t="s">
        <v>158</v>
      </c>
      <c r="K924" s="65" t="s">
        <v>684</v>
      </c>
    </row>
    <row r="925" spans="1:11" ht="24" x14ac:dyDescent="0.25">
      <c r="A925" s="65" t="s">
        <v>947</v>
      </c>
      <c r="B925" s="65" t="s">
        <v>155</v>
      </c>
      <c r="C925" s="66" t="s">
        <v>39</v>
      </c>
      <c r="D925" s="66" t="s">
        <v>1186</v>
      </c>
      <c r="E925" s="66" t="s">
        <v>140</v>
      </c>
      <c r="F925" s="65" t="s">
        <v>1187</v>
      </c>
      <c r="G925" s="67">
        <v>29731</v>
      </c>
      <c r="H925" s="67">
        <v>29731</v>
      </c>
      <c r="I925" s="67">
        <v>0</v>
      </c>
      <c r="J925" s="65" t="s">
        <v>158</v>
      </c>
      <c r="K925" s="65" t="s">
        <v>684</v>
      </c>
    </row>
    <row r="926" spans="1:11" ht="24" x14ac:dyDescent="0.25">
      <c r="A926" s="65" t="s">
        <v>947</v>
      </c>
      <c r="B926" s="65" t="s">
        <v>155</v>
      </c>
      <c r="C926" s="66" t="s">
        <v>39</v>
      </c>
      <c r="D926" s="66" t="s">
        <v>1188</v>
      </c>
      <c r="E926" s="66" t="s">
        <v>145</v>
      </c>
      <c r="F926" s="65" t="s">
        <v>1189</v>
      </c>
      <c r="G926" s="67">
        <v>5985</v>
      </c>
      <c r="H926" s="67">
        <v>5555.2179999999998</v>
      </c>
      <c r="I926" s="67">
        <v>429.78200000000015</v>
      </c>
      <c r="J926" s="65" t="s">
        <v>687</v>
      </c>
      <c r="K926" s="65" t="s">
        <v>1158</v>
      </c>
    </row>
    <row r="927" spans="1:11" ht="24" x14ac:dyDescent="0.25">
      <c r="A927" s="65" t="s">
        <v>947</v>
      </c>
      <c r="B927" s="65" t="s">
        <v>155</v>
      </c>
      <c r="C927" s="66" t="s">
        <v>39</v>
      </c>
      <c r="D927" s="66" t="s">
        <v>1188</v>
      </c>
      <c r="E927" s="66" t="s">
        <v>140</v>
      </c>
      <c r="F927" s="65" t="s">
        <v>1189</v>
      </c>
      <c r="G927" s="67">
        <v>59848</v>
      </c>
      <c r="H927" s="67">
        <v>55552.175000000003</v>
      </c>
      <c r="I927" s="67">
        <v>4295.8249999999971</v>
      </c>
      <c r="J927" s="65" t="s">
        <v>687</v>
      </c>
      <c r="K927" s="65" t="s">
        <v>1158</v>
      </c>
    </row>
    <row r="928" spans="1:11" ht="24" x14ac:dyDescent="0.25">
      <c r="A928" s="65" t="s">
        <v>947</v>
      </c>
      <c r="B928" s="65" t="s">
        <v>155</v>
      </c>
      <c r="C928" s="66" t="s">
        <v>39</v>
      </c>
      <c r="D928" s="66" t="s">
        <v>1190</v>
      </c>
      <c r="E928" s="66" t="s">
        <v>145</v>
      </c>
      <c r="F928" s="65" t="s">
        <v>1191</v>
      </c>
      <c r="G928" s="67">
        <v>2733</v>
      </c>
      <c r="H928" s="67">
        <v>1540.181</v>
      </c>
      <c r="I928" s="67">
        <v>1192.819</v>
      </c>
      <c r="J928" s="65" t="s">
        <v>158</v>
      </c>
      <c r="K928" s="65" t="s">
        <v>1192</v>
      </c>
    </row>
    <row r="929" spans="1:11" ht="24" x14ac:dyDescent="0.25">
      <c r="A929" s="65" t="s">
        <v>947</v>
      </c>
      <c r="B929" s="65" t="s">
        <v>155</v>
      </c>
      <c r="C929" s="66" t="s">
        <v>39</v>
      </c>
      <c r="D929" s="66" t="s">
        <v>1190</v>
      </c>
      <c r="E929" s="66" t="s">
        <v>140</v>
      </c>
      <c r="F929" s="65" t="s">
        <v>1191</v>
      </c>
      <c r="G929" s="67">
        <v>23420</v>
      </c>
      <c r="H929" s="67">
        <v>23420</v>
      </c>
      <c r="I929" s="67">
        <v>0</v>
      </c>
      <c r="J929" s="65" t="s">
        <v>158</v>
      </c>
      <c r="K929" s="65" t="s">
        <v>1192</v>
      </c>
    </row>
    <row r="930" spans="1:11" ht="24" x14ac:dyDescent="0.25">
      <c r="A930" s="65" t="s">
        <v>947</v>
      </c>
      <c r="B930" s="65" t="s">
        <v>155</v>
      </c>
      <c r="C930" s="66" t="s">
        <v>39</v>
      </c>
      <c r="D930" s="66" t="s">
        <v>1193</v>
      </c>
      <c r="E930" s="66" t="s">
        <v>145</v>
      </c>
      <c r="F930" s="65" t="s">
        <v>1194</v>
      </c>
      <c r="G930" s="67">
        <v>9753</v>
      </c>
      <c r="H930" s="67">
        <v>9753</v>
      </c>
      <c r="I930" s="67">
        <v>0</v>
      </c>
      <c r="J930" s="65" t="s">
        <v>158</v>
      </c>
      <c r="K930" s="65" t="s">
        <v>158</v>
      </c>
    </row>
    <row r="931" spans="1:11" ht="24" x14ac:dyDescent="0.25">
      <c r="A931" s="65" t="s">
        <v>947</v>
      </c>
      <c r="B931" s="65" t="s">
        <v>155</v>
      </c>
      <c r="C931" s="66" t="s">
        <v>39</v>
      </c>
      <c r="D931" s="66" t="s">
        <v>1193</v>
      </c>
      <c r="E931" s="66" t="s">
        <v>140</v>
      </c>
      <c r="F931" s="65" t="s">
        <v>1194</v>
      </c>
      <c r="G931" s="67">
        <v>97527</v>
      </c>
      <c r="H931" s="67">
        <v>89529.807000000001</v>
      </c>
      <c r="I931" s="67">
        <v>7997.1929999999993</v>
      </c>
      <c r="J931" s="65" t="s">
        <v>158</v>
      </c>
      <c r="K931" s="65" t="s">
        <v>158</v>
      </c>
    </row>
    <row r="932" spans="1:11" ht="24" x14ac:dyDescent="0.25">
      <c r="A932" s="65" t="s">
        <v>947</v>
      </c>
      <c r="B932" s="65" t="s">
        <v>155</v>
      </c>
      <c r="C932" s="66" t="s">
        <v>39</v>
      </c>
      <c r="D932" s="66" t="s">
        <v>1195</v>
      </c>
      <c r="E932" s="66" t="s">
        <v>145</v>
      </c>
      <c r="F932" s="65" t="s">
        <v>1196</v>
      </c>
      <c r="G932" s="67">
        <v>4747</v>
      </c>
      <c r="H932" s="67">
        <v>2865.3519999999999</v>
      </c>
      <c r="I932" s="67">
        <v>1881.6480000000001</v>
      </c>
      <c r="J932" s="65" t="s">
        <v>687</v>
      </c>
      <c r="K932" s="65" t="s">
        <v>1172</v>
      </c>
    </row>
    <row r="933" spans="1:11" ht="24" x14ac:dyDescent="0.25">
      <c r="A933" s="65" t="s">
        <v>947</v>
      </c>
      <c r="B933" s="65" t="s">
        <v>155</v>
      </c>
      <c r="C933" s="66" t="s">
        <v>39</v>
      </c>
      <c r="D933" s="66" t="s">
        <v>1195</v>
      </c>
      <c r="E933" s="66" t="s">
        <v>140</v>
      </c>
      <c r="F933" s="65" t="s">
        <v>1196</v>
      </c>
      <c r="G933" s="67">
        <v>47469</v>
      </c>
      <c r="H933" s="67">
        <v>28653.522000000001</v>
      </c>
      <c r="I933" s="67">
        <v>18815.477999999999</v>
      </c>
      <c r="J933" s="65" t="s">
        <v>687</v>
      </c>
      <c r="K933" s="65" t="s">
        <v>1172</v>
      </c>
    </row>
    <row r="934" spans="1:11" ht="24" x14ac:dyDescent="0.25">
      <c r="A934" s="65" t="s">
        <v>947</v>
      </c>
      <c r="B934" s="65" t="s">
        <v>155</v>
      </c>
      <c r="C934" s="66" t="s">
        <v>39</v>
      </c>
      <c r="D934" s="66" t="s">
        <v>1197</v>
      </c>
      <c r="E934" s="66" t="s">
        <v>145</v>
      </c>
      <c r="F934" s="65" t="s">
        <v>1198</v>
      </c>
      <c r="G934" s="67">
        <v>69765</v>
      </c>
      <c r="H934" s="67">
        <v>69764.918999999994</v>
      </c>
      <c r="I934" s="67">
        <v>8.1000000005587935E-2</v>
      </c>
      <c r="J934" s="65" t="s">
        <v>158</v>
      </c>
      <c r="K934" s="65" t="s">
        <v>1199</v>
      </c>
    </row>
    <row r="935" spans="1:11" ht="24" x14ac:dyDescent="0.25">
      <c r="A935" s="65" t="s">
        <v>947</v>
      </c>
      <c r="B935" s="65" t="s">
        <v>155</v>
      </c>
      <c r="C935" s="66" t="s">
        <v>39</v>
      </c>
      <c r="D935" s="66" t="s">
        <v>1197</v>
      </c>
      <c r="E935" s="66" t="s">
        <v>140</v>
      </c>
      <c r="F935" s="65" t="s">
        <v>1198</v>
      </c>
      <c r="G935" s="67">
        <v>697650</v>
      </c>
      <c r="H935" s="67">
        <v>697649.19099999999</v>
      </c>
      <c r="I935" s="67">
        <v>0.8090000000083819</v>
      </c>
      <c r="J935" s="65" t="s">
        <v>158</v>
      </c>
      <c r="K935" s="65" t="s">
        <v>1199</v>
      </c>
    </row>
    <row r="936" spans="1:11" ht="24" x14ac:dyDescent="0.25">
      <c r="A936" s="65" t="s">
        <v>947</v>
      </c>
      <c r="B936" s="65" t="s">
        <v>155</v>
      </c>
      <c r="C936" s="66" t="s">
        <v>39</v>
      </c>
      <c r="D936" s="66" t="s">
        <v>1200</v>
      </c>
      <c r="E936" s="66" t="s">
        <v>145</v>
      </c>
      <c r="F936" s="65" t="s">
        <v>1201</v>
      </c>
      <c r="G936" s="67">
        <v>100</v>
      </c>
      <c r="H936" s="67">
        <v>0</v>
      </c>
      <c r="I936" s="67">
        <v>100</v>
      </c>
      <c r="J936" s="65" t="s">
        <v>687</v>
      </c>
      <c r="K936" s="65" t="s">
        <v>688</v>
      </c>
    </row>
    <row r="937" spans="1:11" ht="24" x14ac:dyDescent="0.25">
      <c r="A937" s="65" t="s">
        <v>947</v>
      </c>
      <c r="B937" s="65" t="s">
        <v>155</v>
      </c>
      <c r="C937" s="66" t="s">
        <v>39</v>
      </c>
      <c r="D937" s="66" t="s">
        <v>1200</v>
      </c>
      <c r="E937" s="66" t="s">
        <v>140</v>
      </c>
      <c r="F937" s="65" t="s">
        <v>1201</v>
      </c>
      <c r="G937" s="67">
        <v>1000</v>
      </c>
      <c r="H937" s="67">
        <v>0</v>
      </c>
      <c r="I937" s="67">
        <v>1000</v>
      </c>
      <c r="J937" s="65" t="s">
        <v>687</v>
      </c>
      <c r="K937" s="65" t="s">
        <v>688</v>
      </c>
    </row>
    <row r="938" spans="1:11" ht="24" x14ac:dyDescent="0.25">
      <c r="A938" s="65" t="s">
        <v>947</v>
      </c>
      <c r="B938" s="65" t="s">
        <v>155</v>
      </c>
      <c r="C938" s="66" t="s">
        <v>39</v>
      </c>
      <c r="D938" s="66" t="s">
        <v>1202</v>
      </c>
      <c r="E938" s="66" t="s">
        <v>145</v>
      </c>
      <c r="F938" s="65" t="s">
        <v>1203</v>
      </c>
      <c r="G938" s="67">
        <v>7492</v>
      </c>
      <c r="H938" s="67">
        <v>7487.0079999999998</v>
      </c>
      <c r="I938" s="67">
        <v>4.9920000000001892</v>
      </c>
      <c r="J938" s="65" t="s">
        <v>687</v>
      </c>
      <c r="K938" s="65" t="s">
        <v>1167</v>
      </c>
    </row>
    <row r="939" spans="1:11" ht="24" x14ac:dyDescent="0.25">
      <c r="A939" s="65" t="s">
        <v>947</v>
      </c>
      <c r="B939" s="65" t="s">
        <v>155</v>
      </c>
      <c r="C939" s="66" t="s">
        <v>39</v>
      </c>
      <c r="D939" s="66" t="s">
        <v>1202</v>
      </c>
      <c r="E939" s="66" t="s">
        <v>140</v>
      </c>
      <c r="F939" s="65" t="s">
        <v>1203</v>
      </c>
      <c r="G939" s="67">
        <v>74918</v>
      </c>
      <c r="H939" s="67">
        <v>74870.078999999998</v>
      </c>
      <c r="I939" s="67">
        <v>47.921000000002095</v>
      </c>
      <c r="J939" s="65" t="s">
        <v>687</v>
      </c>
      <c r="K939" s="65" t="s">
        <v>1167</v>
      </c>
    </row>
    <row r="940" spans="1:11" ht="24" x14ac:dyDescent="0.25">
      <c r="A940" s="65" t="s">
        <v>947</v>
      </c>
      <c r="B940" s="65" t="s">
        <v>155</v>
      </c>
      <c r="C940" s="66" t="s">
        <v>39</v>
      </c>
      <c r="D940" s="66" t="s">
        <v>1204</v>
      </c>
      <c r="E940" s="66" t="s">
        <v>145</v>
      </c>
      <c r="F940" s="65" t="s">
        <v>1205</v>
      </c>
      <c r="G940" s="67">
        <v>9430</v>
      </c>
      <c r="H940" s="67">
        <v>9429.8950000000004</v>
      </c>
      <c r="I940" s="67">
        <v>0.10499999999956344</v>
      </c>
      <c r="J940" s="65" t="s">
        <v>158</v>
      </c>
      <c r="K940" s="65" t="s">
        <v>1206</v>
      </c>
    </row>
    <row r="941" spans="1:11" ht="24" x14ac:dyDescent="0.25">
      <c r="A941" s="65" t="s">
        <v>947</v>
      </c>
      <c r="B941" s="65" t="s">
        <v>155</v>
      </c>
      <c r="C941" s="66" t="s">
        <v>39</v>
      </c>
      <c r="D941" s="66" t="s">
        <v>1204</v>
      </c>
      <c r="E941" s="66" t="s">
        <v>140</v>
      </c>
      <c r="F941" s="65" t="s">
        <v>1205</v>
      </c>
      <c r="G941" s="67">
        <v>94300</v>
      </c>
      <c r="H941" s="67">
        <v>94298.951000000001</v>
      </c>
      <c r="I941" s="67">
        <v>1.0489999999990687</v>
      </c>
      <c r="J941" s="65" t="s">
        <v>158</v>
      </c>
      <c r="K941" s="65" t="s">
        <v>1206</v>
      </c>
    </row>
    <row r="942" spans="1:11" ht="24" x14ac:dyDescent="0.25">
      <c r="A942" s="65" t="s">
        <v>947</v>
      </c>
      <c r="B942" s="65" t="s">
        <v>155</v>
      </c>
      <c r="C942" s="66" t="s">
        <v>39</v>
      </c>
      <c r="D942" s="66" t="s">
        <v>1207</v>
      </c>
      <c r="E942" s="66" t="s">
        <v>145</v>
      </c>
      <c r="F942" s="65" t="s">
        <v>1208</v>
      </c>
      <c r="G942" s="67">
        <v>8116</v>
      </c>
      <c r="H942" s="67">
        <v>0</v>
      </c>
      <c r="I942" s="67">
        <v>8116</v>
      </c>
      <c r="J942" s="65" t="s">
        <v>158</v>
      </c>
      <c r="K942" s="65" t="s">
        <v>1192</v>
      </c>
    </row>
    <row r="943" spans="1:11" ht="24" x14ac:dyDescent="0.25">
      <c r="A943" s="65" t="s">
        <v>947</v>
      </c>
      <c r="B943" s="65" t="s">
        <v>155</v>
      </c>
      <c r="C943" s="66" t="s">
        <v>39</v>
      </c>
      <c r="D943" s="66" t="s">
        <v>1207</v>
      </c>
      <c r="E943" s="66" t="s">
        <v>140</v>
      </c>
      <c r="F943" s="65" t="s">
        <v>1208</v>
      </c>
      <c r="G943" s="67">
        <v>55973</v>
      </c>
      <c r="H943" s="67">
        <v>0</v>
      </c>
      <c r="I943" s="67">
        <v>55973</v>
      </c>
      <c r="J943" s="65" t="s">
        <v>158</v>
      </c>
      <c r="K943" s="65" t="s">
        <v>1192</v>
      </c>
    </row>
    <row r="944" spans="1:11" ht="24" x14ac:dyDescent="0.25">
      <c r="A944" s="65" t="s">
        <v>947</v>
      </c>
      <c r="B944" s="65" t="s">
        <v>155</v>
      </c>
      <c r="C944" s="66" t="s">
        <v>39</v>
      </c>
      <c r="D944" s="66" t="s">
        <v>1209</v>
      </c>
      <c r="E944" s="66" t="s">
        <v>145</v>
      </c>
      <c r="F944" s="65" t="s">
        <v>1210</v>
      </c>
      <c r="G944" s="67">
        <v>7369</v>
      </c>
      <c r="H944" s="67">
        <v>0</v>
      </c>
      <c r="I944" s="67">
        <v>7369</v>
      </c>
      <c r="J944" s="65" t="s">
        <v>158</v>
      </c>
      <c r="K944" s="65" t="s">
        <v>158</v>
      </c>
    </row>
    <row r="945" spans="1:11" ht="24" x14ac:dyDescent="0.25">
      <c r="A945" s="65" t="s">
        <v>947</v>
      </c>
      <c r="B945" s="65" t="s">
        <v>155</v>
      </c>
      <c r="C945" s="66" t="s">
        <v>39</v>
      </c>
      <c r="D945" s="66" t="s">
        <v>1209</v>
      </c>
      <c r="E945" s="66" t="s">
        <v>140</v>
      </c>
      <c r="F945" s="65" t="s">
        <v>1210</v>
      </c>
      <c r="G945" s="67">
        <v>50820</v>
      </c>
      <c r="H945" s="67">
        <v>0</v>
      </c>
      <c r="I945" s="67">
        <v>50820</v>
      </c>
      <c r="J945" s="65" t="s">
        <v>158</v>
      </c>
      <c r="K945" s="65" t="s">
        <v>158</v>
      </c>
    </row>
    <row r="946" spans="1:11" ht="24" x14ac:dyDescent="0.25">
      <c r="A946" s="65" t="s">
        <v>947</v>
      </c>
      <c r="B946" s="65" t="s">
        <v>155</v>
      </c>
      <c r="C946" s="66" t="s">
        <v>39</v>
      </c>
      <c r="D946" s="66" t="s">
        <v>1211</v>
      </c>
      <c r="E946" s="66" t="s">
        <v>145</v>
      </c>
      <c r="F946" s="65" t="s">
        <v>1212</v>
      </c>
      <c r="G946" s="67">
        <v>542</v>
      </c>
      <c r="H946" s="67">
        <v>0</v>
      </c>
      <c r="I946" s="67">
        <v>542</v>
      </c>
      <c r="J946" s="65" t="s">
        <v>698</v>
      </c>
      <c r="K946" s="65" t="s">
        <v>1213</v>
      </c>
    </row>
    <row r="947" spans="1:11" ht="24" x14ac:dyDescent="0.25">
      <c r="A947" s="65" t="s">
        <v>947</v>
      </c>
      <c r="B947" s="65" t="s">
        <v>155</v>
      </c>
      <c r="C947" s="66" t="s">
        <v>39</v>
      </c>
      <c r="D947" s="66" t="s">
        <v>1211</v>
      </c>
      <c r="E947" s="66" t="s">
        <v>140</v>
      </c>
      <c r="F947" s="65" t="s">
        <v>1212</v>
      </c>
      <c r="G947" s="67">
        <v>3736</v>
      </c>
      <c r="H947" s="67">
        <v>0</v>
      </c>
      <c r="I947" s="67">
        <v>3736</v>
      </c>
      <c r="J947" s="65" t="s">
        <v>698</v>
      </c>
      <c r="K947" s="65" t="s">
        <v>1213</v>
      </c>
    </row>
    <row r="948" spans="1:11" ht="24" x14ac:dyDescent="0.25">
      <c r="A948" s="65" t="s">
        <v>947</v>
      </c>
      <c r="B948" s="65" t="s">
        <v>161</v>
      </c>
      <c r="C948" s="66" t="s">
        <v>39</v>
      </c>
      <c r="D948" s="66" t="s">
        <v>1214</v>
      </c>
      <c r="E948" s="66" t="s">
        <v>145</v>
      </c>
      <c r="F948" s="65" t="s">
        <v>1215</v>
      </c>
      <c r="G948" s="67">
        <v>133894</v>
      </c>
      <c r="H948" s="67">
        <v>133893.18</v>
      </c>
      <c r="I948" s="67">
        <v>0.82000000000698492</v>
      </c>
      <c r="J948" s="65" t="s">
        <v>335</v>
      </c>
      <c r="K948" s="65" t="s">
        <v>725</v>
      </c>
    </row>
    <row r="949" spans="1:11" ht="24" x14ac:dyDescent="0.25">
      <c r="A949" s="65" t="s">
        <v>947</v>
      </c>
      <c r="B949" s="65" t="s">
        <v>161</v>
      </c>
      <c r="C949" s="66" t="s">
        <v>39</v>
      </c>
      <c r="D949" s="66" t="s">
        <v>1214</v>
      </c>
      <c r="E949" s="66" t="s">
        <v>140</v>
      </c>
      <c r="F949" s="65" t="s">
        <v>1215</v>
      </c>
      <c r="G949" s="67">
        <v>923402</v>
      </c>
      <c r="H949" s="67">
        <v>923401.24100000004</v>
      </c>
      <c r="I949" s="67">
        <v>0.75899999996181577</v>
      </c>
      <c r="J949" s="65" t="s">
        <v>335</v>
      </c>
      <c r="K949" s="65" t="s">
        <v>725</v>
      </c>
    </row>
    <row r="950" spans="1:11" ht="24" x14ac:dyDescent="0.25">
      <c r="A950" s="65" t="s">
        <v>947</v>
      </c>
      <c r="B950" s="65" t="s">
        <v>161</v>
      </c>
      <c r="C950" s="66" t="s">
        <v>39</v>
      </c>
      <c r="D950" s="66" t="s">
        <v>1216</v>
      </c>
      <c r="E950" s="66" t="s">
        <v>145</v>
      </c>
      <c r="F950" s="65" t="s">
        <v>1217</v>
      </c>
      <c r="G950" s="67">
        <v>118913</v>
      </c>
      <c r="H950" s="67">
        <v>114198.30499999999</v>
      </c>
      <c r="I950" s="67">
        <v>4714.695000000007</v>
      </c>
      <c r="J950" s="65" t="s">
        <v>164</v>
      </c>
      <c r="K950" s="65" t="s">
        <v>1218</v>
      </c>
    </row>
    <row r="951" spans="1:11" ht="24" x14ac:dyDescent="0.25">
      <c r="A951" s="65" t="s">
        <v>947</v>
      </c>
      <c r="B951" s="65" t="s">
        <v>161</v>
      </c>
      <c r="C951" s="66" t="s">
        <v>39</v>
      </c>
      <c r="D951" s="66" t="s">
        <v>1216</v>
      </c>
      <c r="E951" s="66" t="s">
        <v>140</v>
      </c>
      <c r="F951" s="65" t="s">
        <v>1217</v>
      </c>
      <c r="G951" s="67">
        <v>820088</v>
      </c>
      <c r="H951" s="67">
        <v>787574.50699999998</v>
      </c>
      <c r="I951" s="67">
        <v>32513.493000000017</v>
      </c>
      <c r="J951" s="65" t="s">
        <v>164</v>
      </c>
      <c r="K951" s="65" t="s">
        <v>1218</v>
      </c>
    </row>
    <row r="952" spans="1:11" ht="24" x14ac:dyDescent="0.25">
      <c r="A952" s="65" t="s">
        <v>947</v>
      </c>
      <c r="B952" s="65" t="s">
        <v>161</v>
      </c>
      <c r="C952" s="66" t="s">
        <v>39</v>
      </c>
      <c r="D952" s="66" t="s">
        <v>1219</v>
      </c>
      <c r="E952" s="66" t="s">
        <v>145</v>
      </c>
      <c r="F952" s="65" t="s">
        <v>1220</v>
      </c>
      <c r="G952" s="67">
        <v>81603</v>
      </c>
      <c r="H952" s="67">
        <v>81602.375</v>
      </c>
      <c r="I952" s="67">
        <v>0.625</v>
      </c>
      <c r="J952" s="65" t="s">
        <v>1221</v>
      </c>
      <c r="K952" s="65" t="s">
        <v>1222</v>
      </c>
    </row>
    <row r="953" spans="1:11" ht="24" x14ac:dyDescent="0.25">
      <c r="A953" s="65" t="s">
        <v>947</v>
      </c>
      <c r="B953" s="65" t="s">
        <v>161</v>
      </c>
      <c r="C953" s="66" t="s">
        <v>39</v>
      </c>
      <c r="D953" s="66" t="s">
        <v>1219</v>
      </c>
      <c r="E953" s="66" t="s">
        <v>140</v>
      </c>
      <c r="F953" s="65" t="s">
        <v>1220</v>
      </c>
      <c r="G953" s="67">
        <v>562775</v>
      </c>
      <c r="H953" s="67">
        <v>562775</v>
      </c>
      <c r="I953" s="67">
        <v>0</v>
      </c>
      <c r="J953" s="65" t="s">
        <v>1221</v>
      </c>
      <c r="K953" s="65" t="s">
        <v>1222</v>
      </c>
    </row>
    <row r="954" spans="1:11" ht="24" x14ac:dyDescent="0.25">
      <c r="A954" s="65" t="s">
        <v>947</v>
      </c>
      <c r="B954" s="65" t="s">
        <v>161</v>
      </c>
      <c r="C954" s="66" t="s">
        <v>39</v>
      </c>
      <c r="D954" s="66" t="s">
        <v>1223</v>
      </c>
      <c r="E954" s="66" t="s">
        <v>145</v>
      </c>
      <c r="F954" s="65" t="s">
        <v>1224</v>
      </c>
      <c r="G954" s="67">
        <v>158015</v>
      </c>
      <c r="H954" s="67">
        <v>158014.802</v>
      </c>
      <c r="I954" s="67">
        <v>0.19800000000395812</v>
      </c>
      <c r="J954" s="65" t="s">
        <v>164</v>
      </c>
      <c r="K954" s="65" t="s">
        <v>1218</v>
      </c>
    </row>
    <row r="955" spans="1:11" ht="24" x14ac:dyDescent="0.25">
      <c r="A955" s="65" t="s">
        <v>947</v>
      </c>
      <c r="B955" s="65" t="s">
        <v>161</v>
      </c>
      <c r="C955" s="66" t="s">
        <v>39</v>
      </c>
      <c r="D955" s="66" t="s">
        <v>1223</v>
      </c>
      <c r="E955" s="66" t="s">
        <v>140</v>
      </c>
      <c r="F955" s="65" t="s">
        <v>1224</v>
      </c>
      <c r="G955" s="67">
        <v>1089758</v>
      </c>
      <c r="H955" s="67">
        <v>1089757.2579999999</v>
      </c>
      <c r="I955" s="67">
        <v>0.74200000008568168</v>
      </c>
      <c r="J955" s="65" t="s">
        <v>164</v>
      </c>
      <c r="K955" s="65" t="s">
        <v>1218</v>
      </c>
    </row>
    <row r="956" spans="1:11" ht="24" x14ac:dyDescent="0.25">
      <c r="A956" s="65" t="s">
        <v>947</v>
      </c>
      <c r="B956" s="65" t="s">
        <v>161</v>
      </c>
      <c r="C956" s="66" t="s">
        <v>39</v>
      </c>
      <c r="D956" s="66" t="s">
        <v>1225</v>
      </c>
      <c r="E956" s="66" t="s">
        <v>145</v>
      </c>
      <c r="F956" s="65" t="s">
        <v>1226</v>
      </c>
      <c r="G956" s="67">
        <v>56678</v>
      </c>
      <c r="H956" s="67">
        <v>56677.993000000002</v>
      </c>
      <c r="I956" s="67">
        <v>6.9999999977881089E-3</v>
      </c>
      <c r="J956" s="65" t="s">
        <v>1221</v>
      </c>
      <c r="K956" s="65" t="s">
        <v>1227</v>
      </c>
    </row>
    <row r="957" spans="1:11" ht="24" x14ac:dyDescent="0.25">
      <c r="A957" s="65" t="s">
        <v>947</v>
      </c>
      <c r="B957" s="65" t="s">
        <v>161</v>
      </c>
      <c r="C957" s="66" t="s">
        <v>39</v>
      </c>
      <c r="D957" s="66" t="s">
        <v>1225</v>
      </c>
      <c r="E957" s="66" t="s">
        <v>140</v>
      </c>
      <c r="F957" s="65" t="s">
        <v>1226</v>
      </c>
      <c r="G957" s="67">
        <v>566799</v>
      </c>
      <c r="H957" s="67">
        <v>566798.92200000002</v>
      </c>
      <c r="I957" s="67">
        <v>7.7999999979510903E-2</v>
      </c>
      <c r="J957" s="65" t="s">
        <v>1221</v>
      </c>
      <c r="K957" s="65" t="s">
        <v>1227</v>
      </c>
    </row>
    <row r="958" spans="1:11" ht="24" x14ac:dyDescent="0.25">
      <c r="A958" s="65" t="s">
        <v>947</v>
      </c>
      <c r="B958" s="65" t="s">
        <v>161</v>
      </c>
      <c r="C958" s="66" t="s">
        <v>39</v>
      </c>
      <c r="D958" s="66" t="s">
        <v>1228</v>
      </c>
      <c r="E958" s="66" t="s">
        <v>145</v>
      </c>
      <c r="F958" s="65" t="s">
        <v>1229</v>
      </c>
      <c r="G958" s="67">
        <v>130000</v>
      </c>
      <c r="H958" s="67">
        <v>129999.899</v>
      </c>
      <c r="I958" s="67">
        <v>0.10099999999511056</v>
      </c>
      <c r="J958" s="65" t="s">
        <v>1221</v>
      </c>
      <c r="K958" s="65" t="s">
        <v>1230</v>
      </c>
    </row>
    <row r="959" spans="1:11" ht="24" x14ac:dyDescent="0.25">
      <c r="A959" s="65" t="s">
        <v>947</v>
      </c>
      <c r="B959" s="65" t="s">
        <v>161</v>
      </c>
      <c r="C959" s="66" t="s">
        <v>39</v>
      </c>
      <c r="D959" s="66" t="s">
        <v>1228</v>
      </c>
      <c r="E959" s="66" t="s">
        <v>140</v>
      </c>
      <c r="F959" s="65" t="s">
        <v>1229</v>
      </c>
      <c r="G959" s="67">
        <v>1000000</v>
      </c>
      <c r="H959" s="67">
        <v>999999.21600000001</v>
      </c>
      <c r="I959" s="67">
        <v>0.78399999998509884</v>
      </c>
      <c r="J959" s="65" t="s">
        <v>1221</v>
      </c>
      <c r="K959" s="65" t="s">
        <v>1230</v>
      </c>
    </row>
    <row r="960" spans="1:11" ht="24" x14ac:dyDescent="0.25">
      <c r="A960" s="65" t="s">
        <v>947</v>
      </c>
      <c r="B960" s="65" t="s">
        <v>161</v>
      </c>
      <c r="C960" s="66" t="s">
        <v>39</v>
      </c>
      <c r="D960" s="66" t="s">
        <v>1231</v>
      </c>
      <c r="E960" s="66" t="s">
        <v>145</v>
      </c>
      <c r="F960" s="65" t="s">
        <v>1232</v>
      </c>
      <c r="G960" s="67">
        <v>5110</v>
      </c>
      <c r="H960" s="67">
        <v>5109.2550000000001</v>
      </c>
      <c r="I960" s="67">
        <v>0.74499999999989086</v>
      </c>
      <c r="J960" s="65" t="s">
        <v>335</v>
      </c>
      <c r="K960" s="65" t="s">
        <v>1233</v>
      </c>
    </row>
    <row r="961" spans="1:11" ht="24" x14ac:dyDescent="0.25">
      <c r="A961" s="65" t="s">
        <v>947</v>
      </c>
      <c r="B961" s="65" t="s">
        <v>161</v>
      </c>
      <c r="C961" s="66" t="s">
        <v>39</v>
      </c>
      <c r="D961" s="66" t="s">
        <v>1231</v>
      </c>
      <c r="E961" s="66" t="s">
        <v>140</v>
      </c>
      <c r="F961" s="65" t="s">
        <v>1232</v>
      </c>
      <c r="G961" s="67">
        <v>51093</v>
      </c>
      <c r="H961" s="67">
        <v>51092.866000000002</v>
      </c>
      <c r="I961" s="67">
        <v>0.13399999999819556</v>
      </c>
      <c r="J961" s="65" t="s">
        <v>335</v>
      </c>
      <c r="K961" s="65" t="s">
        <v>1233</v>
      </c>
    </row>
    <row r="962" spans="1:11" ht="24" x14ac:dyDescent="0.25">
      <c r="A962" s="65" t="s">
        <v>947</v>
      </c>
      <c r="B962" s="65" t="s">
        <v>161</v>
      </c>
      <c r="C962" s="66" t="s">
        <v>39</v>
      </c>
      <c r="D962" s="66" t="s">
        <v>1234</v>
      </c>
      <c r="E962" s="66" t="s">
        <v>145</v>
      </c>
      <c r="F962" s="65" t="s">
        <v>1235</v>
      </c>
      <c r="G962" s="67">
        <v>16592</v>
      </c>
      <c r="H962" s="67">
        <v>14184.672</v>
      </c>
      <c r="I962" s="67">
        <v>2407.3279999999995</v>
      </c>
      <c r="J962" s="65" t="s">
        <v>164</v>
      </c>
      <c r="K962" s="65" t="s">
        <v>1236</v>
      </c>
    </row>
    <row r="963" spans="1:11" ht="24" x14ac:dyDescent="0.25">
      <c r="A963" s="65" t="s">
        <v>947</v>
      </c>
      <c r="B963" s="65" t="s">
        <v>161</v>
      </c>
      <c r="C963" s="66" t="s">
        <v>39</v>
      </c>
      <c r="D963" s="66" t="s">
        <v>1234</v>
      </c>
      <c r="E963" s="66" t="s">
        <v>140</v>
      </c>
      <c r="F963" s="65" t="s">
        <v>1235</v>
      </c>
      <c r="G963" s="67">
        <v>165919</v>
      </c>
      <c r="H963" s="67">
        <v>141846.717</v>
      </c>
      <c r="I963" s="67">
        <v>24072.282999999996</v>
      </c>
      <c r="J963" s="65" t="s">
        <v>164</v>
      </c>
      <c r="K963" s="65" t="s">
        <v>1236</v>
      </c>
    </row>
    <row r="964" spans="1:11" ht="24" x14ac:dyDescent="0.25">
      <c r="A964" s="65" t="s">
        <v>947</v>
      </c>
      <c r="B964" s="65" t="s">
        <v>161</v>
      </c>
      <c r="C964" s="66" t="s">
        <v>39</v>
      </c>
      <c r="D964" s="66" t="s">
        <v>1237</v>
      </c>
      <c r="E964" s="66" t="s">
        <v>145</v>
      </c>
      <c r="F964" s="65" t="s">
        <v>1238</v>
      </c>
      <c r="G964" s="67">
        <v>1</v>
      </c>
      <c r="H964" s="67">
        <v>0</v>
      </c>
      <c r="I964" s="67">
        <v>1</v>
      </c>
      <c r="J964" s="65" t="s">
        <v>335</v>
      </c>
      <c r="K964" s="65" t="s">
        <v>843</v>
      </c>
    </row>
    <row r="965" spans="1:11" ht="24" x14ac:dyDescent="0.25">
      <c r="A965" s="65" t="s">
        <v>947</v>
      </c>
      <c r="B965" s="65" t="s">
        <v>161</v>
      </c>
      <c r="C965" s="66" t="s">
        <v>39</v>
      </c>
      <c r="D965" s="66" t="s">
        <v>1237</v>
      </c>
      <c r="E965" s="66" t="s">
        <v>140</v>
      </c>
      <c r="F965" s="65" t="s">
        <v>1238</v>
      </c>
      <c r="G965" s="67">
        <v>1</v>
      </c>
      <c r="H965" s="67">
        <v>0</v>
      </c>
      <c r="I965" s="67">
        <v>1</v>
      </c>
      <c r="J965" s="65" t="s">
        <v>335</v>
      </c>
      <c r="K965" s="65" t="s">
        <v>843</v>
      </c>
    </row>
    <row r="966" spans="1:11" ht="24" x14ac:dyDescent="0.25">
      <c r="A966" s="65" t="s">
        <v>947</v>
      </c>
      <c r="B966" s="65" t="s">
        <v>161</v>
      </c>
      <c r="C966" s="66" t="s">
        <v>39</v>
      </c>
      <c r="D966" s="66" t="s">
        <v>1239</v>
      </c>
      <c r="E966" s="66" t="s">
        <v>145</v>
      </c>
      <c r="F966" s="65" t="s">
        <v>1240</v>
      </c>
      <c r="G966" s="67">
        <v>3187</v>
      </c>
      <c r="H966" s="67">
        <v>3186.82</v>
      </c>
      <c r="I966" s="67">
        <v>0.17999999999983629</v>
      </c>
      <c r="J966" s="65" t="s">
        <v>335</v>
      </c>
      <c r="K966" s="65" t="s">
        <v>843</v>
      </c>
    </row>
    <row r="967" spans="1:11" ht="24" x14ac:dyDescent="0.25">
      <c r="A967" s="65" t="s">
        <v>947</v>
      </c>
      <c r="B967" s="65" t="s">
        <v>161</v>
      </c>
      <c r="C967" s="66" t="s">
        <v>39</v>
      </c>
      <c r="D967" s="66" t="s">
        <v>1239</v>
      </c>
      <c r="E967" s="66" t="s">
        <v>140</v>
      </c>
      <c r="F967" s="65" t="s">
        <v>1240</v>
      </c>
      <c r="G967" s="67">
        <v>31869</v>
      </c>
      <c r="H967" s="67">
        <v>31868.2</v>
      </c>
      <c r="I967" s="67">
        <v>0.7999999999992724</v>
      </c>
      <c r="J967" s="65" t="s">
        <v>335</v>
      </c>
      <c r="K967" s="65" t="s">
        <v>843</v>
      </c>
    </row>
    <row r="968" spans="1:11" ht="24" x14ac:dyDescent="0.25">
      <c r="A968" s="65" t="s">
        <v>947</v>
      </c>
      <c r="B968" s="65" t="s">
        <v>161</v>
      </c>
      <c r="C968" s="66" t="s">
        <v>39</v>
      </c>
      <c r="D968" s="66" t="s">
        <v>1241</v>
      </c>
      <c r="E968" s="66" t="s">
        <v>145</v>
      </c>
      <c r="F968" s="65" t="s">
        <v>1242</v>
      </c>
      <c r="G968" s="67">
        <v>4314</v>
      </c>
      <c r="H968" s="67">
        <v>4313.1499999999996</v>
      </c>
      <c r="I968" s="67">
        <v>0.8500000000003638</v>
      </c>
      <c r="J968" s="65" t="s">
        <v>335</v>
      </c>
      <c r="K968" s="65" t="s">
        <v>1243</v>
      </c>
    </row>
    <row r="969" spans="1:11" ht="24" x14ac:dyDescent="0.25">
      <c r="A969" s="65" t="s">
        <v>947</v>
      </c>
      <c r="B969" s="65" t="s">
        <v>161</v>
      </c>
      <c r="C969" s="66" t="s">
        <v>39</v>
      </c>
      <c r="D969" s="66" t="s">
        <v>1241</v>
      </c>
      <c r="E969" s="66" t="s">
        <v>140</v>
      </c>
      <c r="F969" s="65" t="s">
        <v>1242</v>
      </c>
      <c r="G969" s="67">
        <v>43132</v>
      </c>
      <c r="H969" s="67">
        <v>43131.504999999997</v>
      </c>
      <c r="I969" s="67">
        <v>0.49500000000261934</v>
      </c>
      <c r="J969" s="65" t="s">
        <v>335</v>
      </c>
      <c r="K969" s="65" t="s">
        <v>1243</v>
      </c>
    </row>
    <row r="970" spans="1:11" ht="24" x14ac:dyDescent="0.25">
      <c r="A970" s="65" t="s">
        <v>947</v>
      </c>
      <c r="B970" s="65" t="s">
        <v>161</v>
      </c>
      <c r="C970" s="66" t="s">
        <v>39</v>
      </c>
      <c r="D970" s="66" t="s">
        <v>1244</v>
      </c>
      <c r="E970" s="66" t="s">
        <v>145</v>
      </c>
      <c r="F970" s="65" t="s">
        <v>1245</v>
      </c>
      <c r="G970" s="67">
        <v>4057</v>
      </c>
      <c r="H970" s="67">
        <v>4056.9479999999999</v>
      </c>
      <c r="I970" s="67">
        <v>5.2000000000134605E-2</v>
      </c>
      <c r="J970" s="65" t="s">
        <v>335</v>
      </c>
      <c r="K970" s="65" t="s">
        <v>725</v>
      </c>
    </row>
    <row r="971" spans="1:11" ht="24" x14ac:dyDescent="0.25">
      <c r="A971" s="65" t="s">
        <v>947</v>
      </c>
      <c r="B971" s="65" t="s">
        <v>161</v>
      </c>
      <c r="C971" s="66" t="s">
        <v>39</v>
      </c>
      <c r="D971" s="66" t="s">
        <v>1244</v>
      </c>
      <c r="E971" s="66" t="s">
        <v>140</v>
      </c>
      <c r="F971" s="65" t="s">
        <v>1245</v>
      </c>
      <c r="G971" s="67">
        <v>40570</v>
      </c>
      <c r="H971" s="67">
        <v>40569.480000000003</v>
      </c>
      <c r="I971" s="67">
        <v>0.51999999999679858</v>
      </c>
      <c r="J971" s="65" t="s">
        <v>335</v>
      </c>
      <c r="K971" s="65" t="s">
        <v>725</v>
      </c>
    </row>
    <row r="972" spans="1:11" ht="24" x14ac:dyDescent="0.25">
      <c r="A972" s="65" t="s">
        <v>947</v>
      </c>
      <c r="B972" s="65" t="s">
        <v>161</v>
      </c>
      <c r="C972" s="66" t="s">
        <v>39</v>
      </c>
      <c r="D972" s="66" t="s">
        <v>1246</v>
      </c>
      <c r="E972" s="66" t="s">
        <v>145</v>
      </c>
      <c r="F972" s="65" t="s">
        <v>1247</v>
      </c>
      <c r="G972" s="67">
        <v>5171</v>
      </c>
      <c r="H972" s="67">
        <v>4212.8140000000003</v>
      </c>
      <c r="I972" s="67">
        <v>958.18599999999969</v>
      </c>
      <c r="J972" s="65" t="s">
        <v>335</v>
      </c>
      <c r="K972" s="65" t="s">
        <v>1248</v>
      </c>
    </row>
    <row r="973" spans="1:11" ht="24" x14ac:dyDescent="0.25">
      <c r="A973" s="65" t="s">
        <v>947</v>
      </c>
      <c r="B973" s="65" t="s">
        <v>161</v>
      </c>
      <c r="C973" s="66" t="s">
        <v>39</v>
      </c>
      <c r="D973" s="66" t="s">
        <v>1246</v>
      </c>
      <c r="E973" s="66" t="s">
        <v>140</v>
      </c>
      <c r="F973" s="65" t="s">
        <v>1247</v>
      </c>
      <c r="G973" s="67">
        <v>51708</v>
      </c>
      <c r="H973" s="67">
        <v>42128.114000000001</v>
      </c>
      <c r="I973" s="67">
        <v>9579.8859999999986</v>
      </c>
      <c r="J973" s="65" t="s">
        <v>335</v>
      </c>
      <c r="K973" s="65" t="s">
        <v>1248</v>
      </c>
    </row>
    <row r="974" spans="1:11" ht="24" x14ac:dyDescent="0.25">
      <c r="A974" s="65" t="s">
        <v>947</v>
      </c>
      <c r="B974" s="65" t="s">
        <v>161</v>
      </c>
      <c r="C974" s="66" t="s">
        <v>39</v>
      </c>
      <c r="D974" s="66" t="s">
        <v>1249</v>
      </c>
      <c r="E974" s="66" t="s">
        <v>145</v>
      </c>
      <c r="F974" s="65" t="s">
        <v>1250</v>
      </c>
      <c r="G974" s="67">
        <v>8715</v>
      </c>
      <c r="H974" s="67">
        <v>8714.3590000000004</v>
      </c>
      <c r="I974" s="67">
        <v>0.64099999999962165</v>
      </c>
      <c r="J974" s="65" t="s">
        <v>335</v>
      </c>
      <c r="K974" s="65" t="s">
        <v>843</v>
      </c>
    </row>
    <row r="975" spans="1:11" ht="24" x14ac:dyDescent="0.25">
      <c r="A975" s="65" t="s">
        <v>947</v>
      </c>
      <c r="B975" s="65" t="s">
        <v>161</v>
      </c>
      <c r="C975" s="66" t="s">
        <v>39</v>
      </c>
      <c r="D975" s="66" t="s">
        <v>1249</v>
      </c>
      <c r="E975" s="66" t="s">
        <v>140</v>
      </c>
      <c r="F975" s="65" t="s">
        <v>1250</v>
      </c>
      <c r="G975" s="67">
        <v>87144</v>
      </c>
      <c r="H975" s="67">
        <v>87143.592999999993</v>
      </c>
      <c r="I975" s="67">
        <v>0.40700000000651926</v>
      </c>
      <c r="J975" s="65" t="s">
        <v>335</v>
      </c>
      <c r="K975" s="65" t="s">
        <v>843</v>
      </c>
    </row>
    <row r="976" spans="1:11" ht="24" x14ac:dyDescent="0.25">
      <c r="A976" s="65" t="s">
        <v>947</v>
      </c>
      <c r="B976" s="65" t="s">
        <v>161</v>
      </c>
      <c r="C976" s="66" t="s">
        <v>39</v>
      </c>
      <c r="D976" s="66" t="s">
        <v>1251</v>
      </c>
      <c r="E976" s="66" t="s">
        <v>145</v>
      </c>
      <c r="F976" s="65" t="s">
        <v>1252</v>
      </c>
      <c r="G976" s="67">
        <v>2544</v>
      </c>
      <c r="H976" s="67">
        <v>2543.0300000000002</v>
      </c>
      <c r="I976" s="67">
        <v>0.96999999999979991</v>
      </c>
      <c r="J976" s="65" t="s">
        <v>335</v>
      </c>
      <c r="K976" s="65" t="s">
        <v>840</v>
      </c>
    </row>
    <row r="977" spans="1:11" ht="24" x14ac:dyDescent="0.25">
      <c r="A977" s="65" t="s">
        <v>947</v>
      </c>
      <c r="B977" s="65" t="s">
        <v>161</v>
      </c>
      <c r="C977" s="66" t="s">
        <v>39</v>
      </c>
      <c r="D977" s="66" t="s">
        <v>1251</v>
      </c>
      <c r="E977" s="66" t="s">
        <v>140</v>
      </c>
      <c r="F977" s="65" t="s">
        <v>1252</v>
      </c>
      <c r="G977" s="67">
        <v>25431</v>
      </c>
      <c r="H977" s="67">
        <v>25430.3</v>
      </c>
      <c r="I977" s="67">
        <v>0.7000000000007276</v>
      </c>
      <c r="J977" s="65" t="s">
        <v>335</v>
      </c>
      <c r="K977" s="65" t="s">
        <v>840</v>
      </c>
    </row>
    <row r="978" spans="1:11" ht="24" x14ac:dyDescent="0.25">
      <c r="A978" s="65" t="s">
        <v>947</v>
      </c>
      <c r="B978" s="65" t="s">
        <v>161</v>
      </c>
      <c r="C978" s="66" t="s">
        <v>39</v>
      </c>
      <c r="D978" s="66" t="s">
        <v>1253</v>
      </c>
      <c r="E978" s="66" t="s">
        <v>145</v>
      </c>
      <c r="F978" s="65" t="s">
        <v>1254</v>
      </c>
      <c r="G978" s="67">
        <v>4093</v>
      </c>
      <c r="H978" s="67">
        <v>4092.41</v>
      </c>
      <c r="I978" s="67">
        <v>0.59000000000014552</v>
      </c>
      <c r="J978" s="65" t="s">
        <v>335</v>
      </c>
      <c r="K978" s="65" t="s">
        <v>1255</v>
      </c>
    </row>
    <row r="979" spans="1:11" ht="24" x14ac:dyDescent="0.25">
      <c r="A979" s="65" t="s">
        <v>947</v>
      </c>
      <c r="B979" s="65" t="s">
        <v>161</v>
      </c>
      <c r="C979" s="66" t="s">
        <v>39</v>
      </c>
      <c r="D979" s="66" t="s">
        <v>1253</v>
      </c>
      <c r="E979" s="66" t="s">
        <v>140</v>
      </c>
      <c r="F979" s="65" t="s">
        <v>1254</v>
      </c>
      <c r="G979" s="67">
        <v>40925</v>
      </c>
      <c r="H979" s="67">
        <v>40924.1</v>
      </c>
      <c r="I979" s="67">
        <v>0.90000000000145519</v>
      </c>
      <c r="J979" s="65" t="s">
        <v>335</v>
      </c>
      <c r="K979" s="65" t="s">
        <v>1255</v>
      </c>
    </row>
    <row r="980" spans="1:11" ht="24" x14ac:dyDescent="0.25">
      <c r="A980" s="65" t="s">
        <v>947</v>
      </c>
      <c r="B980" s="65" t="s">
        <v>161</v>
      </c>
      <c r="C980" s="66" t="s">
        <v>39</v>
      </c>
      <c r="D980" s="66" t="s">
        <v>1256</v>
      </c>
      <c r="E980" s="66" t="s">
        <v>145</v>
      </c>
      <c r="F980" s="65" t="s">
        <v>1257</v>
      </c>
      <c r="G980" s="67">
        <v>8296</v>
      </c>
      <c r="H980" s="67">
        <v>8295.5380000000005</v>
      </c>
      <c r="I980" s="67">
        <v>0.46199999999953434</v>
      </c>
      <c r="J980" s="65" t="s">
        <v>335</v>
      </c>
      <c r="K980" s="65" t="s">
        <v>1248</v>
      </c>
    </row>
    <row r="981" spans="1:11" ht="24" x14ac:dyDescent="0.25">
      <c r="A981" s="65" t="s">
        <v>947</v>
      </c>
      <c r="B981" s="65" t="s">
        <v>161</v>
      </c>
      <c r="C981" s="66" t="s">
        <v>39</v>
      </c>
      <c r="D981" s="66" t="s">
        <v>1256</v>
      </c>
      <c r="E981" s="66" t="s">
        <v>140</v>
      </c>
      <c r="F981" s="65" t="s">
        <v>1257</v>
      </c>
      <c r="G981" s="67">
        <v>82956</v>
      </c>
      <c r="H981" s="67">
        <v>82955.376000000004</v>
      </c>
      <c r="I981" s="67">
        <v>0.62399999999615829</v>
      </c>
      <c r="J981" s="65" t="s">
        <v>335</v>
      </c>
      <c r="K981" s="65" t="s">
        <v>1248</v>
      </c>
    </row>
    <row r="982" spans="1:11" ht="24" x14ac:dyDescent="0.25">
      <c r="A982" s="65" t="s">
        <v>947</v>
      </c>
      <c r="B982" s="65" t="s">
        <v>161</v>
      </c>
      <c r="C982" s="66" t="s">
        <v>39</v>
      </c>
      <c r="D982" s="66" t="s">
        <v>1258</v>
      </c>
      <c r="E982" s="66" t="s">
        <v>145</v>
      </c>
      <c r="F982" s="65" t="s">
        <v>1259</v>
      </c>
      <c r="G982" s="67">
        <v>4865</v>
      </c>
      <c r="H982" s="67">
        <v>4864.375</v>
      </c>
      <c r="I982" s="67">
        <v>0.625</v>
      </c>
      <c r="J982" s="65" t="s">
        <v>335</v>
      </c>
      <c r="K982" s="65" t="s">
        <v>1260</v>
      </c>
    </row>
    <row r="983" spans="1:11" ht="24" x14ac:dyDescent="0.25">
      <c r="A983" s="65" t="s">
        <v>947</v>
      </c>
      <c r="B983" s="65" t="s">
        <v>161</v>
      </c>
      <c r="C983" s="66" t="s">
        <v>39</v>
      </c>
      <c r="D983" s="66" t="s">
        <v>1258</v>
      </c>
      <c r="E983" s="66" t="s">
        <v>140</v>
      </c>
      <c r="F983" s="65" t="s">
        <v>1259</v>
      </c>
      <c r="G983" s="67">
        <v>48644</v>
      </c>
      <c r="H983" s="67">
        <v>48643.749000000003</v>
      </c>
      <c r="I983" s="67">
        <v>0.25099999999656575</v>
      </c>
      <c r="J983" s="65" t="s">
        <v>335</v>
      </c>
      <c r="K983" s="65" t="s">
        <v>1260</v>
      </c>
    </row>
    <row r="984" spans="1:11" ht="24" x14ac:dyDescent="0.25">
      <c r="A984" s="65" t="s">
        <v>947</v>
      </c>
      <c r="B984" s="65" t="s">
        <v>161</v>
      </c>
      <c r="C984" s="66" t="s">
        <v>39</v>
      </c>
      <c r="D984" s="66" t="s">
        <v>1261</v>
      </c>
      <c r="E984" s="66" t="s">
        <v>145</v>
      </c>
      <c r="F984" s="65" t="s">
        <v>1262</v>
      </c>
      <c r="G984" s="67">
        <v>5372</v>
      </c>
      <c r="H984" s="67">
        <v>5371.0649999999996</v>
      </c>
      <c r="I984" s="67">
        <v>0.93500000000040018</v>
      </c>
      <c r="J984" s="65" t="s">
        <v>335</v>
      </c>
      <c r="K984" s="65" t="s">
        <v>1255</v>
      </c>
    </row>
    <row r="985" spans="1:11" ht="24" x14ac:dyDescent="0.25">
      <c r="A985" s="65" t="s">
        <v>947</v>
      </c>
      <c r="B985" s="65" t="s">
        <v>161</v>
      </c>
      <c r="C985" s="66" t="s">
        <v>39</v>
      </c>
      <c r="D985" s="66" t="s">
        <v>1261</v>
      </c>
      <c r="E985" s="66" t="s">
        <v>140</v>
      </c>
      <c r="F985" s="65" t="s">
        <v>1262</v>
      </c>
      <c r="G985" s="67">
        <v>53711</v>
      </c>
      <c r="H985" s="67">
        <v>53710.65</v>
      </c>
      <c r="I985" s="67">
        <v>0.34999999999854481</v>
      </c>
      <c r="J985" s="65" t="s">
        <v>335</v>
      </c>
      <c r="K985" s="65" t="s">
        <v>1255</v>
      </c>
    </row>
    <row r="986" spans="1:11" ht="24" x14ac:dyDescent="0.25">
      <c r="A986" s="65" t="s">
        <v>947</v>
      </c>
      <c r="B986" s="65" t="s">
        <v>161</v>
      </c>
      <c r="C986" s="66" t="s">
        <v>39</v>
      </c>
      <c r="D986" s="66" t="s">
        <v>1263</v>
      </c>
      <c r="E986" s="66" t="s">
        <v>145</v>
      </c>
      <c r="F986" s="65" t="s">
        <v>1264</v>
      </c>
      <c r="G986" s="67">
        <v>9000</v>
      </c>
      <c r="H986" s="67">
        <v>8498.7710000000006</v>
      </c>
      <c r="I986" s="67">
        <v>501.22899999999936</v>
      </c>
      <c r="J986" s="65" t="s">
        <v>164</v>
      </c>
      <c r="K986" s="65" t="s">
        <v>1236</v>
      </c>
    </row>
    <row r="987" spans="1:11" ht="24" x14ac:dyDescent="0.25">
      <c r="A987" s="65" t="s">
        <v>947</v>
      </c>
      <c r="B987" s="65" t="s">
        <v>161</v>
      </c>
      <c r="C987" s="66" t="s">
        <v>39</v>
      </c>
      <c r="D987" s="66" t="s">
        <v>1263</v>
      </c>
      <c r="E987" s="66" t="s">
        <v>140</v>
      </c>
      <c r="F987" s="65" t="s">
        <v>1264</v>
      </c>
      <c r="G987" s="67">
        <v>90000</v>
      </c>
      <c r="H987" s="67">
        <v>84987.721000000005</v>
      </c>
      <c r="I987" s="67">
        <v>5012.278999999995</v>
      </c>
      <c r="J987" s="65" t="s">
        <v>164</v>
      </c>
      <c r="K987" s="65" t="s">
        <v>1236</v>
      </c>
    </row>
    <row r="988" spans="1:11" ht="24" x14ac:dyDescent="0.25">
      <c r="A988" s="65" t="s">
        <v>947</v>
      </c>
      <c r="B988" s="65" t="s">
        <v>161</v>
      </c>
      <c r="C988" s="66" t="s">
        <v>39</v>
      </c>
      <c r="D988" s="66" t="s">
        <v>1265</v>
      </c>
      <c r="E988" s="66" t="s">
        <v>145</v>
      </c>
      <c r="F988" s="65" t="s">
        <v>1266</v>
      </c>
      <c r="G988" s="67">
        <v>8500</v>
      </c>
      <c r="H988" s="67">
        <v>8500</v>
      </c>
      <c r="I988" s="67">
        <v>0</v>
      </c>
      <c r="J988" s="65" t="s">
        <v>164</v>
      </c>
      <c r="K988" s="65" t="s">
        <v>1267</v>
      </c>
    </row>
    <row r="989" spans="1:11" ht="24" x14ac:dyDescent="0.25">
      <c r="A989" s="65" t="s">
        <v>947</v>
      </c>
      <c r="B989" s="65" t="s">
        <v>161</v>
      </c>
      <c r="C989" s="66" t="s">
        <v>39</v>
      </c>
      <c r="D989" s="66" t="s">
        <v>1265</v>
      </c>
      <c r="E989" s="66" t="s">
        <v>140</v>
      </c>
      <c r="F989" s="65" t="s">
        <v>1266</v>
      </c>
      <c r="G989" s="67">
        <v>85000</v>
      </c>
      <c r="H989" s="67">
        <v>84999.998999999996</v>
      </c>
      <c r="I989" s="67">
        <v>1.0000000038417056E-3</v>
      </c>
      <c r="J989" s="65" t="s">
        <v>164</v>
      </c>
      <c r="K989" s="65" t="s">
        <v>1267</v>
      </c>
    </row>
    <row r="990" spans="1:11" ht="24" x14ac:dyDescent="0.25">
      <c r="A990" s="65" t="s">
        <v>947</v>
      </c>
      <c r="B990" s="65" t="s">
        <v>161</v>
      </c>
      <c r="C990" s="66" t="s">
        <v>39</v>
      </c>
      <c r="D990" s="66" t="s">
        <v>1268</v>
      </c>
      <c r="E990" s="66" t="s">
        <v>145</v>
      </c>
      <c r="F990" s="65" t="s">
        <v>1269</v>
      </c>
      <c r="G990" s="67">
        <v>4500</v>
      </c>
      <c r="H990" s="67">
        <v>4500</v>
      </c>
      <c r="I990" s="67">
        <v>0</v>
      </c>
      <c r="J990" s="65" t="s">
        <v>372</v>
      </c>
      <c r="K990" s="65" t="s">
        <v>372</v>
      </c>
    </row>
    <row r="991" spans="1:11" ht="24" x14ac:dyDescent="0.25">
      <c r="A991" s="65" t="s">
        <v>947</v>
      </c>
      <c r="B991" s="65" t="s">
        <v>161</v>
      </c>
      <c r="C991" s="66" t="s">
        <v>39</v>
      </c>
      <c r="D991" s="66" t="s">
        <v>1268</v>
      </c>
      <c r="E991" s="66" t="s">
        <v>140</v>
      </c>
      <c r="F991" s="65" t="s">
        <v>1269</v>
      </c>
      <c r="G991" s="67">
        <v>45000</v>
      </c>
      <c r="H991" s="67">
        <v>45000</v>
      </c>
      <c r="I991" s="67">
        <v>0</v>
      </c>
      <c r="J991" s="65" t="s">
        <v>372</v>
      </c>
      <c r="K991" s="65" t="s">
        <v>372</v>
      </c>
    </row>
    <row r="992" spans="1:11" ht="24" x14ac:dyDescent="0.25">
      <c r="A992" s="65" t="s">
        <v>947</v>
      </c>
      <c r="B992" s="65" t="s">
        <v>161</v>
      </c>
      <c r="C992" s="66" t="s">
        <v>39</v>
      </c>
      <c r="D992" s="66" t="s">
        <v>1270</v>
      </c>
      <c r="E992" s="66" t="s">
        <v>145</v>
      </c>
      <c r="F992" s="65" t="s">
        <v>1271</v>
      </c>
      <c r="G992" s="67">
        <v>4000</v>
      </c>
      <c r="H992" s="67">
        <v>4000</v>
      </c>
      <c r="I992" s="67">
        <v>0</v>
      </c>
      <c r="J992" s="65" t="s">
        <v>372</v>
      </c>
      <c r="K992" s="65" t="s">
        <v>1272</v>
      </c>
    </row>
    <row r="993" spans="1:11" ht="24" x14ac:dyDescent="0.25">
      <c r="A993" s="65" t="s">
        <v>947</v>
      </c>
      <c r="B993" s="65" t="s">
        <v>161</v>
      </c>
      <c r="C993" s="66" t="s">
        <v>39</v>
      </c>
      <c r="D993" s="66" t="s">
        <v>1270</v>
      </c>
      <c r="E993" s="66" t="s">
        <v>140</v>
      </c>
      <c r="F993" s="65" t="s">
        <v>1271</v>
      </c>
      <c r="G993" s="67">
        <v>40000</v>
      </c>
      <c r="H993" s="67">
        <v>40000</v>
      </c>
      <c r="I993" s="67">
        <v>0</v>
      </c>
      <c r="J993" s="65" t="s">
        <v>372</v>
      </c>
      <c r="K993" s="65" t="s">
        <v>1272</v>
      </c>
    </row>
    <row r="994" spans="1:11" ht="24" x14ac:dyDescent="0.25">
      <c r="A994" s="65" t="s">
        <v>947</v>
      </c>
      <c r="B994" s="65" t="s">
        <v>161</v>
      </c>
      <c r="C994" s="66" t="s">
        <v>39</v>
      </c>
      <c r="D994" s="66" t="s">
        <v>1273</v>
      </c>
      <c r="E994" s="66" t="s">
        <v>145</v>
      </c>
      <c r="F994" s="65" t="s">
        <v>1274</v>
      </c>
      <c r="G994" s="67">
        <v>10850</v>
      </c>
      <c r="H994" s="67">
        <v>10849.657999999999</v>
      </c>
      <c r="I994" s="67">
        <v>0.34200000000055297</v>
      </c>
      <c r="J994" s="65" t="s">
        <v>164</v>
      </c>
      <c r="K994" s="65" t="s">
        <v>1236</v>
      </c>
    </row>
    <row r="995" spans="1:11" ht="24" x14ac:dyDescent="0.25">
      <c r="A995" s="65" t="s">
        <v>947</v>
      </c>
      <c r="B995" s="65" t="s">
        <v>161</v>
      </c>
      <c r="C995" s="66" t="s">
        <v>39</v>
      </c>
      <c r="D995" s="66" t="s">
        <v>1273</v>
      </c>
      <c r="E995" s="66" t="s">
        <v>140</v>
      </c>
      <c r="F995" s="65" t="s">
        <v>1274</v>
      </c>
      <c r="G995" s="67">
        <v>108498</v>
      </c>
      <c r="H995" s="67">
        <v>108496.57399999999</v>
      </c>
      <c r="I995" s="67">
        <v>1.4260000000067521</v>
      </c>
      <c r="J995" s="65" t="s">
        <v>164</v>
      </c>
      <c r="K995" s="65" t="s">
        <v>1236</v>
      </c>
    </row>
    <row r="996" spans="1:11" ht="24" x14ac:dyDescent="0.25">
      <c r="A996" s="65" t="s">
        <v>947</v>
      </c>
      <c r="B996" s="65" t="s">
        <v>161</v>
      </c>
      <c r="C996" s="66" t="s">
        <v>39</v>
      </c>
      <c r="D996" s="66" t="s">
        <v>1275</v>
      </c>
      <c r="E996" s="66" t="s">
        <v>145</v>
      </c>
      <c r="F996" s="65" t="s">
        <v>1276</v>
      </c>
      <c r="G996" s="67">
        <v>4350</v>
      </c>
      <c r="H996" s="67">
        <v>4348.26</v>
      </c>
      <c r="I996" s="67">
        <v>1.7399999999997817</v>
      </c>
      <c r="J996" s="65" t="s">
        <v>335</v>
      </c>
      <c r="K996" s="65" t="s">
        <v>1243</v>
      </c>
    </row>
    <row r="997" spans="1:11" ht="24" x14ac:dyDescent="0.25">
      <c r="A997" s="65" t="s">
        <v>947</v>
      </c>
      <c r="B997" s="65" t="s">
        <v>161</v>
      </c>
      <c r="C997" s="66" t="s">
        <v>39</v>
      </c>
      <c r="D997" s="66" t="s">
        <v>1275</v>
      </c>
      <c r="E997" s="66" t="s">
        <v>140</v>
      </c>
      <c r="F997" s="65" t="s">
        <v>1276</v>
      </c>
      <c r="G997" s="67">
        <v>30000</v>
      </c>
      <c r="H997" s="67">
        <v>29988</v>
      </c>
      <c r="I997" s="67">
        <v>12</v>
      </c>
      <c r="J997" s="65" t="s">
        <v>335</v>
      </c>
      <c r="K997" s="65" t="s">
        <v>1243</v>
      </c>
    </row>
    <row r="998" spans="1:11" ht="24" x14ac:dyDescent="0.25">
      <c r="A998" s="65" t="s">
        <v>947</v>
      </c>
      <c r="B998" s="65" t="s">
        <v>161</v>
      </c>
      <c r="C998" s="66" t="s">
        <v>39</v>
      </c>
      <c r="D998" s="66" t="s">
        <v>1277</v>
      </c>
      <c r="E998" s="66" t="s">
        <v>145</v>
      </c>
      <c r="F998" s="65" t="s">
        <v>1278</v>
      </c>
      <c r="G998" s="67">
        <v>1</v>
      </c>
      <c r="H998" s="67">
        <v>0</v>
      </c>
      <c r="I998" s="67">
        <v>1</v>
      </c>
      <c r="J998" s="65" t="s">
        <v>335</v>
      </c>
      <c r="K998" s="65" t="s">
        <v>1279</v>
      </c>
    </row>
    <row r="999" spans="1:11" ht="24" x14ac:dyDescent="0.25">
      <c r="A999" s="65" t="s">
        <v>947</v>
      </c>
      <c r="B999" s="65" t="s">
        <v>161</v>
      </c>
      <c r="C999" s="66" t="s">
        <v>39</v>
      </c>
      <c r="D999" s="66" t="s">
        <v>1277</v>
      </c>
      <c r="E999" s="66" t="s">
        <v>140</v>
      </c>
      <c r="F999" s="65" t="s">
        <v>1278</v>
      </c>
      <c r="G999" s="67">
        <v>1</v>
      </c>
      <c r="H999" s="67">
        <v>0</v>
      </c>
      <c r="I999" s="67">
        <v>1</v>
      </c>
      <c r="J999" s="65" t="s">
        <v>335</v>
      </c>
      <c r="K999" s="65" t="s">
        <v>1279</v>
      </c>
    </row>
    <row r="1000" spans="1:11" ht="36" x14ac:dyDescent="0.25">
      <c r="A1000" s="65" t="s">
        <v>947</v>
      </c>
      <c r="B1000" s="65" t="s">
        <v>166</v>
      </c>
      <c r="C1000" s="66" t="s">
        <v>39</v>
      </c>
      <c r="D1000" s="66" t="s">
        <v>1280</v>
      </c>
      <c r="E1000" s="66" t="s">
        <v>145</v>
      </c>
      <c r="F1000" s="65" t="s">
        <v>1281</v>
      </c>
      <c r="G1000" s="67">
        <v>3005</v>
      </c>
      <c r="H1000" s="67">
        <v>1125.6189999999999</v>
      </c>
      <c r="I1000" s="67">
        <v>1879.3810000000001</v>
      </c>
      <c r="J1000" s="65" t="s">
        <v>169</v>
      </c>
      <c r="K1000" s="65" t="s">
        <v>1282</v>
      </c>
    </row>
    <row r="1001" spans="1:11" ht="36" x14ac:dyDescent="0.25">
      <c r="A1001" s="65" t="s">
        <v>947</v>
      </c>
      <c r="B1001" s="65" t="s">
        <v>166</v>
      </c>
      <c r="C1001" s="66" t="s">
        <v>39</v>
      </c>
      <c r="D1001" s="66" t="s">
        <v>1280</v>
      </c>
      <c r="E1001" s="66" t="s">
        <v>140</v>
      </c>
      <c r="F1001" s="65" t="s">
        <v>1281</v>
      </c>
      <c r="G1001" s="67">
        <v>14871</v>
      </c>
      <c r="H1001" s="67">
        <v>5702.7240000000002</v>
      </c>
      <c r="I1001" s="67">
        <v>9168.2759999999998</v>
      </c>
      <c r="J1001" s="65" t="s">
        <v>169</v>
      </c>
      <c r="K1001" s="65" t="s">
        <v>1282</v>
      </c>
    </row>
    <row r="1002" spans="1:11" ht="36" x14ac:dyDescent="0.25">
      <c r="A1002" s="65" t="s">
        <v>947</v>
      </c>
      <c r="B1002" s="65" t="s">
        <v>166</v>
      </c>
      <c r="C1002" s="66" t="s">
        <v>39</v>
      </c>
      <c r="D1002" s="66" t="s">
        <v>1283</v>
      </c>
      <c r="E1002" s="66" t="s">
        <v>145</v>
      </c>
      <c r="F1002" s="65" t="s">
        <v>1284</v>
      </c>
      <c r="G1002" s="67">
        <v>5910</v>
      </c>
      <c r="H1002" s="67">
        <v>5374.4110000000001</v>
      </c>
      <c r="I1002" s="67">
        <v>535.58899999999994</v>
      </c>
      <c r="J1002" s="65" t="s">
        <v>169</v>
      </c>
      <c r="K1002" s="65" t="s">
        <v>1285</v>
      </c>
    </row>
    <row r="1003" spans="1:11" ht="36" x14ac:dyDescent="0.25">
      <c r="A1003" s="65" t="s">
        <v>947</v>
      </c>
      <c r="B1003" s="65" t="s">
        <v>166</v>
      </c>
      <c r="C1003" s="66" t="s">
        <v>39</v>
      </c>
      <c r="D1003" s="66" t="s">
        <v>1283</v>
      </c>
      <c r="E1003" s="66" t="s">
        <v>140</v>
      </c>
      <c r="F1003" s="65" t="s">
        <v>1284</v>
      </c>
      <c r="G1003" s="67">
        <v>28826</v>
      </c>
      <c r="H1003" s="67">
        <v>26578.915000000001</v>
      </c>
      <c r="I1003" s="67">
        <v>2247.0849999999991</v>
      </c>
      <c r="J1003" s="65" t="s">
        <v>169</v>
      </c>
      <c r="K1003" s="65" t="s">
        <v>1285</v>
      </c>
    </row>
    <row r="1004" spans="1:11" ht="36" x14ac:dyDescent="0.25">
      <c r="A1004" s="65" t="s">
        <v>947</v>
      </c>
      <c r="B1004" s="65" t="s">
        <v>166</v>
      </c>
      <c r="C1004" s="66" t="s">
        <v>39</v>
      </c>
      <c r="D1004" s="66" t="s">
        <v>1286</v>
      </c>
      <c r="E1004" s="66" t="s">
        <v>145</v>
      </c>
      <c r="F1004" s="65" t="s">
        <v>1287</v>
      </c>
      <c r="G1004" s="67">
        <v>1306</v>
      </c>
      <c r="H1004" s="67">
        <v>1305.7339999999999</v>
      </c>
      <c r="I1004" s="67">
        <v>0.2660000000000764</v>
      </c>
      <c r="J1004" s="65" t="s">
        <v>169</v>
      </c>
      <c r="K1004" s="65" t="s">
        <v>1285</v>
      </c>
    </row>
    <row r="1005" spans="1:11" ht="36" x14ac:dyDescent="0.25">
      <c r="A1005" s="65" t="s">
        <v>947</v>
      </c>
      <c r="B1005" s="65" t="s">
        <v>166</v>
      </c>
      <c r="C1005" s="66" t="s">
        <v>39</v>
      </c>
      <c r="D1005" s="66" t="s">
        <v>1286</v>
      </c>
      <c r="E1005" s="66" t="s">
        <v>140</v>
      </c>
      <c r="F1005" s="65" t="s">
        <v>1287</v>
      </c>
      <c r="G1005" s="67">
        <v>4903</v>
      </c>
      <c r="H1005" s="67">
        <v>4902.8010000000004</v>
      </c>
      <c r="I1005" s="67">
        <v>0.19899999999961437</v>
      </c>
      <c r="J1005" s="65" t="s">
        <v>169</v>
      </c>
      <c r="K1005" s="65" t="s">
        <v>1285</v>
      </c>
    </row>
    <row r="1006" spans="1:11" ht="36" x14ac:dyDescent="0.25">
      <c r="A1006" s="65" t="s">
        <v>947</v>
      </c>
      <c r="B1006" s="65" t="s">
        <v>166</v>
      </c>
      <c r="C1006" s="66" t="s">
        <v>39</v>
      </c>
      <c r="D1006" s="66" t="s">
        <v>1288</v>
      </c>
      <c r="E1006" s="66" t="s">
        <v>145</v>
      </c>
      <c r="F1006" s="65" t="s">
        <v>1289</v>
      </c>
      <c r="G1006" s="67">
        <v>2050</v>
      </c>
      <c r="H1006" s="67">
        <v>2050.3180000000002</v>
      </c>
      <c r="I1006" s="67">
        <v>-0.318000000000211</v>
      </c>
      <c r="J1006" s="65" t="s">
        <v>392</v>
      </c>
      <c r="K1006" s="65" t="s">
        <v>193</v>
      </c>
    </row>
    <row r="1007" spans="1:11" ht="36" x14ac:dyDescent="0.25">
      <c r="A1007" s="65" t="s">
        <v>947</v>
      </c>
      <c r="B1007" s="65" t="s">
        <v>166</v>
      </c>
      <c r="C1007" s="66" t="s">
        <v>39</v>
      </c>
      <c r="D1007" s="66" t="s">
        <v>1288</v>
      </c>
      <c r="E1007" s="66" t="s">
        <v>140</v>
      </c>
      <c r="F1007" s="65" t="s">
        <v>1289</v>
      </c>
      <c r="G1007" s="67">
        <v>11860</v>
      </c>
      <c r="H1007" s="67">
        <v>11859.5</v>
      </c>
      <c r="I1007" s="67">
        <v>0.5</v>
      </c>
      <c r="J1007" s="65" t="s">
        <v>392</v>
      </c>
      <c r="K1007" s="65" t="s">
        <v>193</v>
      </c>
    </row>
    <row r="1008" spans="1:11" ht="36" x14ac:dyDescent="0.25">
      <c r="A1008" s="65" t="s">
        <v>947</v>
      </c>
      <c r="B1008" s="65" t="s">
        <v>166</v>
      </c>
      <c r="C1008" s="66" t="s">
        <v>39</v>
      </c>
      <c r="D1008" s="66" t="s">
        <v>1290</v>
      </c>
      <c r="E1008" s="66" t="s">
        <v>145</v>
      </c>
      <c r="F1008" s="65" t="s">
        <v>1291</v>
      </c>
      <c r="G1008" s="67">
        <v>12808</v>
      </c>
      <c r="H1008" s="67">
        <v>9815.9</v>
      </c>
      <c r="I1008" s="67">
        <v>2992.1000000000004</v>
      </c>
      <c r="J1008" s="65" t="s">
        <v>1292</v>
      </c>
      <c r="K1008" s="65" t="s">
        <v>1293</v>
      </c>
    </row>
    <row r="1009" spans="1:11" ht="36" x14ac:dyDescent="0.25">
      <c r="A1009" s="65" t="s">
        <v>947</v>
      </c>
      <c r="B1009" s="65" t="s">
        <v>166</v>
      </c>
      <c r="C1009" s="66" t="s">
        <v>39</v>
      </c>
      <c r="D1009" s="66" t="s">
        <v>1290</v>
      </c>
      <c r="E1009" s="66" t="s">
        <v>140</v>
      </c>
      <c r="F1009" s="65" t="s">
        <v>1291</v>
      </c>
      <c r="G1009" s="67">
        <v>62476</v>
      </c>
      <c r="H1009" s="67">
        <v>48496.798999999999</v>
      </c>
      <c r="I1009" s="67">
        <v>13979.201000000001</v>
      </c>
      <c r="J1009" s="65" t="s">
        <v>1292</v>
      </c>
      <c r="K1009" s="65" t="s">
        <v>1293</v>
      </c>
    </row>
    <row r="1010" spans="1:11" ht="36" x14ac:dyDescent="0.25">
      <c r="A1010" s="65" t="s">
        <v>947</v>
      </c>
      <c r="B1010" s="65" t="s">
        <v>166</v>
      </c>
      <c r="C1010" s="66" t="s">
        <v>39</v>
      </c>
      <c r="D1010" s="66" t="s">
        <v>1294</v>
      </c>
      <c r="E1010" s="66" t="s">
        <v>145</v>
      </c>
      <c r="F1010" s="65" t="s">
        <v>1295</v>
      </c>
      <c r="G1010" s="67">
        <v>20121</v>
      </c>
      <c r="H1010" s="67">
        <v>17326.598999999998</v>
      </c>
      <c r="I1010" s="67">
        <v>2794.4010000000017</v>
      </c>
      <c r="J1010" s="65" t="s">
        <v>347</v>
      </c>
      <c r="K1010" s="65" t="s">
        <v>347</v>
      </c>
    </row>
    <row r="1011" spans="1:11" ht="36" x14ac:dyDescent="0.25">
      <c r="A1011" s="65" t="s">
        <v>947</v>
      </c>
      <c r="B1011" s="65" t="s">
        <v>166</v>
      </c>
      <c r="C1011" s="66" t="s">
        <v>39</v>
      </c>
      <c r="D1011" s="66" t="s">
        <v>1294</v>
      </c>
      <c r="E1011" s="66" t="s">
        <v>140</v>
      </c>
      <c r="F1011" s="65" t="s">
        <v>1295</v>
      </c>
      <c r="G1011" s="67">
        <v>98150</v>
      </c>
      <c r="H1011" s="67">
        <v>82938.315000000002</v>
      </c>
      <c r="I1011" s="67">
        <v>15211.684999999998</v>
      </c>
      <c r="J1011" s="65" t="s">
        <v>347</v>
      </c>
      <c r="K1011" s="65" t="s">
        <v>347</v>
      </c>
    </row>
    <row r="1012" spans="1:11" ht="36" x14ac:dyDescent="0.25">
      <c r="A1012" s="65" t="s">
        <v>947</v>
      </c>
      <c r="B1012" s="65" t="s">
        <v>166</v>
      </c>
      <c r="C1012" s="66" t="s">
        <v>39</v>
      </c>
      <c r="D1012" s="66" t="s">
        <v>1296</v>
      </c>
      <c r="E1012" s="66" t="s">
        <v>145</v>
      </c>
      <c r="F1012" s="65" t="s">
        <v>1297</v>
      </c>
      <c r="G1012" s="67">
        <v>12300</v>
      </c>
      <c r="H1012" s="67">
        <v>12300</v>
      </c>
      <c r="I1012" s="67">
        <v>0</v>
      </c>
      <c r="J1012" s="65" t="s">
        <v>347</v>
      </c>
      <c r="K1012" s="65" t="s">
        <v>347</v>
      </c>
    </row>
    <row r="1013" spans="1:11" ht="36" x14ac:dyDescent="0.25">
      <c r="A1013" s="65" t="s">
        <v>947</v>
      </c>
      <c r="B1013" s="65" t="s">
        <v>166</v>
      </c>
      <c r="C1013" s="66" t="s">
        <v>39</v>
      </c>
      <c r="D1013" s="66" t="s">
        <v>1296</v>
      </c>
      <c r="E1013" s="66" t="s">
        <v>140</v>
      </c>
      <c r="F1013" s="65" t="s">
        <v>1297</v>
      </c>
      <c r="G1013" s="67">
        <v>60000</v>
      </c>
      <c r="H1013" s="67">
        <v>59999.999000000003</v>
      </c>
      <c r="I1013" s="67">
        <v>9.9999999656574801E-4</v>
      </c>
      <c r="J1013" s="65" t="s">
        <v>347</v>
      </c>
      <c r="K1013" s="65" t="s">
        <v>347</v>
      </c>
    </row>
    <row r="1014" spans="1:11" ht="36" x14ac:dyDescent="0.25">
      <c r="A1014" s="65" t="s">
        <v>947</v>
      </c>
      <c r="B1014" s="65" t="s">
        <v>166</v>
      </c>
      <c r="C1014" s="66" t="s">
        <v>39</v>
      </c>
      <c r="D1014" s="66" t="s">
        <v>1298</v>
      </c>
      <c r="E1014" s="66" t="s">
        <v>145</v>
      </c>
      <c r="F1014" s="65" t="s">
        <v>1299</v>
      </c>
      <c r="G1014" s="67">
        <v>8200</v>
      </c>
      <c r="H1014" s="67">
        <v>8200</v>
      </c>
      <c r="I1014" s="67">
        <v>0</v>
      </c>
      <c r="J1014" s="65" t="s">
        <v>347</v>
      </c>
      <c r="K1014" s="65" t="s">
        <v>347</v>
      </c>
    </row>
    <row r="1015" spans="1:11" ht="36" x14ac:dyDescent="0.25">
      <c r="A1015" s="65" t="s">
        <v>947</v>
      </c>
      <c r="B1015" s="65" t="s">
        <v>166</v>
      </c>
      <c r="C1015" s="66" t="s">
        <v>39</v>
      </c>
      <c r="D1015" s="66" t="s">
        <v>1298</v>
      </c>
      <c r="E1015" s="66" t="s">
        <v>140</v>
      </c>
      <c r="F1015" s="65" t="s">
        <v>1299</v>
      </c>
      <c r="G1015" s="67">
        <v>40000</v>
      </c>
      <c r="H1015" s="67">
        <v>27674.406999999999</v>
      </c>
      <c r="I1015" s="67">
        <v>12325.593000000001</v>
      </c>
      <c r="J1015" s="65" t="s">
        <v>347</v>
      </c>
      <c r="K1015" s="65" t="s">
        <v>347</v>
      </c>
    </row>
    <row r="1016" spans="1:11" ht="36" x14ac:dyDescent="0.25">
      <c r="A1016" s="65" t="s">
        <v>947</v>
      </c>
      <c r="B1016" s="65" t="s">
        <v>166</v>
      </c>
      <c r="C1016" s="66" t="s">
        <v>39</v>
      </c>
      <c r="D1016" s="66" t="s">
        <v>1300</v>
      </c>
      <c r="E1016" s="66" t="s">
        <v>145</v>
      </c>
      <c r="F1016" s="65" t="s">
        <v>1301</v>
      </c>
      <c r="G1016" s="67">
        <v>5125</v>
      </c>
      <c r="H1016" s="67">
        <v>5125</v>
      </c>
      <c r="I1016" s="67">
        <v>0</v>
      </c>
      <c r="J1016" s="65" t="s">
        <v>169</v>
      </c>
      <c r="K1016" s="65" t="s">
        <v>169</v>
      </c>
    </row>
    <row r="1017" spans="1:11" ht="36" x14ac:dyDescent="0.25">
      <c r="A1017" s="65" t="s">
        <v>947</v>
      </c>
      <c r="B1017" s="65" t="s">
        <v>166</v>
      </c>
      <c r="C1017" s="66" t="s">
        <v>39</v>
      </c>
      <c r="D1017" s="66" t="s">
        <v>1300</v>
      </c>
      <c r="E1017" s="66" t="s">
        <v>140</v>
      </c>
      <c r="F1017" s="65" t="s">
        <v>1301</v>
      </c>
      <c r="G1017" s="67">
        <v>25000</v>
      </c>
      <c r="H1017" s="67">
        <v>24999.948</v>
      </c>
      <c r="I1017" s="67">
        <v>5.1999999999679858E-2</v>
      </c>
      <c r="J1017" s="65" t="s">
        <v>169</v>
      </c>
      <c r="K1017" s="65" t="s">
        <v>169</v>
      </c>
    </row>
    <row r="1018" spans="1:11" ht="36" x14ac:dyDescent="0.25">
      <c r="A1018" s="65" t="s">
        <v>947</v>
      </c>
      <c r="B1018" s="65" t="s">
        <v>166</v>
      </c>
      <c r="C1018" s="66" t="s">
        <v>39</v>
      </c>
      <c r="D1018" s="66" t="s">
        <v>1302</v>
      </c>
      <c r="E1018" s="66" t="s">
        <v>145</v>
      </c>
      <c r="F1018" s="65" t="s">
        <v>1303</v>
      </c>
      <c r="G1018" s="67">
        <v>3075</v>
      </c>
      <c r="H1018" s="67">
        <v>3075</v>
      </c>
      <c r="I1018" s="67">
        <v>0</v>
      </c>
      <c r="J1018" s="65" t="s">
        <v>169</v>
      </c>
      <c r="K1018" s="65" t="s">
        <v>169</v>
      </c>
    </row>
    <row r="1019" spans="1:11" ht="36" x14ac:dyDescent="0.25">
      <c r="A1019" s="65" t="s">
        <v>947</v>
      </c>
      <c r="B1019" s="65" t="s">
        <v>166</v>
      </c>
      <c r="C1019" s="66" t="s">
        <v>39</v>
      </c>
      <c r="D1019" s="66" t="s">
        <v>1302</v>
      </c>
      <c r="E1019" s="66" t="s">
        <v>140</v>
      </c>
      <c r="F1019" s="65" t="s">
        <v>1303</v>
      </c>
      <c r="G1019" s="67">
        <v>15000</v>
      </c>
      <c r="H1019" s="67">
        <v>14999.657999999999</v>
      </c>
      <c r="I1019" s="67">
        <v>0.34200000000055297</v>
      </c>
      <c r="J1019" s="65" t="s">
        <v>169</v>
      </c>
      <c r="K1019" s="65" t="s">
        <v>169</v>
      </c>
    </row>
    <row r="1020" spans="1:11" ht="24" x14ac:dyDescent="0.25">
      <c r="A1020" s="65" t="s">
        <v>947</v>
      </c>
      <c r="B1020" s="65" t="s">
        <v>170</v>
      </c>
      <c r="C1020" s="66" t="s">
        <v>39</v>
      </c>
      <c r="D1020" s="66" t="s">
        <v>1304</v>
      </c>
      <c r="E1020" s="66" t="s">
        <v>140</v>
      </c>
      <c r="F1020" s="65" t="s">
        <v>1305</v>
      </c>
      <c r="G1020" s="67">
        <v>12890</v>
      </c>
      <c r="H1020" s="67">
        <v>0</v>
      </c>
      <c r="I1020" s="67">
        <v>12890</v>
      </c>
      <c r="J1020" s="65" t="s">
        <v>778</v>
      </c>
      <c r="K1020" s="65" t="s">
        <v>779</v>
      </c>
    </row>
    <row r="1021" spans="1:11" ht="24" x14ac:dyDescent="0.25">
      <c r="A1021" s="65" t="s">
        <v>947</v>
      </c>
      <c r="B1021" s="65" t="s">
        <v>170</v>
      </c>
      <c r="C1021" s="66" t="s">
        <v>39</v>
      </c>
      <c r="D1021" s="66" t="s">
        <v>1304</v>
      </c>
      <c r="E1021" s="66" t="s">
        <v>146</v>
      </c>
      <c r="F1021" s="65" t="s">
        <v>1305</v>
      </c>
      <c r="G1021" s="67">
        <v>147</v>
      </c>
      <c r="H1021" s="67">
        <v>0</v>
      </c>
      <c r="I1021" s="67">
        <v>147</v>
      </c>
      <c r="J1021" s="65" t="s">
        <v>778</v>
      </c>
      <c r="K1021" s="65" t="s">
        <v>779</v>
      </c>
    </row>
    <row r="1022" spans="1:11" ht="24" x14ac:dyDescent="0.25">
      <c r="A1022" s="65" t="s">
        <v>947</v>
      </c>
      <c r="B1022" s="65" t="s">
        <v>363</v>
      </c>
      <c r="C1022" s="66" t="s">
        <v>39</v>
      </c>
      <c r="D1022" s="66" t="s">
        <v>1306</v>
      </c>
      <c r="E1022" s="66" t="s">
        <v>145</v>
      </c>
      <c r="F1022" s="65" t="s">
        <v>1307</v>
      </c>
      <c r="G1022" s="67">
        <v>31676</v>
      </c>
      <c r="H1022" s="67">
        <v>0</v>
      </c>
      <c r="I1022" s="67">
        <v>31676</v>
      </c>
      <c r="J1022" s="65" t="s">
        <v>392</v>
      </c>
      <c r="K1022" s="65" t="s">
        <v>193</v>
      </c>
    </row>
    <row r="1023" spans="1:11" ht="24" x14ac:dyDescent="0.25">
      <c r="A1023" s="65" t="s">
        <v>947</v>
      </c>
      <c r="B1023" s="65" t="s">
        <v>363</v>
      </c>
      <c r="C1023" s="66" t="s">
        <v>39</v>
      </c>
      <c r="D1023" s="66" t="s">
        <v>1306</v>
      </c>
      <c r="E1023" s="66" t="s">
        <v>140</v>
      </c>
      <c r="F1023" s="65" t="s">
        <v>1307</v>
      </c>
      <c r="G1023" s="67">
        <v>200303</v>
      </c>
      <c r="H1023" s="67">
        <v>0</v>
      </c>
      <c r="I1023" s="67">
        <v>200303</v>
      </c>
      <c r="J1023" s="65" t="s">
        <v>392</v>
      </c>
      <c r="K1023" s="65" t="s">
        <v>193</v>
      </c>
    </row>
    <row r="1024" spans="1:11" ht="36" x14ac:dyDescent="0.25">
      <c r="A1024" s="65" t="s">
        <v>1308</v>
      </c>
      <c r="B1024" s="65" t="s">
        <v>203</v>
      </c>
      <c r="C1024" s="66" t="s">
        <v>39</v>
      </c>
      <c r="D1024" s="66" t="s">
        <v>204</v>
      </c>
      <c r="E1024" s="66" t="s">
        <v>205</v>
      </c>
      <c r="F1024" s="65" t="s">
        <v>206</v>
      </c>
      <c r="G1024" s="67">
        <v>91792</v>
      </c>
      <c r="H1024" s="67">
        <v>0</v>
      </c>
      <c r="I1024" s="67">
        <v>91792</v>
      </c>
      <c r="J1024" s="65" t="s">
        <v>203</v>
      </c>
      <c r="K1024" s="65" t="s">
        <v>203</v>
      </c>
    </row>
    <row r="1025" spans="1:11" ht="36" x14ac:dyDescent="0.25">
      <c r="A1025" s="65" t="s">
        <v>1308</v>
      </c>
      <c r="B1025" s="65" t="s">
        <v>161</v>
      </c>
      <c r="C1025" s="66" t="s">
        <v>39</v>
      </c>
      <c r="D1025" s="66" t="s">
        <v>1309</v>
      </c>
      <c r="E1025" s="66" t="s">
        <v>137</v>
      </c>
      <c r="F1025" s="65" t="s">
        <v>1310</v>
      </c>
      <c r="G1025" s="67">
        <v>500</v>
      </c>
      <c r="H1025" s="67">
        <v>0</v>
      </c>
      <c r="I1025" s="67">
        <v>500</v>
      </c>
      <c r="J1025" s="65" t="s">
        <v>164</v>
      </c>
      <c r="K1025" s="65" t="s">
        <v>1311</v>
      </c>
    </row>
    <row r="1026" spans="1:11" ht="36" x14ac:dyDescent="0.25">
      <c r="A1026" s="65" t="s">
        <v>1308</v>
      </c>
      <c r="B1026" s="65" t="s">
        <v>161</v>
      </c>
      <c r="C1026" s="66" t="s">
        <v>39</v>
      </c>
      <c r="D1026" s="66" t="s">
        <v>1309</v>
      </c>
      <c r="E1026" s="66" t="s">
        <v>145</v>
      </c>
      <c r="F1026" s="65" t="s">
        <v>1310</v>
      </c>
      <c r="G1026" s="67">
        <v>500</v>
      </c>
      <c r="H1026" s="67">
        <v>0</v>
      </c>
      <c r="I1026" s="67">
        <v>500</v>
      </c>
      <c r="J1026" s="65" t="s">
        <v>164</v>
      </c>
      <c r="K1026" s="65" t="s">
        <v>1311</v>
      </c>
    </row>
    <row r="1027" spans="1:11" ht="24" x14ac:dyDescent="0.25">
      <c r="A1027" s="65" t="s">
        <v>1312</v>
      </c>
      <c r="B1027" s="65" t="s">
        <v>363</v>
      </c>
      <c r="C1027" s="66" t="s">
        <v>20</v>
      </c>
      <c r="D1027" s="66" t="s">
        <v>1313</v>
      </c>
      <c r="E1027" s="66" t="s">
        <v>145</v>
      </c>
      <c r="F1027" s="65" t="s">
        <v>1314</v>
      </c>
      <c r="G1027" s="67">
        <v>106224</v>
      </c>
      <c r="H1027" s="67">
        <v>98752.036999999997</v>
      </c>
      <c r="I1027" s="67">
        <v>7471.9630000000034</v>
      </c>
      <c r="J1027" s="65" t="s">
        <v>392</v>
      </c>
      <c r="K1027" s="65" t="s">
        <v>193</v>
      </c>
    </row>
    <row r="1028" spans="1:11" ht="36" x14ac:dyDescent="0.25">
      <c r="A1028" s="65" t="s">
        <v>1312</v>
      </c>
      <c r="B1028" s="65" t="s">
        <v>363</v>
      </c>
      <c r="C1028" s="66" t="s">
        <v>20</v>
      </c>
      <c r="D1028" s="66" t="s">
        <v>1315</v>
      </c>
      <c r="E1028" s="66" t="s">
        <v>145</v>
      </c>
      <c r="F1028" s="65" t="s">
        <v>1316</v>
      </c>
      <c r="G1028" s="67">
        <v>3914427</v>
      </c>
      <c r="H1028" s="67">
        <v>3914101.97</v>
      </c>
      <c r="I1028" s="67">
        <v>325.02999999979511</v>
      </c>
      <c r="J1028" s="65" t="s">
        <v>392</v>
      </c>
      <c r="K1028" s="65" t="s">
        <v>193</v>
      </c>
    </row>
    <row r="1029" spans="1:11" ht="24" x14ac:dyDescent="0.25">
      <c r="A1029" s="65" t="s">
        <v>1312</v>
      </c>
      <c r="B1029" s="65" t="s">
        <v>363</v>
      </c>
      <c r="C1029" s="66" t="s">
        <v>39</v>
      </c>
      <c r="D1029" s="66" t="s">
        <v>1317</v>
      </c>
      <c r="E1029" s="66" t="s">
        <v>140</v>
      </c>
      <c r="F1029" s="65" t="s">
        <v>1318</v>
      </c>
      <c r="G1029" s="67">
        <v>306000</v>
      </c>
      <c r="H1029" s="67">
        <v>306000</v>
      </c>
      <c r="I1029" s="67">
        <v>0</v>
      </c>
      <c r="J1029" s="65" t="s">
        <v>392</v>
      </c>
      <c r="K1029" s="65" t="s">
        <v>193</v>
      </c>
    </row>
    <row r="1030" spans="1:11" ht="24" x14ac:dyDescent="0.25">
      <c r="A1030" s="65" t="s">
        <v>1312</v>
      </c>
      <c r="B1030" s="65" t="s">
        <v>363</v>
      </c>
      <c r="C1030" s="66" t="s">
        <v>39</v>
      </c>
      <c r="D1030" s="66" t="s">
        <v>1317</v>
      </c>
      <c r="E1030" s="66" t="s">
        <v>1319</v>
      </c>
      <c r="F1030" s="65" t="s">
        <v>1318</v>
      </c>
      <c r="G1030" s="67">
        <v>178938</v>
      </c>
      <c r="H1030" s="67">
        <v>178938</v>
      </c>
      <c r="I1030" s="67">
        <v>0</v>
      </c>
      <c r="J1030" s="65" t="s">
        <v>392</v>
      </c>
      <c r="K1030" s="65" t="s">
        <v>193</v>
      </c>
    </row>
    <row r="1031" spans="1:11" ht="24" x14ac:dyDescent="0.25">
      <c r="A1031" s="65" t="s">
        <v>1312</v>
      </c>
      <c r="B1031" s="65" t="s">
        <v>363</v>
      </c>
      <c r="C1031" s="66" t="s">
        <v>39</v>
      </c>
      <c r="D1031" s="66" t="s">
        <v>1317</v>
      </c>
      <c r="E1031" s="66" t="s">
        <v>146</v>
      </c>
      <c r="F1031" s="65" t="s">
        <v>1318</v>
      </c>
      <c r="G1031" s="67">
        <v>51875</v>
      </c>
      <c r="H1031" s="67">
        <v>50620.175999999999</v>
      </c>
      <c r="I1031" s="67">
        <v>1254.8240000000005</v>
      </c>
      <c r="J1031" s="65" t="s">
        <v>392</v>
      </c>
      <c r="K1031" s="65" t="s">
        <v>193</v>
      </c>
    </row>
    <row r="1032" spans="1:11" ht="24" x14ac:dyDescent="0.25">
      <c r="A1032" s="65" t="s">
        <v>1312</v>
      </c>
      <c r="B1032" s="65" t="s">
        <v>363</v>
      </c>
      <c r="C1032" s="66" t="s">
        <v>39</v>
      </c>
      <c r="D1032" s="66" t="s">
        <v>1320</v>
      </c>
      <c r="E1032" s="66" t="s">
        <v>145</v>
      </c>
      <c r="F1032" s="65" t="s">
        <v>1321</v>
      </c>
      <c r="G1032" s="67">
        <v>15000</v>
      </c>
      <c r="H1032" s="67">
        <v>11096</v>
      </c>
      <c r="I1032" s="67">
        <v>3904</v>
      </c>
      <c r="J1032" s="65" t="s">
        <v>392</v>
      </c>
      <c r="K1032" s="65" t="s">
        <v>193</v>
      </c>
    </row>
    <row r="1033" spans="1:11" ht="24" x14ac:dyDescent="0.25">
      <c r="A1033" s="65" t="s">
        <v>1312</v>
      </c>
      <c r="B1033" s="65" t="s">
        <v>363</v>
      </c>
      <c r="C1033" s="66" t="s">
        <v>39</v>
      </c>
      <c r="D1033" s="66" t="s">
        <v>1320</v>
      </c>
      <c r="E1033" s="66" t="s">
        <v>140</v>
      </c>
      <c r="F1033" s="65" t="s">
        <v>1321</v>
      </c>
      <c r="G1033" s="67">
        <v>364439</v>
      </c>
      <c r="H1033" s="67">
        <v>363712.277</v>
      </c>
      <c r="I1033" s="67">
        <v>726.72299999999814</v>
      </c>
      <c r="J1033" s="65" t="s">
        <v>392</v>
      </c>
      <c r="K1033" s="65" t="s">
        <v>193</v>
      </c>
    </row>
    <row r="1034" spans="1:11" ht="24" x14ac:dyDescent="0.25">
      <c r="A1034" s="65" t="s">
        <v>1312</v>
      </c>
      <c r="B1034" s="65" t="s">
        <v>363</v>
      </c>
      <c r="C1034" s="66" t="s">
        <v>39</v>
      </c>
      <c r="D1034" s="66" t="s">
        <v>1322</v>
      </c>
      <c r="E1034" s="66" t="s">
        <v>140</v>
      </c>
      <c r="F1034" s="65" t="s">
        <v>1323</v>
      </c>
      <c r="G1034" s="67">
        <v>193000</v>
      </c>
      <c r="H1034" s="67">
        <v>192999.99299999999</v>
      </c>
      <c r="I1034" s="67">
        <v>7.0000000123400241E-3</v>
      </c>
      <c r="J1034" s="65" t="s">
        <v>392</v>
      </c>
      <c r="K1034" s="65" t="s">
        <v>193</v>
      </c>
    </row>
    <row r="1035" spans="1:11" ht="24" x14ac:dyDescent="0.25">
      <c r="A1035" s="65" t="s">
        <v>1312</v>
      </c>
      <c r="B1035" s="65" t="s">
        <v>363</v>
      </c>
      <c r="C1035" s="66" t="s">
        <v>39</v>
      </c>
      <c r="D1035" s="66" t="s">
        <v>1322</v>
      </c>
      <c r="E1035" s="66" t="s">
        <v>1319</v>
      </c>
      <c r="F1035" s="65" t="s">
        <v>1323</v>
      </c>
      <c r="G1035" s="67">
        <v>178938</v>
      </c>
      <c r="H1035" s="67">
        <v>178885.783</v>
      </c>
      <c r="I1035" s="67">
        <v>52.217000000004191</v>
      </c>
      <c r="J1035" s="65" t="s">
        <v>392</v>
      </c>
      <c r="K1035" s="65" t="s">
        <v>193</v>
      </c>
    </row>
    <row r="1036" spans="1:11" ht="24" x14ac:dyDescent="0.25">
      <c r="A1036" s="65" t="s">
        <v>1312</v>
      </c>
      <c r="B1036" s="65" t="s">
        <v>363</v>
      </c>
      <c r="C1036" s="66" t="s">
        <v>39</v>
      </c>
      <c r="D1036" s="66" t="s">
        <v>1322</v>
      </c>
      <c r="E1036" s="66" t="s">
        <v>146</v>
      </c>
      <c r="F1036" s="65" t="s">
        <v>1323</v>
      </c>
      <c r="G1036" s="67">
        <v>7000</v>
      </c>
      <c r="H1036" s="67">
        <v>5227.4520000000002</v>
      </c>
      <c r="I1036" s="67">
        <v>1772.5479999999998</v>
      </c>
      <c r="J1036" s="65" t="s">
        <v>392</v>
      </c>
      <c r="K1036" s="65" t="s">
        <v>193</v>
      </c>
    </row>
    <row r="1037" spans="1:11" ht="24" x14ac:dyDescent="0.25">
      <c r="A1037" s="65" t="s">
        <v>1312</v>
      </c>
      <c r="B1037" s="65" t="s">
        <v>363</v>
      </c>
      <c r="C1037" s="66" t="s">
        <v>39</v>
      </c>
      <c r="D1037" s="66" t="s">
        <v>1324</v>
      </c>
      <c r="E1037" s="66" t="s">
        <v>145</v>
      </c>
      <c r="F1037" s="65" t="s">
        <v>1325</v>
      </c>
      <c r="G1037" s="67">
        <v>147240</v>
      </c>
      <c r="H1037" s="67">
        <v>147240</v>
      </c>
      <c r="I1037" s="67">
        <v>0</v>
      </c>
      <c r="J1037" s="65" t="s">
        <v>392</v>
      </c>
      <c r="K1037" s="65" t="s">
        <v>193</v>
      </c>
    </row>
    <row r="1038" spans="1:11" ht="24" x14ac:dyDescent="0.25">
      <c r="A1038" s="65" t="s">
        <v>1312</v>
      </c>
      <c r="B1038" s="65" t="s">
        <v>363</v>
      </c>
      <c r="C1038" s="66" t="s">
        <v>39</v>
      </c>
      <c r="D1038" s="66" t="s">
        <v>1324</v>
      </c>
      <c r="E1038" s="66" t="s">
        <v>1319</v>
      </c>
      <c r="F1038" s="65" t="s">
        <v>1325</v>
      </c>
      <c r="G1038" s="67">
        <v>138870</v>
      </c>
      <c r="H1038" s="67">
        <v>138870</v>
      </c>
      <c r="I1038" s="67">
        <v>0</v>
      </c>
      <c r="J1038" s="65" t="s">
        <v>392</v>
      </c>
      <c r="K1038" s="65" t="s">
        <v>193</v>
      </c>
    </row>
    <row r="1039" spans="1:11" ht="24" x14ac:dyDescent="0.25">
      <c r="A1039" s="65" t="s">
        <v>1312</v>
      </c>
      <c r="B1039" s="65" t="s">
        <v>363</v>
      </c>
      <c r="C1039" s="66" t="s">
        <v>39</v>
      </c>
      <c r="D1039" s="66" t="s">
        <v>1326</v>
      </c>
      <c r="E1039" s="66" t="s">
        <v>145</v>
      </c>
      <c r="F1039" s="65" t="s">
        <v>1327</v>
      </c>
      <c r="G1039" s="67">
        <v>144920</v>
      </c>
      <c r="H1039" s="67">
        <v>144890</v>
      </c>
      <c r="I1039" s="67">
        <v>30</v>
      </c>
      <c r="J1039" s="65" t="s">
        <v>392</v>
      </c>
      <c r="K1039" s="65" t="s">
        <v>193</v>
      </c>
    </row>
    <row r="1040" spans="1:11" ht="24" x14ac:dyDescent="0.25">
      <c r="A1040" s="65" t="s">
        <v>1312</v>
      </c>
      <c r="B1040" s="65" t="s">
        <v>363</v>
      </c>
      <c r="C1040" s="66" t="s">
        <v>39</v>
      </c>
      <c r="D1040" s="66" t="s">
        <v>1326</v>
      </c>
      <c r="E1040" s="66" t="s">
        <v>1319</v>
      </c>
      <c r="F1040" s="65" t="s">
        <v>1327</v>
      </c>
      <c r="G1040" s="67">
        <v>96390</v>
      </c>
      <c r="H1040" s="67">
        <v>96390</v>
      </c>
      <c r="I1040" s="67">
        <v>0</v>
      </c>
      <c r="J1040" s="65" t="s">
        <v>392</v>
      </c>
      <c r="K1040" s="65" t="s">
        <v>193</v>
      </c>
    </row>
    <row r="1041" spans="1:11" ht="24" x14ac:dyDescent="0.25">
      <c r="A1041" s="65" t="s">
        <v>1312</v>
      </c>
      <c r="B1041" s="65" t="s">
        <v>363</v>
      </c>
      <c r="C1041" s="66" t="s">
        <v>39</v>
      </c>
      <c r="D1041" s="66" t="s">
        <v>1328</v>
      </c>
      <c r="E1041" s="66" t="s">
        <v>145</v>
      </c>
      <c r="F1041" s="65" t="s">
        <v>1329</v>
      </c>
      <c r="G1041" s="67">
        <v>116339</v>
      </c>
      <c r="H1041" s="67">
        <v>115436</v>
      </c>
      <c r="I1041" s="67">
        <v>903</v>
      </c>
      <c r="J1041" s="65" t="s">
        <v>392</v>
      </c>
      <c r="K1041" s="65" t="s">
        <v>193</v>
      </c>
    </row>
    <row r="1042" spans="1:11" ht="24" x14ac:dyDescent="0.25">
      <c r="A1042" s="65" t="s">
        <v>1312</v>
      </c>
      <c r="B1042" s="65" t="s">
        <v>363</v>
      </c>
      <c r="C1042" s="66" t="s">
        <v>39</v>
      </c>
      <c r="D1042" s="66" t="s">
        <v>1328</v>
      </c>
      <c r="E1042" s="66" t="s">
        <v>140</v>
      </c>
      <c r="F1042" s="65" t="s">
        <v>1329</v>
      </c>
      <c r="G1042" s="67">
        <v>14437</v>
      </c>
      <c r="H1042" s="67">
        <v>14159.81</v>
      </c>
      <c r="I1042" s="67">
        <v>277.19000000000051</v>
      </c>
      <c r="J1042" s="65" t="s">
        <v>392</v>
      </c>
      <c r="K1042" s="65" t="s">
        <v>193</v>
      </c>
    </row>
    <row r="1043" spans="1:11" ht="24" x14ac:dyDescent="0.25">
      <c r="A1043" s="65" t="s">
        <v>1312</v>
      </c>
      <c r="B1043" s="65" t="s">
        <v>363</v>
      </c>
      <c r="C1043" s="66" t="s">
        <v>39</v>
      </c>
      <c r="D1043" s="66" t="s">
        <v>1328</v>
      </c>
      <c r="E1043" s="66" t="s">
        <v>1319</v>
      </c>
      <c r="F1043" s="65" t="s">
        <v>1329</v>
      </c>
      <c r="G1043" s="67">
        <v>177792</v>
      </c>
      <c r="H1043" s="67">
        <v>176747.55100000001</v>
      </c>
      <c r="I1043" s="67">
        <v>1044.4489999999932</v>
      </c>
      <c r="J1043" s="65" t="s">
        <v>392</v>
      </c>
      <c r="K1043" s="65" t="s">
        <v>193</v>
      </c>
    </row>
    <row r="1044" spans="1:11" ht="24" x14ac:dyDescent="0.25">
      <c r="A1044" s="65" t="s">
        <v>1312</v>
      </c>
      <c r="B1044" s="65" t="s">
        <v>363</v>
      </c>
      <c r="C1044" s="66" t="s">
        <v>39</v>
      </c>
      <c r="D1044" s="66" t="s">
        <v>1330</v>
      </c>
      <c r="E1044" s="66" t="s">
        <v>145</v>
      </c>
      <c r="F1044" s="65" t="s">
        <v>1331</v>
      </c>
      <c r="G1044" s="67">
        <v>210669</v>
      </c>
      <c r="H1044" s="67">
        <v>210668.56700000001</v>
      </c>
      <c r="I1044" s="67">
        <v>0.43299999998998828</v>
      </c>
      <c r="J1044" s="65" t="s">
        <v>392</v>
      </c>
      <c r="K1044" s="65" t="s">
        <v>193</v>
      </c>
    </row>
    <row r="1045" spans="1:11" ht="24" x14ac:dyDescent="0.25">
      <c r="A1045" s="65" t="s">
        <v>1312</v>
      </c>
      <c r="B1045" s="65" t="s">
        <v>363</v>
      </c>
      <c r="C1045" s="66" t="s">
        <v>39</v>
      </c>
      <c r="D1045" s="66" t="s">
        <v>1330</v>
      </c>
      <c r="E1045" s="66" t="s">
        <v>1319</v>
      </c>
      <c r="F1045" s="65" t="s">
        <v>1331</v>
      </c>
      <c r="G1045" s="67">
        <v>51125</v>
      </c>
      <c r="H1045" s="67">
        <v>46533.957000000002</v>
      </c>
      <c r="I1045" s="67">
        <v>4591.0429999999978</v>
      </c>
      <c r="J1045" s="65" t="s">
        <v>392</v>
      </c>
      <c r="K1045" s="65" t="s">
        <v>193</v>
      </c>
    </row>
    <row r="1046" spans="1:11" ht="24" x14ac:dyDescent="0.25">
      <c r="A1046" s="65" t="s">
        <v>1312</v>
      </c>
      <c r="B1046" s="65" t="s">
        <v>363</v>
      </c>
      <c r="C1046" s="66" t="s">
        <v>39</v>
      </c>
      <c r="D1046" s="66" t="s">
        <v>1330</v>
      </c>
      <c r="E1046" s="66" t="s">
        <v>146</v>
      </c>
      <c r="F1046" s="65" t="s">
        <v>1331</v>
      </c>
      <c r="G1046" s="67">
        <v>55180</v>
      </c>
      <c r="H1046" s="67">
        <v>55050.163</v>
      </c>
      <c r="I1046" s="67">
        <v>129.83699999999953</v>
      </c>
      <c r="J1046" s="65" t="s">
        <v>392</v>
      </c>
      <c r="K1046" s="65" t="s">
        <v>193</v>
      </c>
    </row>
    <row r="1047" spans="1:11" ht="36" x14ac:dyDescent="0.25">
      <c r="A1047" s="65" t="s">
        <v>1312</v>
      </c>
      <c r="B1047" s="65" t="s">
        <v>363</v>
      </c>
      <c r="C1047" s="66" t="s">
        <v>39</v>
      </c>
      <c r="D1047" s="66" t="s">
        <v>1332</v>
      </c>
      <c r="E1047" s="66" t="s">
        <v>145</v>
      </c>
      <c r="F1047" s="65" t="s">
        <v>1333</v>
      </c>
      <c r="G1047" s="67">
        <v>100000</v>
      </c>
      <c r="H1047" s="67">
        <v>100000</v>
      </c>
      <c r="I1047" s="67">
        <v>0</v>
      </c>
      <c r="J1047" s="65" t="s">
        <v>392</v>
      </c>
      <c r="K1047" s="65" t="s">
        <v>193</v>
      </c>
    </row>
    <row r="1048" spans="1:11" ht="36" x14ac:dyDescent="0.25">
      <c r="A1048" s="65" t="s">
        <v>1312</v>
      </c>
      <c r="B1048" s="65" t="s">
        <v>363</v>
      </c>
      <c r="C1048" s="66" t="s">
        <v>39</v>
      </c>
      <c r="D1048" s="66" t="s">
        <v>1332</v>
      </c>
      <c r="E1048" s="66" t="s">
        <v>140</v>
      </c>
      <c r="F1048" s="65" t="s">
        <v>1333</v>
      </c>
      <c r="G1048" s="67">
        <v>2071414</v>
      </c>
      <c r="H1048" s="67">
        <v>2071409.611</v>
      </c>
      <c r="I1048" s="67">
        <v>4.3889999999664724</v>
      </c>
      <c r="J1048" s="65" t="s">
        <v>392</v>
      </c>
      <c r="K1048" s="65" t="s">
        <v>193</v>
      </c>
    </row>
    <row r="1049" spans="1:11" ht="36" x14ac:dyDescent="0.25">
      <c r="A1049" s="65" t="s">
        <v>1312</v>
      </c>
      <c r="B1049" s="65" t="s">
        <v>363</v>
      </c>
      <c r="C1049" s="66" t="s">
        <v>39</v>
      </c>
      <c r="D1049" s="66" t="s">
        <v>1332</v>
      </c>
      <c r="E1049" s="66" t="s">
        <v>146</v>
      </c>
      <c r="F1049" s="65" t="s">
        <v>1333</v>
      </c>
      <c r="G1049" s="67">
        <v>56500</v>
      </c>
      <c r="H1049" s="67">
        <v>54200.582999999999</v>
      </c>
      <c r="I1049" s="67">
        <v>2299.4170000000013</v>
      </c>
      <c r="J1049" s="65" t="s">
        <v>392</v>
      </c>
      <c r="K1049" s="65" t="s">
        <v>193</v>
      </c>
    </row>
  </sheetData>
  <mergeCells count="2">
    <mergeCell ref="A1:J1"/>
    <mergeCell ref="A2:J2"/>
  </mergeCells>
  <pageMargins left="0.70866141732283472" right="0.31496062992125984" top="0.55118110236220474" bottom="0.35433070866141736" header="0.31496062992125984" footer="0.31496062992125984"/>
  <pageSetup scale="6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3B21B-4324-4474-A535-F0810D79BC28}">
  <sheetPr>
    <pageSetUpPr fitToPage="1"/>
  </sheetPr>
  <dimension ref="A1:R1906"/>
  <sheetViews>
    <sheetView workbookViewId="0">
      <selection activeCell="A12" sqref="A12"/>
    </sheetView>
  </sheetViews>
  <sheetFormatPr baseColWidth="10" defaultRowHeight="12.75" x14ac:dyDescent="0.15"/>
  <cols>
    <col min="1" max="1" width="31.25" style="75" customWidth="1"/>
    <col min="2" max="2" width="6.375" style="75" customWidth="1"/>
    <col min="3" max="3" width="11.375" style="75" customWidth="1"/>
    <col min="4" max="4" width="52" style="75" customWidth="1"/>
    <col min="5" max="12" width="12" style="75" customWidth="1"/>
    <col min="13" max="13" width="11.875" style="75" customWidth="1"/>
    <col min="14" max="14" width="11.75" style="75" customWidth="1"/>
    <col min="15" max="15" width="11.5" style="75" customWidth="1"/>
    <col min="16" max="16" width="9.625" style="75" customWidth="1"/>
    <col min="17" max="17" width="12.625" style="75" customWidth="1"/>
    <col min="18" max="18" width="17.5" style="75" bestFit="1" customWidth="1"/>
    <col min="19" max="19" width="17.25" style="75" bestFit="1" customWidth="1"/>
    <col min="20" max="20" width="43.5" style="75" bestFit="1" customWidth="1"/>
    <col min="21" max="21" width="17.5" style="75" bestFit="1" customWidth="1"/>
    <col min="22" max="22" width="17.25" style="75" bestFit="1" customWidth="1"/>
    <col min="23" max="23" width="47.875" style="75" bestFit="1" customWidth="1"/>
    <col min="24" max="24" width="21.875" style="75" bestFit="1" customWidth="1"/>
    <col min="25" max="25" width="21.625" style="75" bestFit="1" customWidth="1"/>
    <col min="26" max="16384" width="11" style="75"/>
  </cols>
  <sheetData>
    <row r="1" spans="1:18" ht="15" x14ac:dyDescent="0.25">
      <c r="A1" s="75" t="s">
        <v>1342</v>
      </c>
      <c r="E1" s="75" t="s">
        <v>1343</v>
      </c>
      <c r="M1" s="71"/>
      <c r="N1" s="71"/>
      <c r="O1" s="71"/>
      <c r="P1" s="71"/>
      <c r="Q1" s="71"/>
      <c r="R1" s="71"/>
    </row>
    <row r="2" spans="1:18" ht="15" x14ac:dyDescent="0.25">
      <c r="A2" s="75" t="s">
        <v>1344</v>
      </c>
      <c r="B2" s="76" t="s">
        <v>125</v>
      </c>
      <c r="C2" s="76" t="s">
        <v>126</v>
      </c>
      <c r="D2" s="77" t="s">
        <v>128</v>
      </c>
      <c r="E2" s="78" t="s">
        <v>205</v>
      </c>
      <c r="F2" s="78" t="s">
        <v>137</v>
      </c>
      <c r="G2" s="78" t="s">
        <v>145</v>
      </c>
      <c r="H2" s="78" t="s">
        <v>238</v>
      </c>
      <c r="I2" s="78" t="s">
        <v>140</v>
      </c>
      <c r="J2" s="78" t="s">
        <v>1319</v>
      </c>
      <c r="K2" s="78" t="s">
        <v>146</v>
      </c>
      <c r="L2" s="78" t="s">
        <v>1345</v>
      </c>
      <c r="M2" s="71"/>
      <c r="N2" s="71"/>
      <c r="O2" s="71"/>
      <c r="P2" s="71"/>
      <c r="Q2" s="71"/>
      <c r="R2" s="71"/>
    </row>
    <row r="3" spans="1:18" ht="15" x14ac:dyDescent="0.25">
      <c r="A3" s="79" t="s">
        <v>367</v>
      </c>
      <c r="E3" s="80">
        <v>160</v>
      </c>
      <c r="F3" s="80">
        <v>72855</v>
      </c>
      <c r="G3" s="80">
        <v>13881287</v>
      </c>
      <c r="H3" s="80">
        <v>4307518</v>
      </c>
      <c r="I3" s="80">
        <v>320730447</v>
      </c>
      <c r="J3" s="80"/>
      <c r="K3" s="80">
        <v>179478</v>
      </c>
      <c r="L3" s="80">
        <v>339171745</v>
      </c>
      <c r="M3" s="71"/>
      <c r="N3" s="71"/>
      <c r="O3" s="71"/>
      <c r="P3" s="71"/>
      <c r="Q3" s="71"/>
      <c r="R3" s="71"/>
    </row>
    <row r="4" spans="1:18" ht="25.5" x14ac:dyDescent="0.25">
      <c r="A4" s="79" t="s">
        <v>180</v>
      </c>
      <c r="B4" s="79" t="s">
        <v>39</v>
      </c>
      <c r="C4" s="79" t="s">
        <v>374</v>
      </c>
      <c r="D4" s="79" t="s">
        <v>375</v>
      </c>
      <c r="E4" s="80"/>
      <c r="F4" s="80">
        <v>200</v>
      </c>
      <c r="G4" s="80">
        <v>20</v>
      </c>
      <c r="H4" s="80"/>
      <c r="I4" s="80">
        <v>10</v>
      </c>
      <c r="J4" s="80"/>
      <c r="K4" s="80"/>
      <c r="L4" s="80">
        <v>230</v>
      </c>
      <c r="M4" s="71"/>
      <c r="N4" s="71"/>
      <c r="O4" s="71"/>
      <c r="P4" s="71"/>
      <c r="Q4" s="71"/>
      <c r="R4" s="71"/>
    </row>
    <row r="5" spans="1:18" ht="15" x14ac:dyDescent="0.25">
      <c r="C5" s="79" t="s">
        <v>376</v>
      </c>
      <c r="D5" s="79" t="s">
        <v>377</v>
      </c>
      <c r="E5" s="80"/>
      <c r="F5" s="80"/>
      <c r="G5" s="80"/>
      <c r="H5" s="80">
        <v>25000</v>
      </c>
      <c r="I5" s="80"/>
      <c r="J5" s="80"/>
      <c r="K5" s="80"/>
      <c r="L5" s="80">
        <v>25000</v>
      </c>
      <c r="M5" s="71"/>
      <c r="N5" s="71"/>
      <c r="O5" s="71"/>
      <c r="P5" s="71"/>
      <c r="Q5" s="71"/>
      <c r="R5" s="71"/>
    </row>
    <row r="6" spans="1:18" ht="25.5" x14ac:dyDescent="0.25">
      <c r="C6" s="79" t="s">
        <v>378</v>
      </c>
      <c r="D6" s="79" t="s">
        <v>379</v>
      </c>
      <c r="E6" s="80"/>
      <c r="F6" s="80">
        <v>200</v>
      </c>
      <c r="G6" s="80">
        <v>5</v>
      </c>
      <c r="H6" s="80"/>
      <c r="I6" s="80">
        <v>10</v>
      </c>
      <c r="J6" s="80"/>
      <c r="K6" s="80"/>
      <c r="L6" s="80">
        <v>215</v>
      </c>
      <c r="M6" s="71"/>
      <c r="N6" s="71"/>
      <c r="O6" s="71"/>
      <c r="P6" s="71"/>
      <c r="Q6" s="71"/>
      <c r="R6" s="71"/>
    </row>
    <row r="7" spans="1:18" ht="25.5" x14ac:dyDescent="0.25">
      <c r="C7" s="79" t="s">
        <v>382</v>
      </c>
      <c r="D7" s="79" t="s">
        <v>383</v>
      </c>
      <c r="E7" s="80"/>
      <c r="F7" s="80">
        <v>200</v>
      </c>
      <c r="G7" s="80">
        <v>10</v>
      </c>
      <c r="H7" s="80"/>
      <c r="I7" s="80">
        <v>10</v>
      </c>
      <c r="J7" s="80"/>
      <c r="K7" s="80"/>
      <c r="L7" s="80">
        <v>220</v>
      </c>
      <c r="M7" s="71"/>
      <c r="N7" s="71"/>
      <c r="O7" s="71"/>
      <c r="P7" s="71"/>
      <c r="Q7" s="71"/>
      <c r="R7" s="71"/>
    </row>
    <row r="8" spans="1:18" ht="25.5" x14ac:dyDescent="0.25">
      <c r="C8" s="79" t="s">
        <v>390</v>
      </c>
      <c r="D8" s="79" t="s">
        <v>391</v>
      </c>
      <c r="E8" s="80"/>
      <c r="F8" s="80"/>
      <c r="G8" s="80"/>
      <c r="H8" s="80"/>
      <c r="I8" s="80">
        <v>1063110</v>
      </c>
      <c r="J8" s="80"/>
      <c r="K8" s="80">
        <v>420</v>
      </c>
      <c r="L8" s="80">
        <v>1063530</v>
      </c>
      <c r="M8" s="71"/>
      <c r="N8" s="71"/>
      <c r="O8" s="71"/>
      <c r="P8" s="71"/>
      <c r="Q8" s="71"/>
      <c r="R8" s="71"/>
    </row>
    <row r="9" spans="1:18" ht="25.5" x14ac:dyDescent="0.25">
      <c r="C9" s="79" t="s">
        <v>393</v>
      </c>
      <c r="D9" s="79" t="s">
        <v>394</v>
      </c>
      <c r="E9" s="80"/>
      <c r="F9" s="80">
        <v>1094</v>
      </c>
      <c r="G9" s="80">
        <v>2065803</v>
      </c>
      <c r="H9" s="80"/>
      <c r="I9" s="80">
        <v>21777076</v>
      </c>
      <c r="J9" s="80"/>
      <c r="K9" s="80">
        <v>2070</v>
      </c>
      <c r="L9" s="80">
        <v>23846043</v>
      </c>
      <c r="M9" s="71"/>
      <c r="N9" s="71"/>
      <c r="O9" s="71"/>
      <c r="P9" s="71"/>
      <c r="Q9" s="71"/>
      <c r="R9" s="71"/>
    </row>
    <row r="10" spans="1:18" ht="25.5" x14ac:dyDescent="0.25">
      <c r="C10" s="79" t="s">
        <v>397</v>
      </c>
      <c r="D10" s="79" t="s">
        <v>398</v>
      </c>
      <c r="E10" s="80"/>
      <c r="F10" s="80">
        <v>60</v>
      </c>
      <c r="G10" s="80">
        <v>432110</v>
      </c>
      <c r="H10" s="80"/>
      <c r="I10" s="80">
        <v>4865600</v>
      </c>
      <c r="J10" s="80"/>
      <c r="K10" s="80">
        <v>440</v>
      </c>
      <c r="L10" s="80">
        <v>5298210</v>
      </c>
      <c r="M10" s="71"/>
      <c r="N10" s="71"/>
      <c r="O10" s="71"/>
      <c r="P10" s="71"/>
      <c r="Q10" s="71"/>
      <c r="R10" s="71"/>
    </row>
    <row r="11" spans="1:18" ht="25.5" x14ac:dyDescent="0.25">
      <c r="C11" s="79" t="s">
        <v>386</v>
      </c>
      <c r="D11" s="79" t="s">
        <v>387</v>
      </c>
      <c r="E11" s="80"/>
      <c r="F11" s="80"/>
      <c r="G11" s="80"/>
      <c r="H11" s="80"/>
      <c r="I11" s="80">
        <v>313000</v>
      </c>
      <c r="J11" s="80"/>
      <c r="K11" s="80"/>
      <c r="L11" s="80">
        <v>313000</v>
      </c>
      <c r="M11" s="71"/>
      <c r="N11" s="71"/>
      <c r="O11" s="71"/>
      <c r="P11" s="71"/>
      <c r="Q11" s="71"/>
      <c r="R11" s="71"/>
    </row>
    <row r="12" spans="1:18" ht="25.5" x14ac:dyDescent="0.25">
      <c r="C12" s="79" t="s">
        <v>399</v>
      </c>
      <c r="D12" s="79" t="s">
        <v>400</v>
      </c>
      <c r="E12" s="80"/>
      <c r="F12" s="80">
        <v>63</v>
      </c>
      <c r="G12" s="80">
        <v>452440</v>
      </c>
      <c r="H12" s="80"/>
      <c r="I12" s="80">
        <v>8329507</v>
      </c>
      <c r="J12" s="80"/>
      <c r="K12" s="80"/>
      <c r="L12" s="80">
        <v>8782010</v>
      </c>
      <c r="M12" s="71"/>
      <c r="N12" s="71"/>
      <c r="O12" s="71"/>
      <c r="P12" s="71"/>
      <c r="Q12" s="71"/>
      <c r="R12" s="71"/>
    </row>
    <row r="13" spans="1:18" ht="15" x14ac:dyDescent="0.25">
      <c r="C13" s="79" t="s">
        <v>384</v>
      </c>
      <c r="D13" s="79" t="s">
        <v>385</v>
      </c>
      <c r="E13" s="80"/>
      <c r="F13" s="80">
        <v>200</v>
      </c>
      <c r="G13" s="80">
        <v>10</v>
      </c>
      <c r="H13" s="80">
        <v>442000</v>
      </c>
      <c r="I13" s="80">
        <v>10</v>
      </c>
      <c r="J13" s="80"/>
      <c r="K13" s="80">
        <v>700</v>
      </c>
      <c r="L13" s="80">
        <v>442920</v>
      </c>
      <c r="M13" s="71"/>
      <c r="N13" s="71"/>
      <c r="O13" s="71"/>
      <c r="P13" s="71"/>
      <c r="Q13" s="71"/>
      <c r="R13" s="71"/>
    </row>
    <row r="14" spans="1:18" ht="15" x14ac:dyDescent="0.25">
      <c r="C14" s="79" t="s">
        <v>395</v>
      </c>
      <c r="D14" s="79" t="s">
        <v>396</v>
      </c>
      <c r="E14" s="80"/>
      <c r="F14" s="80"/>
      <c r="G14" s="80">
        <v>10</v>
      </c>
      <c r="H14" s="80"/>
      <c r="I14" s="80"/>
      <c r="J14" s="80"/>
      <c r="K14" s="80"/>
      <c r="L14" s="80">
        <v>10</v>
      </c>
      <c r="M14" s="71"/>
      <c r="N14" s="71"/>
      <c r="O14" s="71"/>
      <c r="P14" s="71"/>
      <c r="Q14" s="71"/>
      <c r="R14" s="71"/>
    </row>
    <row r="15" spans="1:18" ht="25.5" x14ac:dyDescent="0.25">
      <c r="C15" s="79" t="s">
        <v>402</v>
      </c>
      <c r="D15" s="79" t="s">
        <v>403</v>
      </c>
      <c r="E15" s="80"/>
      <c r="F15" s="80"/>
      <c r="G15" s="80"/>
      <c r="H15" s="80"/>
      <c r="I15" s="80">
        <v>1000</v>
      </c>
      <c r="J15" s="80"/>
      <c r="K15" s="80"/>
      <c r="L15" s="80">
        <v>1000</v>
      </c>
      <c r="M15" s="71"/>
      <c r="N15" s="71"/>
      <c r="O15" s="71"/>
      <c r="P15" s="71"/>
      <c r="Q15" s="71"/>
      <c r="R15" s="71"/>
    </row>
    <row r="16" spans="1:18" ht="25.5" x14ac:dyDescent="0.25">
      <c r="A16" s="79" t="s">
        <v>135</v>
      </c>
      <c r="B16" s="79" t="s">
        <v>39</v>
      </c>
      <c r="C16" s="79" t="s">
        <v>410</v>
      </c>
      <c r="D16" s="79" t="s">
        <v>411</v>
      </c>
      <c r="E16" s="80"/>
      <c r="F16" s="80">
        <v>437</v>
      </c>
      <c r="G16" s="80"/>
      <c r="H16" s="80"/>
      <c r="I16" s="80">
        <v>6441363</v>
      </c>
      <c r="J16" s="80"/>
      <c r="K16" s="80">
        <v>3000</v>
      </c>
      <c r="L16" s="80">
        <v>6444800</v>
      </c>
      <c r="M16" s="71"/>
      <c r="N16" s="71"/>
      <c r="O16" s="71"/>
      <c r="P16" s="71"/>
      <c r="Q16" s="71"/>
      <c r="R16" s="71"/>
    </row>
    <row r="17" spans="1:18" ht="25.5" x14ac:dyDescent="0.25">
      <c r="C17" s="79" t="s">
        <v>413</v>
      </c>
      <c r="D17" s="79" t="s">
        <v>414</v>
      </c>
      <c r="E17" s="80"/>
      <c r="F17" s="80">
        <v>320</v>
      </c>
      <c r="G17" s="80">
        <v>288050</v>
      </c>
      <c r="H17" s="80"/>
      <c r="I17" s="80">
        <v>2746110</v>
      </c>
      <c r="J17" s="80"/>
      <c r="K17" s="80">
        <v>3000</v>
      </c>
      <c r="L17" s="80">
        <v>3037480</v>
      </c>
      <c r="M17" s="71"/>
      <c r="N17" s="71"/>
      <c r="O17" s="71"/>
      <c r="P17" s="71"/>
      <c r="Q17" s="71"/>
      <c r="R17" s="71"/>
    </row>
    <row r="18" spans="1:18" ht="25.5" x14ac:dyDescent="0.25">
      <c r="C18" s="79" t="s">
        <v>416</v>
      </c>
      <c r="D18" s="79" t="s">
        <v>417</v>
      </c>
      <c r="E18" s="80"/>
      <c r="F18" s="80">
        <v>77</v>
      </c>
      <c r="G18" s="80"/>
      <c r="H18" s="80"/>
      <c r="I18" s="80">
        <v>1260093</v>
      </c>
      <c r="J18" s="80"/>
      <c r="K18" s="80">
        <v>1000</v>
      </c>
      <c r="L18" s="80">
        <v>1261170</v>
      </c>
      <c r="M18" s="71"/>
      <c r="N18" s="71"/>
      <c r="O18" s="71"/>
      <c r="P18" s="71"/>
      <c r="Q18" s="71"/>
      <c r="R18" s="71"/>
    </row>
    <row r="19" spans="1:18" ht="15" x14ac:dyDescent="0.25">
      <c r="C19" s="79" t="s">
        <v>419</v>
      </c>
      <c r="D19" s="79" t="s">
        <v>420</v>
      </c>
      <c r="E19" s="80"/>
      <c r="F19" s="80">
        <v>510</v>
      </c>
      <c r="G19" s="80"/>
      <c r="H19" s="80"/>
      <c r="I19" s="80">
        <v>8490993</v>
      </c>
      <c r="J19" s="80"/>
      <c r="K19" s="80">
        <v>3000</v>
      </c>
      <c r="L19" s="80">
        <v>8494503</v>
      </c>
      <c r="M19" s="71"/>
      <c r="N19" s="71"/>
      <c r="O19" s="71"/>
      <c r="P19" s="71"/>
      <c r="Q19" s="71"/>
      <c r="R19" s="71"/>
    </row>
    <row r="20" spans="1:18" ht="25.5" x14ac:dyDescent="0.25">
      <c r="C20" s="79" t="s">
        <v>407</v>
      </c>
      <c r="D20" s="79" t="s">
        <v>408</v>
      </c>
      <c r="E20" s="80"/>
      <c r="F20" s="80"/>
      <c r="G20" s="80"/>
      <c r="H20" s="80"/>
      <c r="I20" s="80">
        <v>289500</v>
      </c>
      <c r="J20" s="80"/>
      <c r="K20" s="80"/>
      <c r="L20" s="80">
        <v>289500</v>
      </c>
      <c r="M20" s="71"/>
      <c r="N20" s="71"/>
      <c r="O20" s="71"/>
      <c r="P20" s="71"/>
      <c r="Q20" s="71"/>
      <c r="R20" s="71"/>
    </row>
    <row r="21" spans="1:18" ht="15" x14ac:dyDescent="0.25">
      <c r="C21" s="79" t="s">
        <v>404</v>
      </c>
      <c r="D21" s="79" t="s">
        <v>405</v>
      </c>
      <c r="E21" s="80"/>
      <c r="F21" s="80">
        <v>200</v>
      </c>
      <c r="G21" s="80">
        <v>7</v>
      </c>
      <c r="H21" s="80"/>
      <c r="I21" s="80">
        <v>10</v>
      </c>
      <c r="J21" s="80"/>
      <c r="K21" s="80">
        <v>293</v>
      </c>
      <c r="L21" s="80">
        <v>510</v>
      </c>
      <c r="M21" s="71"/>
      <c r="N21" s="71"/>
      <c r="O21" s="71"/>
      <c r="P21" s="71"/>
      <c r="Q21" s="71"/>
      <c r="R21" s="71"/>
    </row>
    <row r="22" spans="1:18" ht="25.5" x14ac:dyDescent="0.25">
      <c r="C22" s="79" t="s">
        <v>421</v>
      </c>
      <c r="D22" s="79" t="s">
        <v>422</v>
      </c>
      <c r="E22" s="80"/>
      <c r="F22" s="80"/>
      <c r="G22" s="80">
        <v>1000</v>
      </c>
      <c r="H22" s="80"/>
      <c r="I22" s="80">
        <v>1000</v>
      </c>
      <c r="J22" s="80"/>
      <c r="K22" s="80"/>
      <c r="L22" s="80">
        <v>2000</v>
      </c>
      <c r="M22" s="71"/>
      <c r="N22" s="71"/>
      <c r="O22" s="71"/>
      <c r="P22" s="71"/>
      <c r="Q22" s="71"/>
      <c r="R22" s="71"/>
    </row>
    <row r="23" spans="1:18" ht="25.5" x14ac:dyDescent="0.25">
      <c r="A23" s="79" t="s">
        <v>217</v>
      </c>
      <c r="B23" s="79" t="s">
        <v>39</v>
      </c>
      <c r="C23" s="79" t="s">
        <v>427</v>
      </c>
      <c r="D23" s="79" t="s">
        <v>428</v>
      </c>
      <c r="E23" s="80"/>
      <c r="F23" s="80">
        <v>200</v>
      </c>
      <c r="G23" s="80">
        <v>10</v>
      </c>
      <c r="H23" s="80"/>
      <c r="I23" s="80">
        <v>10</v>
      </c>
      <c r="J23" s="80"/>
      <c r="K23" s="80"/>
      <c r="L23" s="80">
        <v>220</v>
      </c>
      <c r="M23" s="71"/>
      <c r="N23" s="71"/>
      <c r="O23" s="71"/>
      <c r="P23" s="71"/>
      <c r="Q23" s="71"/>
      <c r="R23" s="71"/>
    </row>
    <row r="24" spans="1:18" ht="25.5" x14ac:dyDescent="0.25">
      <c r="C24" s="79" t="s">
        <v>442</v>
      </c>
      <c r="D24" s="79" t="s">
        <v>443</v>
      </c>
      <c r="E24" s="80"/>
      <c r="F24" s="80"/>
      <c r="G24" s="80"/>
      <c r="H24" s="80"/>
      <c r="I24" s="80">
        <v>3974068</v>
      </c>
      <c r="J24" s="80"/>
      <c r="K24" s="80">
        <v>792</v>
      </c>
      <c r="L24" s="80">
        <v>3974860</v>
      </c>
      <c r="M24" s="71"/>
      <c r="N24" s="71"/>
      <c r="O24" s="71"/>
      <c r="P24" s="71"/>
      <c r="Q24" s="71"/>
      <c r="R24" s="71"/>
    </row>
    <row r="25" spans="1:18" ht="15" x14ac:dyDescent="0.25">
      <c r="C25" s="79" t="s">
        <v>446</v>
      </c>
      <c r="D25" s="79" t="s">
        <v>447</v>
      </c>
      <c r="E25" s="80"/>
      <c r="F25" s="80">
        <v>403</v>
      </c>
      <c r="G25" s="80">
        <v>267850</v>
      </c>
      <c r="H25" s="80"/>
      <c r="I25" s="80">
        <v>4400007</v>
      </c>
      <c r="J25" s="80"/>
      <c r="K25" s="80"/>
      <c r="L25" s="80">
        <v>4668260</v>
      </c>
      <c r="M25" s="71"/>
      <c r="N25" s="71"/>
      <c r="O25" s="71"/>
      <c r="P25" s="71"/>
      <c r="Q25" s="71"/>
      <c r="R25" s="71"/>
    </row>
    <row r="26" spans="1:18" ht="25.5" x14ac:dyDescent="0.25">
      <c r="C26" s="79" t="s">
        <v>436</v>
      </c>
      <c r="D26" s="79" t="s">
        <v>437</v>
      </c>
      <c r="E26" s="80"/>
      <c r="F26" s="80"/>
      <c r="G26" s="80"/>
      <c r="H26" s="80"/>
      <c r="I26" s="80">
        <v>13600</v>
      </c>
      <c r="J26" s="80"/>
      <c r="K26" s="80"/>
      <c r="L26" s="80">
        <v>13600</v>
      </c>
      <c r="M26" s="71"/>
      <c r="N26" s="71"/>
      <c r="O26" s="71"/>
      <c r="P26" s="71"/>
      <c r="Q26" s="71"/>
      <c r="R26" s="71"/>
    </row>
    <row r="27" spans="1:18" ht="15" x14ac:dyDescent="0.25">
      <c r="C27" s="79" t="s">
        <v>448</v>
      </c>
      <c r="D27" s="79" t="s">
        <v>449</v>
      </c>
      <c r="E27" s="80"/>
      <c r="F27" s="80">
        <v>706</v>
      </c>
      <c r="G27" s="80">
        <v>323930</v>
      </c>
      <c r="H27" s="80"/>
      <c r="I27" s="80">
        <v>5632404</v>
      </c>
      <c r="J27" s="80"/>
      <c r="K27" s="80">
        <v>2000</v>
      </c>
      <c r="L27" s="80">
        <v>5959040</v>
      </c>
      <c r="M27" s="71"/>
      <c r="N27" s="71"/>
      <c r="O27" s="71"/>
      <c r="P27" s="71"/>
      <c r="Q27" s="71"/>
      <c r="R27" s="71"/>
    </row>
    <row r="28" spans="1:18" ht="15" x14ac:dyDescent="0.25">
      <c r="C28" s="79" t="s">
        <v>423</v>
      </c>
      <c r="D28" s="79" t="s">
        <v>424</v>
      </c>
      <c r="E28" s="80"/>
      <c r="F28" s="80">
        <v>200</v>
      </c>
      <c r="G28" s="80">
        <v>10</v>
      </c>
      <c r="H28" s="80"/>
      <c r="I28" s="80">
        <v>20</v>
      </c>
      <c r="J28" s="80"/>
      <c r="K28" s="80"/>
      <c r="L28" s="80">
        <v>230</v>
      </c>
      <c r="M28" s="71"/>
      <c r="N28" s="71"/>
      <c r="O28" s="71"/>
      <c r="P28" s="71"/>
      <c r="Q28" s="71"/>
      <c r="R28" s="71"/>
    </row>
    <row r="29" spans="1:18" ht="15" x14ac:dyDescent="0.25">
      <c r="C29" s="79" t="s">
        <v>429</v>
      </c>
      <c r="D29" s="79" t="s">
        <v>430</v>
      </c>
      <c r="E29" s="80"/>
      <c r="F29" s="80">
        <v>70</v>
      </c>
      <c r="G29" s="80">
        <v>5</v>
      </c>
      <c r="H29" s="80"/>
      <c r="I29" s="80"/>
      <c r="J29" s="80"/>
      <c r="K29" s="80"/>
      <c r="L29" s="80">
        <v>75</v>
      </c>
      <c r="M29" s="71"/>
      <c r="N29" s="71"/>
      <c r="O29" s="71"/>
      <c r="P29" s="71"/>
      <c r="Q29" s="71"/>
      <c r="R29" s="71"/>
    </row>
    <row r="30" spans="1:18" ht="25.5" x14ac:dyDescent="0.25">
      <c r="C30" s="79" t="s">
        <v>440</v>
      </c>
      <c r="D30" s="79" t="s">
        <v>441</v>
      </c>
      <c r="E30" s="80"/>
      <c r="F30" s="80">
        <v>100</v>
      </c>
      <c r="G30" s="80">
        <v>131000</v>
      </c>
      <c r="H30" s="80"/>
      <c r="I30" s="80"/>
      <c r="J30" s="80"/>
      <c r="K30" s="80"/>
      <c r="L30" s="80">
        <v>131100</v>
      </c>
      <c r="M30" s="71"/>
      <c r="N30" s="71"/>
      <c r="O30" s="71"/>
      <c r="P30" s="71"/>
      <c r="Q30" s="71"/>
      <c r="R30" s="71"/>
    </row>
    <row r="31" spans="1:18" ht="15" x14ac:dyDescent="0.25">
      <c r="C31" s="79" t="s">
        <v>433</v>
      </c>
      <c r="D31" s="79" t="s">
        <v>434</v>
      </c>
      <c r="E31" s="80"/>
      <c r="F31" s="80">
        <v>200</v>
      </c>
      <c r="G31" s="80">
        <v>10</v>
      </c>
      <c r="H31" s="80"/>
      <c r="I31" s="80">
        <v>10</v>
      </c>
      <c r="J31" s="80"/>
      <c r="K31" s="80"/>
      <c r="L31" s="80">
        <v>220</v>
      </c>
      <c r="M31" s="71"/>
      <c r="N31" s="71"/>
      <c r="O31" s="71"/>
      <c r="P31" s="71"/>
      <c r="Q31" s="71"/>
      <c r="R31" s="71"/>
    </row>
    <row r="32" spans="1:18" ht="25.5" x14ac:dyDescent="0.25">
      <c r="C32" s="79" t="s">
        <v>450</v>
      </c>
      <c r="D32" s="79" t="s">
        <v>451</v>
      </c>
      <c r="E32" s="80"/>
      <c r="F32" s="80"/>
      <c r="G32" s="80">
        <v>1000</v>
      </c>
      <c r="H32" s="80"/>
      <c r="I32" s="80">
        <v>1000</v>
      </c>
      <c r="J32" s="80"/>
      <c r="K32" s="80"/>
      <c r="L32" s="80">
        <v>2000</v>
      </c>
      <c r="M32" s="71"/>
      <c r="N32" s="71"/>
      <c r="O32" s="71"/>
      <c r="P32" s="71"/>
      <c r="Q32" s="71"/>
      <c r="R32" s="71"/>
    </row>
    <row r="33" spans="1:18" ht="25.5" x14ac:dyDescent="0.25">
      <c r="A33" s="79" t="s">
        <v>141</v>
      </c>
      <c r="B33" s="79" t="s">
        <v>39</v>
      </c>
      <c r="C33" s="79" t="s">
        <v>456</v>
      </c>
      <c r="D33" s="79" t="s">
        <v>457</v>
      </c>
      <c r="E33" s="80"/>
      <c r="F33" s="80">
        <v>1240</v>
      </c>
      <c r="G33" s="80">
        <v>652270</v>
      </c>
      <c r="H33" s="80"/>
      <c r="I33" s="80">
        <v>8169150</v>
      </c>
      <c r="J33" s="80"/>
      <c r="K33" s="80">
        <v>4790</v>
      </c>
      <c r="L33" s="80">
        <v>8827450</v>
      </c>
      <c r="M33" s="71"/>
      <c r="N33" s="71"/>
      <c r="O33" s="71"/>
      <c r="P33" s="71"/>
      <c r="Q33" s="71"/>
      <c r="R33" s="71"/>
    </row>
    <row r="34" spans="1:18" ht="25.5" x14ac:dyDescent="0.25">
      <c r="C34" s="79" t="s">
        <v>458</v>
      </c>
      <c r="D34" s="79" t="s">
        <v>459</v>
      </c>
      <c r="E34" s="80"/>
      <c r="F34" s="80">
        <v>950</v>
      </c>
      <c r="G34" s="80">
        <v>289980</v>
      </c>
      <c r="H34" s="80"/>
      <c r="I34" s="80">
        <v>7375650</v>
      </c>
      <c r="J34" s="80"/>
      <c r="K34" s="80">
        <v>5150</v>
      </c>
      <c r="L34" s="80">
        <v>7671730</v>
      </c>
      <c r="M34" s="71"/>
      <c r="N34" s="71"/>
      <c r="O34" s="71"/>
      <c r="P34" s="71"/>
      <c r="Q34" s="71"/>
      <c r="R34" s="71"/>
    </row>
    <row r="35" spans="1:18" ht="25.5" x14ac:dyDescent="0.25">
      <c r="C35" s="79" t="s">
        <v>452</v>
      </c>
      <c r="D35" s="79" t="s">
        <v>453</v>
      </c>
      <c r="E35" s="80"/>
      <c r="F35" s="80"/>
      <c r="G35" s="80"/>
      <c r="H35" s="80"/>
      <c r="I35" s="80">
        <v>941000</v>
      </c>
      <c r="J35" s="80"/>
      <c r="K35" s="80"/>
      <c r="L35" s="80">
        <v>941000</v>
      </c>
      <c r="M35" s="71"/>
      <c r="N35" s="71"/>
      <c r="O35" s="71"/>
      <c r="P35" s="71"/>
      <c r="Q35" s="71"/>
      <c r="R35" s="71"/>
    </row>
    <row r="36" spans="1:18" ht="25.5" x14ac:dyDescent="0.25">
      <c r="C36" s="79" t="s">
        <v>460</v>
      </c>
      <c r="D36" s="79" t="s">
        <v>461</v>
      </c>
      <c r="E36" s="80"/>
      <c r="F36" s="80">
        <v>450</v>
      </c>
      <c r="G36" s="80">
        <v>1000</v>
      </c>
      <c r="H36" s="80"/>
      <c r="I36" s="80">
        <v>1010</v>
      </c>
      <c r="J36" s="80"/>
      <c r="K36" s="80"/>
      <c r="L36" s="80">
        <v>2460</v>
      </c>
      <c r="M36" s="71"/>
      <c r="N36" s="71"/>
      <c r="O36" s="71"/>
      <c r="P36" s="71"/>
      <c r="Q36" s="71"/>
      <c r="R36" s="71"/>
    </row>
    <row r="37" spans="1:18" ht="15" x14ac:dyDescent="0.25">
      <c r="A37" s="79" t="s">
        <v>241</v>
      </c>
      <c r="B37" s="79" t="s">
        <v>39</v>
      </c>
      <c r="C37" s="79" t="s">
        <v>473</v>
      </c>
      <c r="D37" s="79" t="s">
        <v>474</v>
      </c>
      <c r="E37" s="80"/>
      <c r="F37" s="80">
        <v>880</v>
      </c>
      <c r="G37" s="80">
        <v>20470</v>
      </c>
      <c r="H37" s="80"/>
      <c r="I37" s="80">
        <v>4963550</v>
      </c>
      <c r="J37" s="80"/>
      <c r="K37" s="80">
        <v>1500</v>
      </c>
      <c r="L37" s="80">
        <v>4986400</v>
      </c>
      <c r="M37" s="71"/>
      <c r="N37" s="71"/>
      <c r="O37" s="71"/>
      <c r="P37" s="71"/>
      <c r="Q37" s="71"/>
      <c r="R37" s="71"/>
    </row>
    <row r="38" spans="1:18" ht="15" x14ac:dyDescent="0.25">
      <c r="C38" s="79" t="s">
        <v>475</v>
      </c>
      <c r="D38" s="79" t="s">
        <v>476</v>
      </c>
      <c r="E38" s="80"/>
      <c r="F38" s="80">
        <v>827</v>
      </c>
      <c r="G38" s="80">
        <v>50470</v>
      </c>
      <c r="H38" s="80"/>
      <c r="I38" s="80">
        <v>6310933</v>
      </c>
      <c r="J38" s="80"/>
      <c r="K38" s="80">
        <v>3000</v>
      </c>
      <c r="L38" s="80">
        <v>6365230</v>
      </c>
      <c r="M38" s="71"/>
      <c r="N38" s="71"/>
      <c r="O38" s="71"/>
      <c r="P38" s="71"/>
      <c r="Q38" s="71"/>
      <c r="R38" s="71"/>
    </row>
    <row r="39" spans="1:18" ht="25.5" x14ac:dyDescent="0.25">
      <c r="C39" s="79" t="s">
        <v>477</v>
      </c>
      <c r="D39" s="79" t="s">
        <v>478</v>
      </c>
      <c r="E39" s="80"/>
      <c r="F39" s="80">
        <v>110</v>
      </c>
      <c r="G39" s="80"/>
      <c r="H39" s="80"/>
      <c r="I39" s="80">
        <v>350004</v>
      </c>
      <c r="J39" s="80"/>
      <c r="K39" s="80">
        <v>1500</v>
      </c>
      <c r="L39" s="80">
        <v>351614</v>
      </c>
      <c r="M39" s="71"/>
      <c r="N39" s="71"/>
      <c r="O39" s="71"/>
      <c r="P39" s="71"/>
      <c r="Q39" s="71"/>
      <c r="R39" s="71"/>
    </row>
    <row r="40" spans="1:18" ht="25.5" x14ac:dyDescent="0.25">
      <c r="C40" s="79" t="s">
        <v>469</v>
      </c>
      <c r="D40" s="79" t="s">
        <v>470</v>
      </c>
      <c r="E40" s="80"/>
      <c r="F40" s="80"/>
      <c r="G40" s="80"/>
      <c r="H40" s="80"/>
      <c r="I40" s="80">
        <v>765000</v>
      </c>
      <c r="J40" s="80"/>
      <c r="K40" s="80"/>
      <c r="L40" s="80">
        <v>765000</v>
      </c>
      <c r="M40" s="71"/>
      <c r="N40" s="71"/>
      <c r="O40" s="71"/>
      <c r="P40" s="71"/>
      <c r="Q40" s="71"/>
      <c r="R40" s="71"/>
    </row>
    <row r="41" spans="1:18" ht="15" x14ac:dyDescent="0.25">
      <c r="C41" s="79" t="s">
        <v>462</v>
      </c>
      <c r="D41" s="79" t="s">
        <v>463</v>
      </c>
      <c r="E41" s="80"/>
      <c r="F41" s="80">
        <v>70</v>
      </c>
      <c r="G41" s="80">
        <v>20795</v>
      </c>
      <c r="H41" s="80"/>
      <c r="I41" s="80"/>
      <c r="J41" s="80"/>
      <c r="K41" s="80"/>
      <c r="L41" s="80">
        <v>20865</v>
      </c>
      <c r="M41" s="71"/>
      <c r="N41" s="71"/>
      <c r="O41" s="71"/>
      <c r="P41" s="71"/>
      <c r="Q41" s="71"/>
      <c r="R41" s="71"/>
    </row>
    <row r="42" spans="1:18" ht="25.5" x14ac:dyDescent="0.25">
      <c r="C42" s="79" t="s">
        <v>466</v>
      </c>
      <c r="D42" s="79" t="s">
        <v>467</v>
      </c>
      <c r="E42" s="80"/>
      <c r="F42" s="80">
        <v>70</v>
      </c>
      <c r="G42" s="80"/>
      <c r="H42" s="80"/>
      <c r="I42" s="80"/>
      <c r="J42" s="80"/>
      <c r="K42" s="80"/>
      <c r="L42" s="80">
        <v>70</v>
      </c>
      <c r="M42" s="71"/>
      <c r="N42" s="71"/>
      <c r="O42" s="71"/>
      <c r="P42" s="71"/>
      <c r="Q42" s="71"/>
      <c r="R42" s="71"/>
    </row>
    <row r="43" spans="1:18" ht="25.5" x14ac:dyDescent="0.25">
      <c r="C43" s="79" t="s">
        <v>479</v>
      </c>
      <c r="D43" s="79" t="s">
        <v>480</v>
      </c>
      <c r="E43" s="80"/>
      <c r="F43" s="80">
        <v>200</v>
      </c>
      <c r="G43" s="80"/>
      <c r="H43" s="80"/>
      <c r="I43" s="80"/>
      <c r="J43" s="80"/>
      <c r="K43" s="80"/>
      <c r="L43" s="80">
        <v>200</v>
      </c>
      <c r="M43" s="71"/>
      <c r="N43" s="71"/>
      <c r="O43" s="71"/>
      <c r="P43" s="71"/>
      <c r="Q43" s="71"/>
      <c r="R43" s="71"/>
    </row>
    <row r="44" spans="1:18" ht="25.5" x14ac:dyDescent="0.25">
      <c r="C44" s="79" t="s">
        <v>481</v>
      </c>
      <c r="D44" s="79" t="s">
        <v>482</v>
      </c>
      <c r="E44" s="80"/>
      <c r="F44" s="80"/>
      <c r="G44" s="80">
        <v>1000</v>
      </c>
      <c r="H44" s="80"/>
      <c r="I44" s="80">
        <v>1000</v>
      </c>
      <c r="J44" s="80"/>
      <c r="K44" s="80"/>
      <c r="L44" s="80">
        <v>2000</v>
      </c>
      <c r="M44" s="71"/>
      <c r="N44" s="71"/>
      <c r="O44" s="71"/>
      <c r="P44" s="71"/>
      <c r="Q44" s="71"/>
      <c r="R44" s="71"/>
    </row>
    <row r="45" spans="1:18" ht="25.5" x14ac:dyDescent="0.25">
      <c r="A45" s="79" t="s">
        <v>147</v>
      </c>
      <c r="B45" s="79" t="s">
        <v>39</v>
      </c>
      <c r="C45" s="79" t="s">
        <v>483</v>
      </c>
      <c r="D45" s="79" t="s">
        <v>484</v>
      </c>
      <c r="E45" s="80"/>
      <c r="F45" s="80">
        <v>200</v>
      </c>
      <c r="G45" s="80">
        <v>10</v>
      </c>
      <c r="H45" s="80">
        <v>22000</v>
      </c>
      <c r="I45" s="80">
        <v>10</v>
      </c>
      <c r="J45" s="80"/>
      <c r="K45" s="80"/>
      <c r="L45" s="80">
        <v>22220</v>
      </c>
      <c r="M45" s="71"/>
      <c r="N45" s="71"/>
      <c r="O45" s="71"/>
      <c r="P45" s="71"/>
      <c r="Q45" s="71"/>
      <c r="R45" s="71"/>
    </row>
    <row r="46" spans="1:18" ht="25.5" x14ac:dyDescent="0.25">
      <c r="C46" s="79" t="s">
        <v>490</v>
      </c>
      <c r="D46" s="79" t="s">
        <v>491</v>
      </c>
      <c r="E46" s="80"/>
      <c r="F46" s="80">
        <v>200</v>
      </c>
      <c r="G46" s="80">
        <v>10</v>
      </c>
      <c r="H46" s="80"/>
      <c r="I46" s="80">
        <v>10</v>
      </c>
      <c r="J46" s="80"/>
      <c r="K46" s="80"/>
      <c r="L46" s="80">
        <v>220</v>
      </c>
      <c r="M46" s="71"/>
      <c r="N46" s="71"/>
      <c r="O46" s="71"/>
      <c r="P46" s="71"/>
      <c r="Q46" s="71"/>
      <c r="R46" s="71"/>
    </row>
    <row r="47" spans="1:18" ht="25.5" x14ac:dyDescent="0.25">
      <c r="C47" s="79" t="s">
        <v>486</v>
      </c>
      <c r="D47" s="79" t="s">
        <v>487</v>
      </c>
      <c r="E47" s="80"/>
      <c r="F47" s="80">
        <v>57</v>
      </c>
      <c r="G47" s="80">
        <v>59823</v>
      </c>
      <c r="H47" s="80"/>
      <c r="I47" s="80"/>
      <c r="J47" s="80"/>
      <c r="K47" s="80"/>
      <c r="L47" s="80">
        <v>59880</v>
      </c>
      <c r="M47" s="71"/>
      <c r="N47" s="71"/>
      <c r="O47" s="71"/>
      <c r="P47" s="71"/>
      <c r="Q47" s="71"/>
      <c r="R47" s="71"/>
    </row>
    <row r="48" spans="1:18" ht="15" x14ac:dyDescent="0.25">
      <c r="C48" s="79" t="s">
        <v>493</v>
      </c>
      <c r="D48" s="79" t="s">
        <v>494</v>
      </c>
      <c r="E48" s="80"/>
      <c r="F48" s="80"/>
      <c r="G48" s="80">
        <v>55920</v>
      </c>
      <c r="H48" s="80"/>
      <c r="I48" s="80"/>
      <c r="J48" s="80"/>
      <c r="K48" s="80"/>
      <c r="L48" s="80">
        <v>55920</v>
      </c>
      <c r="M48" s="71"/>
      <c r="N48" s="71"/>
      <c r="O48" s="71"/>
      <c r="P48" s="71"/>
      <c r="Q48" s="71"/>
      <c r="R48" s="71"/>
    </row>
    <row r="49" spans="1:18" ht="15" x14ac:dyDescent="0.25">
      <c r="C49" s="79" t="s">
        <v>499</v>
      </c>
      <c r="D49" s="79" t="s">
        <v>500</v>
      </c>
      <c r="E49" s="80"/>
      <c r="F49" s="80"/>
      <c r="G49" s="80">
        <v>127760</v>
      </c>
      <c r="H49" s="80"/>
      <c r="I49" s="80"/>
      <c r="J49" s="80"/>
      <c r="K49" s="80"/>
      <c r="L49" s="80">
        <v>127760</v>
      </c>
      <c r="M49" s="71"/>
      <c r="N49" s="71"/>
      <c r="O49" s="71"/>
      <c r="P49" s="71"/>
      <c r="Q49" s="71"/>
      <c r="R49" s="71"/>
    </row>
    <row r="50" spans="1:18" ht="25.5" x14ac:dyDescent="0.25">
      <c r="C50" s="79" t="s">
        <v>506</v>
      </c>
      <c r="D50" s="79" t="s">
        <v>507</v>
      </c>
      <c r="E50" s="80"/>
      <c r="F50" s="80">
        <v>2701</v>
      </c>
      <c r="G50" s="80">
        <v>378560</v>
      </c>
      <c r="H50" s="80"/>
      <c r="I50" s="80">
        <v>15387689</v>
      </c>
      <c r="J50" s="80"/>
      <c r="K50" s="80">
        <v>13000</v>
      </c>
      <c r="L50" s="80">
        <v>15781950</v>
      </c>
      <c r="M50" s="71"/>
      <c r="N50" s="71"/>
      <c r="O50" s="71"/>
      <c r="P50" s="71"/>
      <c r="Q50" s="71"/>
      <c r="R50" s="71"/>
    </row>
    <row r="51" spans="1:18" ht="15" x14ac:dyDescent="0.25">
      <c r="C51" s="79" t="s">
        <v>509</v>
      </c>
      <c r="D51" s="79" t="s">
        <v>510</v>
      </c>
      <c r="E51" s="80"/>
      <c r="F51" s="80">
        <v>4320</v>
      </c>
      <c r="G51" s="80"/>
      <c r="H51" s="80"/>
      <c r="I51" s="80">
        <v>22405600</v>
      </c>
      <c r="J51" s="80"/>
      <c r="K51" s="80">
        <v>20390</v>
      </c>
      <c r="L51" s="80">
        <v>22430310</v>
      </c>
      <c r="M51" s="71"/>
      <c r="N51" s="71"/>
      <c r="O51" s="71"/>
      <c r="P51" s="71"/>
      <c r="Q51" s="71"/>
      <c r="R51" s="71"/>
    </row>
    <row r="52" spans="1:18" ht="25.5" x14ac:dyDescent="0.25">
      <c r="C52" s="79" t="s">
        <v>511</v>
      </c>
      <c r="D52" s="79" t="s">
        <v>512</v>
      </c>
      <c r="E52" s="80"/>
      <c r="F52" s="80">
        <v>2963</v>
      </c>
      <c r="G52" s="80">
        <v>83400</v>
      </c>
      <c r="H52" s="80"/>
      <c r="I52" s="80">
        <v>6954977</v>
      </c>
      <c r="J52" s="80"/>
      <c r="K52" s="80">
        <v>4500</v>
      </c>
      <c r="L52" s="80">
        <v>7045840</v>
      </c>
      <c r="M52" s="71"/>
      <c r="N52" s="71"/>
      <c r="O52" s="71"/>
      <c r="P52" s="71"/>
      <c r="Q52" s="71"/>
      <c r="R52" s="71"/>
    </row>
    <row r="53" spans="1:18" ht="25.5" x14ac:dyDescent="0.25">
      <c r="C53" s="79" t="s">
        <v>495</v>
      </c>
      <c r="D53" s="79" t="s">
        <v>496</v>
      </c>
      <c r="E53" s="80"/>
      <c r="F53" s="80"/>
      <c r="G53" s="80"/>
      <c r="H53" s="80"/>
      <c r="I53" s="80">
        <v>104000</v>
      </c>
      <c r="J53" s="80"/>
      <c r="K53" s="80"/>
      <c r="L53" s="80">
        <v>104000</v>
      </c>
      <c r="M53" s="71"/>
      <c r="N53" s="71"/>
      <c r="O53" s="71"/>
      <c r="P53" s="71"/>
      <c r="Q53" s="71"/>
      <c r="R53" s="71"/>
    </row>
    <row r="54" spans="1:18" ht="15" x14ac:dyDescent="0.25">
      <c r="C54" s="79" t="s">
        <v>503</v>
      </c>
      <c r="D54" s="79" t="s">
        <v>504</v>
      </c>
      <c r="E54" s="80"/>
      <c r="F54" s="80">
        <v>100</v>
      </c>
      <c r="G54" s="80"/>
      <c r="H54" s="80"/>
      <c r="I54" s="80">
        <v>1</v>
      </c>
      <c r="J54" s="80"/>
      <c r="K54" s="80"/>
      <c r="L54" s="80">
        <v>101</v>
      </c>
      <c r="M54" s="71"/>
      <c r="N54" s="71"/>
      <c r="O54" s="71"/>
      <c r="P54" s="71"/>
      <c r="Q54" s="71"/>
      <c r="R54" s="71"/>
    </row>
    <row r="55" spans="1:18" ht="25.5" x14ac:dyDescent="0.25">
      <c r="C55" s="79" t="s">
        <v>513</v>
      </c>
      <c r="D55" s="79" t="s">
        <v>514</v>
      </c>
      <c r="E55" s="80"/>
      <c r="F55" s="80"/>
      <c r="G55" s="80"/>
      <c r="H55" s="80"/>
      <c r="I55" s="80">
        <v>1000</v>
      </c>
      <c r="J55" s="80"/>
      <c r="K55" s="80"/>
      <c r="L55" s="80">
        <v>1000</v>
      </c>
      <c r="M55" s="71"/>
      <c r="N55" s="71"/>
      <c r="O55" s="71"/>
      <c r="P55" s="71"/>
      <c r="Q55" s="71"/>
      <c r="R55" s="71"/>
    </row>
    <row r="56" spans="1:18" ht="25.5" x14ac:dyDescent="0.25">
      <c r="A56" s="79" t="s">
        <v>151</v>
      </c>
      <c r="B56" s="79" t="s">
        <v>39</v>
      </c>
      <c r="C56" s="79" t="s">
        <v>515</v>
      </c>
      <c r="D56" s="79" t="s">
        <v>516</v>
      </c>
      <c r="E56" s="80"/>
      <c r="F56" s="80"/>
      <c r="G56" s="80">
        <v>1000</v>
      </c>
      <c r="H56" s="80"/>
      <c r="I56" s="80"/>
      <c r="J56" s="80"/>
      <c r="K56" s="80"/>
      <c r="L56" s="80">
        <v>1000</v>
      </c>
      <c r="M56" s="71"/>
      <c r="N56" s="71"/>
      <c r="O56" s="71"/>
      <c r="P56" s="71"/>
      <c r="Q56" s="71"/>
      <c r="R56" s="71"/>
    </row>
    <row r="57" spans="1:18" ht="25.5" x14ac:dyDescent="0.25">
      <c r="C57" s="79" t="s">
        <v>519</v>
      </c>
      <c r="D57" s="79" t="s">
        <v>520</v>
      </c>
      <c r="E57" s="80"/>
      <c r="F57" s="80"/>
      <c r="G57" s="80">
        <v>1</v>
      </c>
      <c r="H57" s="80"/>
      <c r="I57" s="80"/>
      <c r="J57" s="80"/>
      <c r="K57" s="80"/>
      <c r="L57" s="80">
        <v>1</v>
      </c>
      <c r="M57" s="71"/>
      <c r="N57" s="71"/>
      <c r="O57" s="71"/>
      <c r="P57" s="71"/>
      <c r="Q57" s="71"/>
      <c r="R57" s="71"/>
    </row>
    <row r="58" spans="1:18" ht="25.5" x14ac:dyDescent="0.25">
      <c r="C58" s="79" t="s">
        <v>523</v>
      </c>
      <c r="D58" s="79" t="s">
        <v>524</v>
      </c>
      <c r="E58" s="80"/>
      <c r="F58" s="80">
        <v>200</v>
      </c>
      <c r="G58" s="80">
        <v>10</v>
      </c>
      <c r="H58" s="80"/>
      <c r="I58" s="80"/>
      <c r="J58" s="80"/>
      <c r="K58" s="80"/>
      <c r="L58" s="80">
        <v>210</v>
      </c>
      <c r="M58" s="71"/>
      <c r="N58" s="71"/>
      <c r="O58" s="71"/>
      <c r="P58" s="71"/>
      <c r="Q58" s="71"/>
      <c r="R58" s="71"/>
    </row>
    <row r="59" spans="1:18" ht="25.5" x14ac:dyDescent="0.25">
      <c r="C59" s="79" t="s">
        <v>534</v>
      </c>
      <c r="D59" s="79" t="s">
        <v>535</v>
      </c>
      <c r="E59" s="80"/>
      <c r="F59" s="80">
        <v>1509</v>
      </c>
      <c r="G59" s="80">
        <v>745000</v>
      </c>
      <c r="H59" s="80"/>
      <c r="I59" s="80">
        <v>20838951</v>
      </c>
      <c r="J59" s="80"/>
      <c r="K59" s="80">
        <v>17310</v>
      </c>
      <c r="L59" s="80">
        <v>21602770</v>
      </c>
      <c r="M59" s="71"/>
      <c r="N59" s="71"/>
      <c r="O59" s="71"/>
      <c r="P59" s="71"/>
      <c r="Q59" s="71"/>
      <c r="R59" s="71"/>
    </row>
    <row r="60" spans="1:18" ht="15" x14ac:dyDescent="0.25">
      <c r="C60" s="79" t="s">
        <v>526</v>
      </c>
      <c r="D60" s="79" t="s">
        <v>527</v>
      </c>
      <c r="E60" s="80"/>
      <c r="F60" s="80">
        <v>100</v>
      </c>
      <c r="G60" s="80"/>
      <c r="H60" s="80"/>
      <c r="I60" s="80">
        <v>10</v>
      </c>
      <c r="J60" s="80"/>
      <c r="K60" s="80"/>
      <c r="L60" s="80">
        <v>110</v>
      </c>
      <c r="M60" s="71"/>
      <c r="N60" s="71"/>
      <c r="O60" s="71"/>
      <c r="P60" s="71"/>
      <c r="Q60" s="71"/>
      <c r="R60" s="71"/>
    </row>
    <row r="61" spans="1:18" ht="25.5" x14ac:dyDescent="0.25">
      <c r="C61" s="79" t="s">
        <v>530</v>
      </c>
      <c r="D61" s="79" t="s">
        <v>531</v>
      </c>
      <c r="E61" s="80"/>
      <c r="F61" s="80"/>
      <c r="G61" s="80"/>
      <c r="H61" s="80"/>
      <c r="I61" s="80">
        <v>970000</v>
      </c>
      <c r="J61" s="80"/>
      <c r="K61" s="80"/>
      <c r="L61" s="80">
        <v>970000</v>
      </c>
      <c r="M61" s="71"/>
      <c r="N61" s="71"/>
      <c r="O61" s="71"/>
      <c r="P61" s="71"/>
      <c r="Q61" s="71"/>
      <c r="R61" s="71"/>
    </row>
    <row r="62" spans="1:18" ht="25.5" x14ac:dyDescent="0.25">
      <c r="C62" s="79" t="s">
        <v>536</v>
      </c>
      <c r="D62" s="79" t="s">
        <v>537</v>
      </c>
      <c r="E62" s="80"/>
      <c r="F62" s="80"/>
      <c r="G62" s="80"/>
      <c r="H62" s="80"/>
      <c r="I62" s="80">
        <v>1000</v>
      </c>
      <c r="J62" s="80"/>
      <c r="K62" s="80"/>
      <c r="L62" s="80">
        <v>1000</v>
      </c>
      <c r="M62" s="71"/>
      <c r="N62" s="71"/>
      <c r="O62" s="71"/>
      <c r="P62" s="71"/>
      <c r="Q62" s="71"/>
      <c r="R62" s="71"/>
    </row>
    <row r="63" spans="1:18" ht="15" x14ac:dyDescent="0.25">
      <c r="A63" s="79" t="s">
        <v>267</v>
      </c>
      <c r="B63" s="79" t="s">
        <v>39</v>
      </c>
      <c r="C63" s="79" t="s">
        <v>542</v>
      </c>
      <c r="D63" s="79" t="s">
        <v>543</v>
      </c>
      <c r="E63" s="80"/>
      <c r="F63" s="80">
        <v>140</v>
      </c>
      <c r="G63" s="80">
        <v>10</v>
      </c>
      <c r="H63" s="80">
        <v>42005</v>
      </c>
      <c r="I63" s="80">
        <v>10</v>
      </c>
      <c r="J63" s="80"/>
      <c r="K63" s="80"/>
      <c r="L63" s="80">
        <v>42165</v>
      </c>
      <c r="M63" s="71"/>
      <c r="N63" s="71"/>
      <c r="O63" s="71"/>
      <c r="P63" s="71"/>
      <c r="Q63" s="71"/>
      <c r="R63" s="71"/>
    </row>
    <row r="64" spans="1:18" ht="25.5" x14ac:dyDescent="0.25">
      <c r="C64" s="79" t="s">
        <v>559</v>
      </c>
      <c r="D64" s="79" t="s">
        <v>560</v>
      </c>
      <c r="E64" s="80"/>
      <c r="F64" s="80"/>
      <c r="G64" s="80"/>
      <c r="H64" s="80"/>
      <c r="I64" s="80">
        <v>1200350</v>
      </c>
      <c r="J64" s="80"/>
      <c r="K64" s="80">
        <v>300</v>
      </c>
      <c r="L64" s="80">
        <v>1200650</v>
      </c>
      <c r="M64" s="71"/>
      <c r="N64" s="71"/>
      <c r="O64" s="71"/>
      <c r="P64" s="71"/>
      <c r="Q64" s="71"/>
      <c r="R64" s="71"/>
    </row>
    <row r="65" spans="1:18" ht="25.5" x14ac:dyDescent="0.25">
      <c r="C65" s="79" t="s">
        <v>563</v>
      </c>
      <c r="D65" s="79" t="s">
        <v>564</v>
      </c>
      <c r="E65" s="80"/>
      <c r="F65" s="80">
        <v>67</v>
      </c>
      <c r="G65" s="80"/>
      <c r="H65" s="80"/>
      <c r="I65" s="80">
        <v>2969903</v>
      </c>
      <c r="J65" s="80"/>
      <c r="K65" s="80">
        <v>230</v>
      </c>
      <c r="L65" s="80">
        <v>2970200</v>
      </c>
      <c r="M65" s="71"/>
      <c r="N65" s="71"/>
      <c r="O65" s="71"/>
      <c r="P65" s="71"/>
      <c r="Q65" s="71"/>
      <c r="R65" s="71"/>
    </row>
    <row r="66" spans="1:18" ht="25.5" x14ac:dyDescent="0.25">
      <c r="C66" s="79" t="s">
        <v>565</v>
      </c>
      <c r="D66" s="79" t="s">
        <v>566</v>
      </c>
      <c r="E66" s="80"/>
      <c r="F66" s="80">
        <v>314</v>
      </c>
      <c r="G66" s="80">
        <v>185310</v>
      </c>
      <c r="H66" s="80"/>
      <c r="I66" s="80">
        <v>2946646</v>
      </c>
      <c r="J66" s="80"/>
      <c r="K66" s="80">
        <v>990</v>
      </c>
      <c r="L66" s="80">
        <v>3133260</v>
      </c>
      <c r="M66" s="71"/>
      <c r="N66" s="71"/>
      <c r="O66" s="71"/>
      <c r="P66" s="71"/>
      <c r="Q66" s="71"/>
      <c r="R66" s="71"/>
    </row>
    <row r="67" spans="1:18" ht="25.5" x14ac:dyDescent="0.25">
      <c r="C67" s="79" t="s">
        <v>553</v>
      </c>
      <c r="D67" s="79" t="s">
        <v>554</v>
      </c>
      <c r="E67" s="80"/>
      <c r="F67" s="80"/>
      <c r="G67" s="80"/>
      <c r="H67" s="80"/>
      <c r="I67" s="80">
        <v>130000</v>
      </c>
      <c r="J67" s="80"/>
      <c r="K67" s="80"/>
      <c r="L67" s="80">
        <v>130000</v>
      </c>
      <c r="M67" s="71"/>
      <c r="N67" s="71"/>
      <c r="O67" s="71"/>
      <c r="P67" s="71"/>
      <c r="Q67" s="71"/>
      <c r="R67" s="71"/>
    </row>
    <row r="68" spans="1:18" ht="15" x14ac:dyDescent="0.25">
      <c r="C68" s="79" t="s">
        <v>538</v>
      </c>
      <c r="D68" s="79" t="s">
        <v>539</v>
      </c>
      <c r="E68" s="80"/>
      <c r="F68" s="80"/>
      <c r="G68" s="80"/>
      <c r="H68" s="80">
        <v>1255000</v>
      </c>
      <c r="I68" s="80"/>
      <c r="J68" s="80"/>
      <c r="K68" s="80"/>
      <c r="L68" s="80">
        <v>1255000</v>
      </c>
      <c r="M68" s="71"/>
      <c r="N68" s="71"/>
      <c r="O68" s="71"/>
      <c r="P68" s="71"/>
      <c r="Q68" s="71"/>
      <c r="R68" s="71"/>
    </row>
    <row r="69" spans="1:18" ht="15" x14ac:dyDescent="0.25">
      <c r="C69" s="79" t="s">
        <v>545</v>
      </c>
      <c r="D69" s="79" t="s">
        <v>546</v>
      </c>
      <c r="E69" s="80"/>
      <c r="F69" s="80"/>
      <c r="G69" s="80"/>
      <c r="H69" s="80">
        <v>25000</v>
      </c>
      <c r="I69" s="80"/>
      <c r="J69" s="80"/>
      <c r="K69" s="80"/>
      <c r="L69" s="80">
        <v>25000</v>
      </c>
      <c r="M69" s="71"/>
      <c r="N69" s="71"/>
      <c r="O69" s="71"/>
      <c r="P69" s="71"/>
      <c r="Q69" s="71"/>
      <c r="R69" s="71"/>
    </row>
    <row r="70" spans="1:18" ht="25.5" x14ac:dyDescent="0.25">
      <c r="C70" s="79" t="s">
        <v>548</v>
      </c>
      <c r="D70" s="79" t="s">
        <v>549</v>
      </c>
      <c r="E70" s="80"/>
      <c r="F70" s="80"/>
      <c r="G70" s="80">
        <v>10</v>
      </c>
      <c r="H70" s="80">
        <v>87000</v>
      </c>
      <c r="I70" s="80">
        <v>12</v>
      </c>
      <c r="J70" s="80"/>
      <c r="K70" s="80"/>
      <c r="L70" s="80">
        <v>87022</v>
      </c>
      <c r="M70" s="71"/>
      <c r="N70" s="71"/>
      <c r="O70" s="71"/>
      <c r="P70" s="71"/>
      <c r="Q70" s="71"/>
      <c r="R70" s="71"/>
    </row>
    <row r="71" spans="1:18" ht="15" x14ac:dyDescent="0.25">
      <c r="C71" s="79" t="s">
        <v>550</v>
      </c>
      <c r="D71" s="79" t="s">
        <v>551</v>
      </c>
      <c r="E71" s="80"/>
      <c r="F71" s="80"/>
      <c r="G71" s="80">
        <v>10</v>
      </c>
      <c r="H71" s="80">
        <v>63500</v>
      </c>
      <c r="I71" s="80">
        <v>10</v>
      </c>
      <c r="J71" s="80"/>
      <c r="K71" s="80"/>
      <c r="L71" s="80">
        <v>63520</v>
      </c>
      <c r="M71" s="71"/>
      <c r="N71" s="71"/>
      <c r="O71" s="71"/>
      <c r="P71" s="71"/>
      <c r="Q71" s="71"/>
      <c r="R71" s="71"/>
    </row>
    <row r="72" spans="1:18" ht="25.5" x14ac:dyDescent="0.25">
      <c r="C72" s="79" t="s">
        <v>557</v>
      </c>
      <c r="D72" s="79" t="s">
        <v>558</v>
      </c>
      <c r="E72" s="80"/>
      <c r="F72" s="80"/>
      <c r="G72" s="80">
        <v>10</v>
      </c>
      <c r="H72" s="80">
        <v>29000</v>
      </c>
      <c r="I72" s="80">
        <v>10</v>
      </c>
      <c r="J72" s="80"/>
      <c r="K72" s="80"/>
      <c r="L72" s="80">
        <v>29020</v>
      </c>
      <c r="M72" s="71"/>
      <c r="N72" s="71"/>
      <c r="O72" s="71"/>
      <c r="P72" s="71"/>
      <c r="Q72" s="71"/>
      <c r="R72" s="71"/>
    </row>
    <row r="73" spans="1:18" ht="25.5" x14ac:dyDescent="0.25">
      <c r="C73" s="79" t="s">
        <v>567</v>
      </c>
      <c r="D73" s="79" t="s">
        <v>568</v>
      </c>
      <c r="E73" s="80"/>
      <c r="F73" s="80"/>
      <c r="G73" s="80"/>
      <c r="H73" s="80"/>
      <c r="I73" s="80">
        <v>1000</v>
      </c>
      <c r="J73" s="80"/>
      <c r="K73" s="80"/>
      <c r="L73" s="80">
        <v>1000</v>
      </c>
      <c r="M73" s="71"/>
      <c r="N73" s="71"/>
      <c r="O73" s="71"/>
      <c r="P73" s="71"/>
      <c r="Q73" s="71"/>
      <c r="R73" s="71"/>
    </row>
    <row r="74" spans="1:18" ht="25.5" x14ac:dyDescent="0.25">
      <c r="A74" s="79" t="s">
        <v>276</v>
      </c>
      <c r="B74" s="79" t="s">
        <v>39</v>
      </c>
      <c r="C74" s="79" t="s">
        <v>572</v>
      </c>
      <c r="D74" s="79" t="s">
        <v>573</v>
      </c>
      <c r="E74" s="80"/>
      <c r="F74" s="80"/>
      <c r="G74" s="80"/>
      <c r="H74" s="80">
        <v>263000</v>
      </c>
      <c r="I74" s="80"/>
      <c r="J74" s="80"/>
      <c r="K74" s="80"/>
      <c r="L74" s="80">
        <v>263000</v>
      </c>
      <c r="M74" s="71"/>
      <c r="N74" s="71"/>
      <c r="O74" s="71"/>
      <c r="P74" s="71"/>
      <c r="Q74" s="71"/>
      <c r="R74" s="71"/>
    </row>
    <row r="75" spans="1:18" ht="15" x14ac:dyDescent="0.25">
      <c r="C75" s="79" t="s">
        <v>576</v>
      </c>
      <c r="D75" s="79" t="s">
        <v>577</v>
      </c>
      <c r="E75" s="80"/>
      <c r="F75" s="80">
        <v>120</v>
      </c>
      <c r="G75" s="80">
        <v>35500</v>
      </c>
      <c r="H75" s="80"/>
      <c r="I75" s="80">
        <v>3017310</v>
      </c>
      <c r="J75" s="80"/>
      <c r="K75" s="80">
        <v>15009</v>
      </c>
      <c r="L75" s="80">
        <v>3067939</v>
      </c>
      <c r="M75" s="71"/>
      <c r="N75" s="71"/>
      <c r="O75" s="71"/>
      <c r="P75" s="71"/>
      <c r="Q75" s="71"/>
      <c r="R75" s="71"/>
    </row>
    <row r="76" spans="1:18" ht="25.5" x14ac:dyDescent="0.25">
      <c r="C76" s="79" t="s">
        <v>582</v>
      </c>
      <c r="D76" s="79" t="s">
        <v>583</v>
      </c>
      <c r="E76" s="80"/>
      <c r="F76" s="80">
        <v>1310</v>
      </c>
      <c r="G76" s="80">
        <v>508090</v>
      </c>
      <c r="H76" s="80"/>
      <c r="I76" s="80">
        <v>10669906</v>
      </c>
      <c r="J76" s="80"/>
      <c r="K76" s="80">
        <v>14004</v>
      </c>
      <c r="L76" s="80">
        <v>11193310</v>
      </c>
      <c r="M76" s="71"/>
      <c r="N76" s="71"/>
      <c r="O76" s="71"/>
      <c r="P76" s="71"/>
      <c r="Q76" s="71"/>
      <c r="R76" s="71"/>
    </row>
    <row r="77" spans="1:18" ht="25.5" x14ac:dyDescent="0.25">
      <c r="C77" s="79" t="s">
        <v>584</v>
      </c>
      <c r="D77" s="79" t="s">
        <v>585</v>
      </c>
      <c r="E77" s="80"/>
      <c r="F77" s="80">
        <v>827</v>
      </c>
      <c r="G77" s="80">
        <v>202800</v>
      </c>
      <c r="H77" s="80"/>
      <c r="I77" s="80">
        <v>1196053</v>
      </c>
      <c r="J77" s="80"/>
      <c r="K77" s="80">
        <v>5500</v>
      </c>
      <c r="L77" s="80">
        <v>1405180</v>
      </c>
      <c r="M77" s="71"/>
      <c r="N77" s="71"/>
      <c r="O77" s="71"/>
      <c r="P77" s="71"/>
      <c r="Q77" s="71"/>
      <c r="R77" s="71"/>
    </row>
    <row r="78" spans="1:18" ht="15" x14ac:dyDescent="0.25">
      <c r="C78" s="79" t="s">
        <v>586</v>
      </c>
      <c r="D78" s="79" t="s">
        <v>587</v>
      </c>
      <c r="E78" s="80"/>
      <c r="F78" s="80">
        <v>1150</v>
      </c>
      <c r="G78" s="80">
        <v>112960</v>
      </c>
      <c r="H78" s="80"/>
      <c r="I78" s="80">
        <v>2903555</v>
      </c>
      <c r="J78" s="80"/>
      <c r="K78" s="80">
        <v>12000</v>
      </c>
      <c r="L78" s="80">
        <v>3029665</v>
      </c>
      <c r="M78" s="71"/>
      <c r="N78" s="71"/>
      <c r="O78" s="71"/>
      <c r="P78" s="71"/>
      <c r="Q78" s="71"/>
      <c r="R78" s="71"/>
    </row>
    <row r="79" spans="1:18" ht="25.5" x14ac:dyDescent="0.25">
      <c r="C79" s="79" t="s">
        <v>580</v>
      </c>
      <c r="D79" s="79" t="s">
        <v>581</v>
      </c>
      <c r="E79" s="80"/>
      <c r="F79" s="80"/>
      <c r="G79" s="80"/>
      <c r="H79" s="80"/>
      <c r="I79" s="80">
        <v>1253000</v>
      </c>
      <c r="J79" s="80"/>
      <c r="K79" s="80"/>
      <c r="L79" s="80">
        <v>1253000</v>
      </c>
      <c r="M79" s="71"/>
      <c r="N79" s="71"/>
      <c r="O79" s="71"/>
      <c r="P79" s="71"/>
      <c r="Q79" s="71"/>
      <c r="R79" s="71"/>
    </row>
    <row r="80" spans="1:18" ht="25.5" x14ac:dyDescent="0.25">
      <c r="C80" s="79" t="s">
        <v>569</v>
      </c>
      <c r="D80" s="79" t="s">
        <v>570</v>
      </c>
      <c r="E80" s="80"/>
      <c r="F80" s="80">
        <v>100</v>
      </c>
      <c r="G80" s="80">
        <v>10</v>
      </c>
      <c r="H80" s="80"/>
      <c r="I80" s="80"/>
      <c r="J80" s="80"/>
      <c r="K80" s="80"/>
      <c r="L80" s="80">
        <v>110</v>
      </c>
      <c r="M80" s="71"/>
      <c r="N80" s="71"/>
      <c r="O80" s="71"/>
      <c r="P80" s="71"/>
      <c r="Q80" s="71"/>
      <c r="R80" s="71"/>
    </row>
    <row r="81" spans="1:18" ht="25.5" x14ac:dyDescent="0.25">
      <c r="C81" s="79" t="s">
        <v>588</v>
      </c>
      <c r="D81" s="79" t="s">
        <v>589</v>
      </c>
      <c r="E81" s="80"/>
      <c r="F81" s="80"/>
      <c r="G81" s="80"/>
      <c r="H81" s="80"/>
      <c r="I81" s="80">
        <v>1000</v>
      </c>
      <c r="J81" s="80"/>
      <c r="K81" s="80"/>
      <c r="L81" s="80">
        <v>1000</v>
      </c>
      <c r="M81" s="71"/>
      <c r="N81" s="71"/>
      <c r="O81" s="71"/>
      <c r="P81" s="71"/>
      <c r="Q81" s="71"/>
      <c r="R81" s="71"/>
    </row>
    <row r="82" spans="1:18" ht="25.5" x14ac:dyDescent="0.25">
      <c r="A82" s="79" t="s">
        <v>283</v>
      </c>
      <c r="B82" s="79" t="s">
        <v>39</v>
      </c>
      <c r="C82" s="79" t="s">
        <v>598</v>
      </c>
      <c r="D82" s="79" t="s">
        <v>599</v>
      </c>
      <c r="E82" s="80"/>
      <c r="F82" s="80">
        <v>1048</v>
      </c>
      <c r="G82" s="80">
        <v>314090</v>
      </c>
      <c r="H82" s="80"/>
      <c r="I82" s="80">
        <v>3483390</v>
      </c>
      <c r="J82" s="80"/>
      <c r="K82" s="80">
        <v>1465</v>
      </c>
      <c r="L82" s="80">
        <v>3799993</v>
      </c>
      <c r="M82" s="71"/>
      <c r="N82" s="71"/>
      <c r="O82" s="71"/>
      <c r="P82" s="71"/>
      <c r="Q82" s="71"/>
      <c r="R82" s="71"/>
    </row>
    <row r="83" spans="1:18" ht="25.5" x14ac:dyDescent="0.25">
      <c r="C83" s="79" t="s">
        <v>602</v>
      </c>
      <c r="D83" s="79" t="s">
        <v>603</v>
      </c>
      <c r="E83" s="80"/>
      <c r="F83" s="80">
        <v>906</v>
      </c>
      <c r="G83" s="80">
        <v>549110</v>
      </c>
      <c r="H83" s="80"/>
      <c r="I83" s="80">
        <v>8166764</v>
      </c>
      <c r="J83" s="80"/>
      <c r="K83" s="80">
        <v>2210</v>
      </c>
      <c r="L83" s="80">
        <v>8718990</v>
      </c>
      <c r="M83" s="71"/>
      <c r="N83" s="71"/>
      <c r="O83" s="71"/>
      <c r="P83" s="71"/>
      <c r="Q83" s="71"/>
      <c r="R83" s="71"/>
    </row>
    <row r="84" spans="1:18" ht="25.5" x14ac:dyDescent="0.25">
      <c r="C84" s="79" t="s">
        <v>590</v>
      </c>
      <c r="D84" s="79" t="s">
        <v>591</v>
      </c>
      <c r="E84" s="80"/>
      <c r="F84" s="80"/>
      <c r="G84" s="80"/>
      <c r="H84" s="80"/>
      <c r="I84" s="80">
        <v>946500</v>
      </c>
      <c r="J84" s="80"/>
      <c r="K84" s="80"/>
      <c r="L84" s="80">
        <v>946500</v>
      </c>
      <c r="M84" s="71"/>
      <c r="N84" s="71"/>
      <c r="O84" s="71"/>
      <c r="P84" s="71"/>
      <c r="Q84" s="71"/>
      <c r="R84" s="71"/>
    </row>
    <row r="85" spans="1:18" ht="15" x14ac:dyDescent="0.25">
      <c r="C85" s="79" t="s">
        <v>604</v>
      </c>
      <c r="D85" s="79" t="s">
        <v>605</v>
      </c>
      <c r="E85" s="80"/>
      <c r="F85" s="80"/>
      <c r="G85" s="80"/>
      <c r="H85" s="80"/>
      <c r="I85" s="80">
        <v>10</v>
      </c>
      <c r="J85" s="80"/>
      <c r="K85" s="80"/>
      <c r="L85" s="80">
        <v>10</v>
      </c>
      <c r="M85" s="71"/>
      <c r="N85" s="71"/>
      <c r="O85" s="71"/>
      <c r="P85" s="71"/>
      <c r="Q85" s="71"/>
      <c r="R85" s="71"/>
    </row>
    <row r="86" spans="1:18" ht="15" x14ac:dyDescent="0.25">
      <c r="C86" s="79" t="s">
        <v>594</v>
      </c>
      <c r="D86" s="79" t="s">
        <v>595</v>
      </c>
      <c r="E86" s="80"/>
      <c r="F86" s="80"/>
      <c r="G86" s="80"/>
      <c r="H86" s="80">
        <v>12000</v>
      </c>
      <c r="I86" s="80"/>
      <c r="J86" s="80"/>
      <c r="K86" s="80"/>
      <c r="L86" s="80">
        <v>12000</v>
      </c>
      <c r="M86" s="71"/>
      <c r="N86" s="71"/>
      <c r="O86" s="71"/>
      <c r="P86" s="71"/>
      <c r="Q86" s="71"/>
      <c r="R86" s="71"/>
    </row>
    <row r="87" spans="1:18" ht="25.5" x14ac:dyDescent="0.25">
      <c r="C87" s="79" t="s">
        <v>606</v>
      </c>
      <c r="D87" s="79" t="s">
        <v>607</v>
      </c>
      <c r="E87" s="80"/>
      <c r="F87" s="80"/>
      <c r="G87" s="80">
        <v>1000</v>
      </c>
      <c r="H87" s="80"/>
      <c r="I87" s="80">
        <v>1000</v>
      </c>
      <c r="J87" s="80"/>
      <c r="K87" s="80"/>
      <c r="L87" s="80">
        <v>2000</v>
      </c>
      <c r="M87" s="71"/>
      <c r="N87" s="71"/>
      <c r="O87" s="71"/>
      <c r="P87" s="71"/>
      <c r="Q87" s="71"/>
      <c r="R87" s="71"/>
    </row>
    <row r="88" spans="1:18" ht="25.5" x14ac:dyDescent="0.25">
      <c r="A88" s="79" t="s">
        <v>198</v>
      </c>
      <c r="B88" s="79" t="s">
        <v>39</v>
      </c>
      <c r="C88" s="79" t="s">
        <v>608</v>
      </c>
      <c r="D88" s="79" t="s">
        <v>609</v>
      </c>
      <c r="E88" s="80"/>
      <c r="F88" s="80"/>
      <c r="G88" s="80">
        <v>10</v>
      </c>
      <c r="H88" s="80">
        <v>55008</v>
      </c>
      <c r="I88" s="80">
        <v>10</v>
      </c>
      <c r="J88" s="80"/>
      <c r="K88" s="80"/>
      <c r="L88" s="80">
        <v>55028</v>
      </c>
      <c r="M88" s="71"/>
      <c r="N88" s="71"/>
      <c r="O88" s="71"/>
      <c r="P88" s="71"/>
      <c r="Q88" s="71"/>
      <c r="R88" s="71"/>
    </row>
    <row r="89" spans="1:18" ht="25.5" x14ac:dyDescent="0.25">
      <c r="C89" s="79" t="s">
        <v>614</v>
      </c>
      <c r="D89" s="79" t="s">
        <v>615</v>
      </c>
      <c r="E89" s="80"/>
      <c r="F89" s="80">
        <v>200</v>
      </c>
      <c r="G89" s="80">
        <v>10</v>
      </c>
      <c r="H89" s="80"/>
      <c r="I89" s="80">
        <v>10</v>
      </c>
      <c r="J89" s="80"/>
      <c r="K89" s="80"/>
      <c r="L89" s="80">
        <v>220</v>
      </c>
      <c r="M89" s="71"/>
      <c r="N89" s="71"/>
      <c r="O89" s="71"/>
      <c r="P89" s="71"/>
      <c r="Q89" s="71"/>
      <c r="R89" s="71"/>
    </row>
    <row r="90" spans="1:18" ht="25.5" x14ac:dyDescent="0.25">
      <c r="C90" s="79" t="s">
        <v>628</v>
      </c>
      <c r="D90" s="79" t="s">
        <v>629</v>
      </c>
      <c r="E90" s="80"/>
      <c r="F90" s="80">
        <v>2500</v>
      </c>
      <c r="G90" s="80">
        <v>194980</v>
      </c>
      <c r="H90" s="80"/>
      <c r="I90" s="80">
        <v>6255730</v>
      </c>
      <c r="J90" s="80"/>
      <c r="K90" s="80">
        <v>2500</v>
      </c>
      <c r="L90" s="80">
        <v>6455710</v>
      </c>
      <c r="M90" s="71"/>
      <c r="N90" s="71"/>
      <c r="O90" s="71"/>
      <c r="P90" s="71"/>
      <c r="Q90" s="71"/>
      <c r="R90" s="71"/>
    </row>
    <row r="91" spans="1:18" ht="25.5" x14ac:dyDescent="0.25">
      <c r="C91" s="79" t="s">
        <v>631</v>
      </c>
      <c r="D91" s="79" t="s">
        <v>632</v>
      </c>
      <c r="E91" s="80"/>
      <c r="F91" s="80">
        <v>5500</v>
      </c>
      <c r="G91" s="80">
        <v>854975</v>
      </c>
      <c r="H91" s="80"/>
      <c r="I91" s="80">
        <v>10604700</v>
      </c>
      <c r="J91" s="80"/>
      <c r="K91" s="80">
        <v>6000</v>
      </c>
      <c r="L91" s="80">
        <v>11471175</v>
      </c>
      <c r="M91" s="71"/>
      <c r="N91" s="71"/>
      <c r="O91" s="71"/>
      <c r="P91" s="71"/>
      <c r="Q91" s="71"/>
      <c r="R91" s="71"/>
    </row>
    <row r="92" spans="1:18" ht="25.5" x14ac:dyDescent="0.25">
      <c r="C92" s="79" t="s">
        <v>612</v>
      </c>
      <c r="D92" s="79" t="s">
        <v>613</v>
      </c>
      <c r="E92" s="80"/>
      <c r="F92" s="80">
        <v>487</v>
      </c>
      <c r="G92" s="80">
        <v>28690</v>
      </c>
      <c r="H92" s="80"/>
      <c r="I92" s="80">
        <v>3</v>
      </c>
      <c r="J92" s="80"/>
      <c r="K92" s="80"/>
      <c r="L92" s="80">
        <v>29180</v>
      </c>
      <c r="M92" s="71"/>
      <c r="N92" s="71"/>
      <c r="O92" s="71"/>
      <c r="P92" s="71"/>
      <c r="Q92" s="71"/>
      <c r="R92" s="71"/>
    </row>
    <row r="93" spans="1:18" ht="25.5" x14ac:dyDescent="0.25">
      <c r="C93" s="79" t="s">
        <v>621</v>
      </c>
      <c r="D93" s="79" t="s">
        <v>622</v>
      </c>
      <c r="E93" s="80"/>
      <c r="F93" s="80">
        <v>437</v>
      </c>
      <c r="G93" s="80">
        <v>137480</v>
      </c>
      <c r="H93" s="80"/>
      <c r="I93" s="80">
        <v>3933273</v>
      </c>
      <c r="J93" s="80"/>
      <c r="K93" s="80"/>
      <c r="L93" s="80">
        <v>4071190</v>
      </c>
      <c r="M93" s="71"/>
      <c r="N93" s="71"/>
      <c r="O93" s="71"/>
      <c r="P93" s="71"/>
      <c r="Q93" s="71"/>
      <c r="R93" s="71"/>
    </row>
    <row r="94" spans="1:18" ht="25.5" x14ac:dyDescent="0.25">
      <c r="C94" s="79" t="s">
        <v>623</v>
      </c>
      <c r="D94" s="79" t="s">
        <v>624</v>
      </c>
      <c r="E94" s="80"/>
      <c r="F94" s="80">
        <v>537</v>
      </c>
      <c r="G94" s="80"/>
      <c r="H94" s="80"/>
      <c r="I94" s="80">
        <v>1738803</v>
      </c>
      <c r="J94" s="80"/>
      <c r="K94" s="80"/>
      <c r="L94" s="80">
        <v>1739340</v>
      </c>
      <c r="M94" s="71"/>
      <c r="N94" s="71"/>
      <c r="O94" s="71"/>
      <c r="P94" s="71"/>
      <c r="Q94" s="71"/>
      <c r="R94" s="71"/>
    </row>
    <row r="95" spans="1:18" ht="25.5" x14ac:dyDescent="0.25">
      <c r="C95" s="79" t="s">
        <v>626</v>
      </c>
      <c r="D95" s="79" t="s">
        <v>627</v>
      </c>
      <c r="E95" s="80"/>
      <c r="F95" s="80">
        <v>737</v>
      </c>
      <c r="G95" s="80">
        <v>120610</v>
      </c>
      <c r="H95" s="80"/>
      <c r="I95" s="80">
        <v>3362773</v>
      </c>
      <c r="J95" s="80"/>
      <c r="K95" s="80"/>
      <c r="L95" s="80">
        <v>3484120</v>
      </c>
      <c r="M95" s="71"/>
      <c r="N95" s="71"/>
      <c r="O95" s="71"/>
      <c r="P95" s="71"/>
      <c r="Q95" s="71"/>
      <c r="R95" s="71"/>
    </row>
    <row r="96" spans="1:18" ht="15" x14ac:dyDescent="0.25">
      <c r="C96" s="79" t="s">
        <v>633</v>
      </c>
      <c r="D96" s="79" t="s">
        <v>634</v>
      </c>
      <c r="E96" s="80"/>
      <c r="F96" s="80">
        <v>617</v>
      </c>
      <c r="G96" s="80">
        <v>183610</v>
      </c>
      <c r="H96" s="80"/>
      <c r="I96" s="80">
        <v>7583743</v>
      </c>
      <c r="J96" s="80"/>
      <c r="K96" s="80"/>
      <c r="L96" s="80">
        <v>7767970</v>
      </c>
      <c r="M96" s="71"/>
      <c r="N96" s="71"/>
      <c r="O96" s="71"/>
      <c r="P96" s="71"/>
      <c r="Q96" s="71"/>
      <c r="R96" s="71"/>
    </row>
    <row r="97" spans="1:18" ht="25.5" x14ac:dyDescent="0.25">
      <c r="C97" s="79" t="s">
        <v>617</v>
      </c>
      <c r="D97" s="79" t="s">
        <v>618</v>
      </c>
      <c r="E97" s="80"/>
      <c r="F97" s="80"/>
      <c r="G97" s="80"/>
      <c r="H97" s="80"/>
      <c r="I97" s="80">
        <v>2015000</v>
      </c>
      <c r="J97" s="80"/>
      <c r="K97" s="80"/>
      <c r="L97" s="80">
        <v>2015000</v>
      </c>
      <c r="M97" s="71"/>
      <c r="N97" s="71"/>
      <c r="O97" s="71"/>
      <c r="P97" s="71"/>
      <c r="Q97" s="71"/>
      <c r="R97" s="71"/>
    </row>
    <row r="98" spans="1:18" ht="15" x14ac:dyDescent="0.25">
      <c r="C98" s="79" t="s">
        <v>635</v>
      </c>
      <c r="D98" s="79" t="s">
        <v>636</v>
      </c>
      <c r="E98" s="80"/>
      <c r="F98" s="80"/>
      <c r="G98" s="80"/>
      <c r="H98" s="80"/>
      <c r="I98" s="80">
        <v>80800</v>
      </c>
      <c r="J98" s="80"/>
      <c r="K98" s="80"/>
      <c r="L98" s="80">
        <v>80800</v>
      </c>
      <c r="M98" s="71"/>
      <c r="N98" s="71"/>
      <c r="O98" s="71"/>
      <c r="P98" s="71"/>
      <c r="Q98" s="71"/>
      <c r="R98" s="71"/>
    </row>
    <row r="99" spans="1:18" ht="25.5" x14ac:dyDescent="0.25">
      <c r="C99" s="79" t="s">
        <v>637</v>
      </c>
      <c r="D99" s="79" t="s">
        <v>638</v>
      </c>
      <c r="E99" s="80"/>
      <c r="F99" s="80">
        <v>1500</v>
      </c>
      <c r="G99" s="80">
        <v>10</v>
      </c>
      <c r="H99" s="80"/>
      <c r="I99" s="80">
        <v>146960</v>
      </c>
      <c r="J99" s="80"/>
      <c r="K99" s="80">
        <v>200</v>
      </c>
      <c r="L99" s="80">
        <v>148670</v>
      </c>
      <c r="M99" s="71"/>
      <c r="N99" s="71"/>
      <c r="O99" s="71"/>
      <c r="P99" s="71"/>
      <c r="Q99" s="71"/>
      <c r="R99" s="71"/>
    </row>
    <row r="100" spans="1:18" ht="25.5" x14ac:dyDescent="0.25">
      <c r="C100" s="79" t="s">
        <v>639</v>
      </c>
      <c r="D100" s="79" t="s">
        <v>640</v>
      </c>
      <c r="E100" s="80"/>
      <c r="F100" s="80"/>
      <c r="G100" s="80">
        <v>1000</v>
      </c>
      <c r="H100" s="80"/>
      <c r="I100" s="80">
        <v>1010</v>
      </c>
      <c r="J100" s="80"/>
      <c r="K100" s="80"/>
      <c r="L100" s="80">
        <v>2010</v>
      </c>
      <c r="M100" s="71"/>
      <c r="N100" s="71"/>
      <c r="O100" s="71"/>
      <c r="P100" s="71"/>
      <c r="Q100" s="71"/>
      <c r="R100" s="71"/>
    </row>
    <row r="101" spans="1:18" ht="15" x14ac:dyDescent="0.25">
      <c r="A101" s="79" t="s">
        <v>303</v>
      </c>
      <c r="B101" s="79" t="s">
        <v>39</v>
      </c>
      <c r="C101" s="79" t="s">
        <v>644</v>
      </c>
      <c r="D101" s="79" t="s">
        <v>645</v>
      </c>
      <c r="E101" s="80"/>
      <c r="F101" s="80">
        <v>257</v>
      </c>
      <c r="G101" s="80"/>
      <c r="H101" s="80"/>
      <c r="I101" s="80">
        <v>73113</v>
      </c>
      <c r="J101" s="80"/>
      <c r="K101" s="80">
        <v>380</v>
      </c>
      <c r="L101" s="80">
        <v>73750</v>
      </c>
      <c r="M101" s="71"/>
      <c r="N101" s="71"/>
      <c r="O101" s="71"/>
      <c r="P101" s="71"/>
      <c r="Q101" s="71"/>
      <c r="R101" s="71"/>
    </row>
    <row r="102" spans="1:18" ht="15" x14ac:dyDescent="0.25">
      <c r="C102" s="79" t="s">
        <v>669</v>
      </c>
      <c r="D102" s="79" t="s">
        <v>670</v>
      </c>
      <c r="E102" s="80"/>
      <c r="F102" s="80">
        <v>2139</v>
      </c>
      <c r="G102" s="80">
        <v>374720</v>
      </c>
      <c r="H102" s="80"/>
      <c r="I102" s="80">
        <v>5132031</v>
      </c>
      <c r="J102" s="80"/>
      <c r="K102" s="80">
        <v>1500</v>
      </c>
      <c r="L102" s="80">
        <v>5510390</v>
      </c>
      <c r="M102" s="71"/>
      <c r="N102" s="71"/>
      <c r="O102" s="71"/>
      <c r="P102" s="71"/>
      <c r="Q102" s="71"/>
      <c r="R102" s="71"/>
    </row>
    <row r="103" spans="1:18" ht="25.5" x14ac:dyDescent="0.25">
      <c r="C103" s="79" t="s">
        <v>671</v>
      </c>
      <c r="D103" s="79" t="s">
        <v>672</v>
      </c>
      <c r="E103" s="80"/>
      <c r="F103" s="80">
        <v>2146</v>
      </c>
      <c r="G103" s="80">
        <v>136990</v>
      </c>
      <c r="H103" s="80"/>
      <c r="I103" s="80">
        <v>1661524</v>
      </c>
      <c r="J103" s="80"/>
      <c r="K103" s="80">
        <v>1270</v>
      </c>
      <c r="L103" s="80">
        <v>1801930</v>
      </c>
      <c r="M103" s="71"/>
      <c r="N103" s="71"/>
      <c r="O103" s="71"/>
      <c r="P103" s="71"/>
      <c r="Q103" s="71"/>
      <c r="R103" s="71"/>
    </row>
    <row r="104" spans="1:18" ht="25.5" x14ac:dyDescent="0.25">
      <c r="C104" s="79" t="s">
        <v>673</v>
      </c>
      <c r="D104" s="79" t="s">
        <v>674</v>
      </c>
      <c r="E104" s="80"/>
      <c r="F104" s="80">
        <v>4461</v>
      </c>
      <c r="G104" s="80">
        <v>321230</v>
      </c>
      <c r="H104" s="80"/>
      <c r="I104" s="80">
        <v>7384359</v>
      </c>
      <c r="J104" s="80"/>
      <c r="K104" s="80">
        <v>4540</v>
      </c>
      <c r="L104" s="80">
        <v>7714590</v>
      </c>
      <c r="M104" s="71"/>
      <c r="N104" s="71"/>
      <c r="O104" s="71"/>
      <c r="P104" s="71"/>
      <c r="Q104" s="71"/>
      <c r="R104" s="71"/>
    </row>
    <row r="105" spans="1:18" ht="25.5" x14ac:dyDescent="0.25">
      <c r="C105" s="79" t="s">
        <v>657</v>
      </c>
      <c r="D105" s="79" t="s">
        <v>658</v>
      </c>
      <c r="E105" s="80"/>
      <c r="F105" s="80"/>
      <c r="G105" s="80"/>
      <c r="H105" s="80"/>
      <c r="I105" s="80">
        <v>534500</v>
      </c>
      <c r="J105" s="80"/>
      <c r="K105" s="80"/>
      <c r="L105" s="80">
        <v>534500</v>
      </c>
      <c r="M105" s="71"/>
      <c r="N105" s="71"/>
      <c r="O105" s="71"/>
      <c r="P105" s="71"/>
      <c r="Q105" s="71"/>
      <c r="R105" s="71"/>
    </row>
    <row r="106" spans="1:18" ht="15" x14ac:dyDescent="0.25">
      <c r="C106" s="79" t="s">
        <v>675</v>
      </c>
      <c r="D106" s="79" t="s">
        <v>676</v>
      </c>
      <c r="E106" s="80"/>
      <c r="F106" s="80">
        <v>2879</v>
      </c>
      <c r="G106" s="80">
        <v>451340</v>
      </c>
      <c r="H106" s="80"/>
      <c r="I106" s="80">
        <v>791911</v>
      </c>
      <c r="J106" s="80"/>
      <c r="K106" s="80">
        <v>1310</v>
      </c>
      <c r="L106" s="80">
        <v>1247440</v>
      </c>
      <c r="M106" s="71"/>
      <c r="N106" s="71"/>
      <c r="O106" s="71"/>
      <c r="P106" s="71"/>
      <c r="Q106" s="71"/>
      <c r="R106" s="71"/>
    </row>
    <row r="107" spans="1:18" ht="15" x14ac:dyDescent="0.25">
      <c r="C107" s="79" t="s">
        <v>648</v>
      </c>
      <c r="D107" s="79" t="s">
        <v>649</v>
      </c>
      <c r="E107" s="80"/>
      <c r="F107" s="80">
        <v>504</v>
      </c>
      <c r="G107" s="80">
        <v>118085</v>
      </c>
      <c r="H107" s="80">
        <v>2000</v>
      </c>
      <c r="I107" s="80">
        <v>1086006</v>
      </c>
      <c r="J107" s="80"/>
      <c r="K107" s="80">
        <v>300</v>
      </c>
      <c r="L107" s="80">
        <v>1206895</v>
      </c>
      <c r="M107" s="71"/>
      <c r="N107" s="71"/>
      <c r="O107" s="71"/>
      <c r="P107" s="71"/>
      <c r="Q107" s="71"/>
      <c r="R107" s="71"/>
    </row>
    <row r="108" spans="1:18" ht="25.5" x14ac:dyDescent="0.25">
      <c r="C108" s="79" t="s">
        <v>666</v>
      </c>
      <c r="D108" s="79" t="s">
        <v>667</v>
      </c>
      <c r="E108" s="80"/>
      <c r="F108" s="80">
        <v>1022</v>
      </c>
      <c r="G108" s="80">
        <v>8</v>
      </c>
      <c r="H108" s="80">
        <v>30000</v>
      </c>
      <c r="I108" s="80">
        <v>10</v>
      </c>
      <c r="J108" s="80"/>
      <c r="K108" s="80"/>
      <c r="L108" s="80">
        <v>31040</v>
      </c>
      <c r="M108" s="71"/>
      <c r="N108" s="71"/>
      <c r="O108" s="71"/>
      <c r="P108" s="71"/>
      <c r="Q108" s="71"/>
      <c r="R108" s="71"/>
    </row>
    <row r="109" spans="1:18" ht="15" x14ac:dyDescent="0.25">
      <c r="C109" s="79" t="s">
        <v>641</v>
      </c>
      <c r="D109" s="79" t="s">
        <v>642</v>
      </c>
      <c r="E109" s="80"/>
      <c r="F109" s="80">
        <v>900</v>
      </c>
      <c r="G109" s="80">
        <v>5</v>
      </c>
      <c r="H109" s="80"/>
      <c r="I109" s="80">
        <v>405</v>
      </c>
      <c r="J109" s="80"/>
      <c r="K109" s="80">
        <v>600</v>
      </c>
      <c r="L109" s="80">
        <v>1910</v>
      </c>
      <c r="M109" s="71"/>
      <c r="N109" s="71"/>
      <c r="O109" s="71"/>
      <c r="P109" s="71"/>
      <c r="Q109" s="71"/>
      <c r="R109" s="71"/>
    </row>
    <row r="110" spans="1:18" ht="15" x14ac:dyDescent="0.25">
      <c r="C110" s="79" t="s">
        <v>651</v>
      </c>
      <c r="D110" s="79" t="s">
        <v>652</v>
      </c>
      <c r="E110" s="80"/>
      <c r="F110" s="80">
        <v>700</v>
      </c>
      <c r="G110" s="80">
        <v>77620</v>
      </c>
      <c r="H110" s="80">
        <v>30005</v>
      </c>
      <c r="I110" s="80">
        <v>294000</v>
      </c>
      <c r="J110" s="80"/>
      <c r="K110" s="80">
        <v>380</v>
      </c>
      <c r="L110" s="80">
        <v>402705</v>
      </c>
      <c r="M110" s="71"/>
      <c r="N110" s="71"/>
      <c r="O110" s="71"/>
      <c r="P110" s="71"/>
      <c r="Q110" s="71"/>
      <c r="R110" s="71"/>
    </row>
    <row r="111" spans="1:18" ht="15" x14ac:dyDescent="0.25">
      <c r="C111" s="79" t="s">
        <v>654</v>
      </c>
      <c r="D111" s="79" t="s">
        <v>655</v>
      </c>
      <c r="E111" s="80"/>
      <c r="F111" s="80">
        <v>1000</v>
      </c>
      <c r="G111" s="80">
        <v>10</v>
      </c>
      <c r="H111" s="80">
        <v>7000</v>
      </c>
      <c r="I111" s="80">
        <v>10</v>
      </c>
      <c r="J111" s="80"/>
      <c r="K111" s="80"/>
      <c r="L111" s="80">
        <v>8020</v>
      </c>
      <c r="M111" s="71"/>
      <c r="N111" s="71"/>
      <c r="O111" s="71"/>
      <c r="P111" s="71"/>
      <c r="Q111" s="71"/>
      <c r="R111" s="71"/>
    </row>
    <row r="112" spans="1:18" ht="15" x14ac:dyDescent="0.25">
      <c r="C112" s="79" t="s">
        <v>663</v>
      </c>
      <c r="D112" s="79" t="s">
        <v>664</v>
      </c>
      <c r="E112" s="80"/>
      <c r="F112" s="80">
        <v>370</v>
      </c>
      <c r="G112" s="80">
        <v>78400</v>
      </c>
      <c r="H112" s="80"/>
      <c r="I112" s="80">
        <v>650000</v>
      </c>
      <c r="J112" s="80"/>
      <c r="K112" s="80">
        <v>380</v>
      </c>
      <c r="L112" s="80">
        <v>729150</v>
      </c>
      <c r="M112" s="71"/>
      <c r="N112" s="71"/>
      <c r="O112" s="71"/>
      <c r="P112" s="71"/>
      <c r="Q112" s="71"/>
      <c r="R112" s="71"/>
    </row>
    <row r="113" spans="1:18" ht="25.5" x14ac:dyDescent="0.25">
      <c r="C113" s="79" t="s">
        <v>660</v>
      </c>
      <c r="D113" s="79" t="s">
        <v>661</v>
      </c>
      <c r="E113" s="80"/>
      <c r="F113" s="80"/>
      <c r="G113" s="80"/>
      <c r="H113" s="80"/>
      <c r="I113" s="80">
        <v>10</v>
      </c>
      <c r="J113" s="80"/>
      <c r="K113" s="80"/>
      <c r="L113" s="80">
        <v>10</v>
      </c>
      <c r="M113" s="71"/>
      <c r="N113" s="71"/>
      <c r="O113" s="71"/>
      <c r="P113" s="71"/>
      <c r="Q113" s="71"/>
      <c r="R113" s="71"/>
    </row>
    <row r="114" spans="1:18" ht="25.5" x14ac:dyDescent="0.25">
      <c r="C114" s="79" t="s">
        <v>677</v>
      </c>
      <c r="D114" s="79" t="s">
        <v>678</v>
      </c>
      <c r="E114" s="80"/>
      <c r="F114" s="80"/>
      <c r="G114" s="80"/>
      <c r="H114" s="80"/>
      <c r="I114" s="80">
        <v>1000</v>
      </c>
      <c r="J114" s="80"/>
      <c r="K114" s="80"/>
      <c r="L114" s="80">
        <v>1000</v>
      </c>
      <c r="M114" s="71"/>
      <c r="N114" s="71"/>
      <c r="O114" s="71"/>
      <c r="P114" s="71"/>
      <c r="Q114" s="71"/>
      <c r="R114" s="71"/>
    </row>
    <row r="115" spans="1:18" ht="25.5" x14ac:dyDescent="0.25">
      <c r="C115" s="79" t="s">
        <v>680</v>
      </c>
      <c r="D115" s="79" t="s">
        <v>681</v>
      </c>
      <c r="E115" s="80"/>
      <c r="F115" s="80"/>
      <c r="G115" s="80">
        <v>1000</v>
      </c>
      <c r="H115" s="80"/>
      <c r="I115" s="80">
        <v>1000</v>
      </c>
      <c r="J115" s="80"/>
      <c r="K115" s="80"/>
      <c r="L115" s="80">
        <v>2000</v>
      </c>
      <c r="M115" s="71"/>
      <c r="N115" s="71"/>
      <c r="O115" s="71"/>
      <c r="P115" s="71"/>
      <c r="Q115" s="71"/>
      <c r="R115" s="71"/>
    </row>
    <row r="116" spans="1:18" ht="15" x14ac:dyDescent="0.25">
      <c r="A116" s="79" t="s">
        <v>155</v>
      </c>
      <c r="B116" s="79" t="s">
        <v>20</v>
      </c>
      <c r="C116" s="79" t="s">
        <v>368</v>
      </c>
      <c r="D116" s="79" t="s">
        <v>369</v>
      </c>
      <c r="E116" s="80"/>
      <c r="F116" s="80">
        <v>110</v>
      </c>
      <c r="G116" s="80">
        <v>10</v>
      </c>
      <c r="H116" s="80"/>
      <c r="I116" s="80"/>
      <c r="J116" s="80"/>
      <c r="K116" s="80"/>
      <c r="L116" s="80">
        <v>120</v>
      </c>
      <c r="M116" s="71"/>
      <c r="N116" s="71"/>
      <c r="O116" s="71"/>
      <c r="P116" s="71"/>
      <c r="Q116" s="71"/>
      <c r="R116" s="71"/>
    </row>
    <row r="117" spans="1:18" ht="15" x14ac:dyDescent="0.25">
      <c r="B117" s="79" t="s">
        <v>39</v>
      </c>
      <c r="C117" s="79" t="s">
        <v>691</v>
      </c>
      <c r="D117" s="79" t="s">
        <v>692</v>
      </c>
      <c r="E117" s="80"/>
      <c r="F117" s="80"/>
      <c r="G117" s="80">
        <v>69880</v>
      </c>
      <c r="H117" s="80">
        <v>12000</v>
      </c>
      <c r="I117" s="80">
        <v>517500</v>
      </c>
      <c r="J117" s="80"/>
      <c r="K117" s="80"/>
      <c r="L117" s="80">
        <v>599380</v>
      </c>
      <c r="M117" s="71"/>
      <c r="N117" s="71"/>
      <c r="O117" s="71"/>
      <c r="P117" s="71"/>
      <c r="Q117" s="71"/>
      <c r="R117" s="71"/>
    </row>
    <row r="118" spans="1:18" ht="15" x14ac:dyDescent="0.25">
      <c r="C118" s="79" t="s">
        <v>694</v>
      </c>
      <c r="D118" s="79" t="s">
        <v>695</v>
      </c>
      <c r="E118" s="80"/>
      <c r="F118" s="80">
        <v>114</v>
      </c>
      <c r="G118" s="80">
        <v>153670</v>
      </c>
      <c r="H118" s="80">
        <v>43000</v>
      </c>
      <c r="I118" s="80">
        <v>939656</v>
      </c>
      <c r="J118" s="80"/>
      <c r="K118" s="80"/>
      <c r="L118" s="80">
        <v>1136440</v>
      </c>
      <c r="M118" s="71"/>
      <c r="N118" s="71"/>
      <c r="O118" s="71"/>
      <c r="P118" s="71"/>
      <c r="Q118" s="71"/>
      <c r="R118" s="71"/>
    </row>
    <row r="119" spans="1:18" ht="25.5" x14ac:dyDescent="0.25">
      <c r="C119" s="79" t="s">
        <v>702</v>
      </c>
      <c r="D119" s="79" t="s">
        <v>703</v>
      </c>
      <c r="E119" s="80"/>
      <c r="F119" s="80">
        <v>110</v>
      </c>
      <c r="G119" s="80">
        <v>25796</v>
      </c>
      <c r="H119" s="80"/>
      <c r="I119" s="80">
        <v>132924</v>
      </c>
      <c r="J119" s="80"/>
      <c r="K119" s="80"/>
      <c r="L119" s="80">
        <v>158830</v>
      </c>
      <c r="M119" s="71"/>
      <c r="N119" s="71"/>
      <c r="O119" s="71"/>
      <c r="P119" s="71"/>
      <c r="Q119" s="71"/>
      <c r="R119" s="71"/>
    </row>
    <row r="120" spans="1:18" ht="15" x14ac:dyDescent="0.25">
      <c r="C120" s="79" t="s">
        <v>682</v>
      </c>
      <c r="D120" s="79" t="s">
        <v>683</v>
      </c>
      <c r="E120" s="80"/>
      <c r="F120" s="80">
        <v>200</v>
      </c>
      <c r="G120" s="80">
        <v>1</v>
      </c>
      <c r="H120" s="80">
        <v>190000</v>
      </c>
      <c r="I120" s="80">
        <v>10</v>
      </c>
      <c r="J120" s="80"/>
      <c r="K120" s="80"/>
      <c r="L120" s="80">
        <v>190211</v>
      </c>
      <c r="M120" s="71"/>
      <c r="N120" s="71"/>
      <c r="O120" s="71"/>
      <c r="P120" s="71"/>
      <c r="Q120" s="71"/>
      <c r="R120" s="71"/>
    </row>
    <row r="121" spans="1:18" ht="15" x14ac:dyDescent="0.25">
      <c r="C121" s="79" t="s">
        <v>689</v>
      </c>
      <c r="D121" s="79" t="s">
        <v>690</v>
      </c>
      <c r="E121" s="80"/>
      <c r="F121" s="80">
        <v>57</v>
      </c>
      <c r="G121" s="80">
        <v>88503</v>
      </c>
      <c r="H121" s="80"/>
      <c r="I121" s="80"/>
      <c r="J121" s="80"/>
      <c r="K121" s="80"/>
      <c r="L121" s="80">
        <v>88560</v>
      </c>
      <c r="M121" s="71"/>
      <c r="N121" s="71"/>
      <c r="O121" s="71"/>
      <c r="P121" s="71"/>
      <c r="Q121" s="71"/>
      <c r="R121" s="71"/>
    </row>
    <row r="122" spans="1:18" ht="15" x14ac:dyDescent="0.25">
      <c r="C122" s="79" t="s">
        <v>704</v>
      </c>
      <c r="D122" s="79" t="s">
        <v>705</v>
      </c>
      <c r="E122" s="80"/>
      <c r="F122" s="80">
        <v>320</v>
      </c>
      <c r="G122" s="80">
        <v>350247</v>
      </c>
      <c r="H122" s="80"/>
      <c r="I122" s="80">
        <v>186373</v>
      </c>
      <c r="J122" s="80"/>
      <c r="K122" s="80">
        <v>200</v>
      </c>
      <c r="L122" s="80">
        <v>537140</v>
      </c>
      <c r="M122" s="71"/>
      <c r="N122" s="71"/>
      <c r="O122" s="71"/>
      <c r="P122" s="71"/>
      <c r="Q122" s="71"/>
      <c r="R122" s="71"/>
    </row>
    <row r="123" spans="1:18" ht="15" x14ac:dyDescent="0.25">
      <c r="C123" s="79" t="s">
        <v>706</v>
      </c>
      <c r="D123" s="79" t="s">
        <v>707</v>
      </c>
      <c r="E123" s="80"/>
      <c r="F123" s="80">
        <v>780</v>
      </c>
      <c r="G123" s="80">
        <v>334703</v>
      </c>
      <c r="H123" s="80"/>
      <c r="I123" s="80">
        <v>6041507</v>
      </c>
      <c r="J123" s="80"/>
      <c r="K123" s="80">
        <v>4520</v>
      </c>
      <c r="L123" s="80">
        <v>6381510</v>
      </c>
      <c r="M123" s="71"/>
      <c r="N123" s="71"/>
      <c r="O123" s="71"/>
      <c r="P123" s="71"/>
      <c r="Q123" s="71"/>
      <c r="R123" s="71"/>
    </row>
    <row r="124" spans="1:18" ht="25.5" x14ac:dyDescent="0.25">
      <c r="C124" s="79" t="s">
        <v>696</v>
      </c>
      <c r="D124" s="79" t="s">
        <v>697</v>
      </c>
      <c r="E124" s="80"/>
      <c r="F124" s="80"/>
      <c r="G124" s="80"/>
      <c r="H124" s="80"/>
      <c r="I124" s="80">
        <v>14000</v>
      </c>
      <c r="J124" s="80"/>
      <c r="K124" s="80"/>
      <c r="L124" s="80">
        <v>14000</v>
      </c>
      <c r="M124" s="71"/>
      <c r="N124" s="71"/>
      <c r="O124" s="71"/>
      <c r="P124" s="71"/>
      <c r="Q124" s="71"/>
      <c r="R124" s="71"/>
    </row>
    <row r="125" spans="1:18" ht="15" x14ac:dyDescent="0.25">
      <c r="C125" s="79" t="s">
        <v>708</v>
      </c>
      <c r="D125" s="79" t="s">
        <v>709</v>
      </c>
      <c r="E125" s="80"/>
      <c r="F125" s="80">
        <v>453</v>
      </c>
      <c r="G125" s="80">
        <v>243780</v>
      </c>
      <c r="H125" s="80"/>
      <c r="I125" s="80">
        <v>3366547</v>
      </c>
      <c r="J125" s="80"/>
      <c r="K125" s="80">
        <v>4000</v>
      </c>
      <c r="L125" s="80">
        <v>3614780</v>
      </c>
      <c r="M125" s="71"/>
      <c r="N125" s="71"/>
      <c r="O125" s="71"/>
      <c r="P125" s="71"/>
      <c r="Q125" s="71"/>
      <c r="R125" s="71"/>
    </row>
    <row r="126" spans="1:18" ht="25.5" x14ac:dyDescent="0.25">
      <c r="C126" s="79" t="s">
        <v>700</v>
      </c>
      <c r="D126" s="79" t="s">
        <v>701</v>
      </c>
      <c r="E126" s="80"/>
      <c r="F126" s="80">
        <v>60</v>
      </c>
      <c r="G126" s="80">
        <v>34130</v>
      </c>
      <c r="H126" s="80"/>
      <c r="I126" s="80"/>
      <c r="J126" s="80"/>
      <c r="K126" s="80"/>
      <c r="L126" s="80">
        <v>34190</v>
      </c>
      <c r="M126" s="71"/>
      <c r="N126" s="71"/>
      <c r="O126" s="71"/>
      <c r="P126" s="71"/>
      <c r="Q126" s="71"/>
      <c r="R126" s="71"/>
    </row>
    <row r="127" spans="1:18" ht="15" x14ac:dyDescent="0.25">
      <c r="C127" s="79" t="s">
        <v>685</v>
      </c>
      <c r="D127" s="79" t="s">
        <v>686</v>
      </c>
      <c r="E127" s="80"/>
      <c r="F127" s="80"/>
      <c r="G127" s="80"/>
      <c r="H127" s="80">
        <v>20000</v>
      </c>
      <c r="I127" s="80"/>
      <c r="J127" s="80"/>
      <c r="K127" s="80"/>
      <c r="L127" s="80">
        <v>20000</v>
      </c>
      <c r="M127" s="71"/>
      <c r="N127" s="71"/>
      <c r="O127" s="71"/>
      <c r="P127" s="71"/>
      <c r="Q127" s="71"/>
      <c r="R127" s="71"/>
    </row>
    <row r="128" spans="1:18" ht="25.5" x14ac:dyDescent="0.25">
      <c r="C128" s="79" t="s">
        <v>710</v>
      </c>
      <c r="D128" s="79" t="s">
        <v>711</v>
      </c>
      <c r="E128" s="80"/>
      <c r="F128" s="80">
        <v>1300</v>
      </c>
      <c r="G128" s="80">
        <v>1000</v>
      </c>
      <c r="H128" s="80"/>
      <c r="I128" s="80">
        <v>1000</v>
      </c>
      <c r="J128" s="80"/>
      <c r="K128" s="80"/>
      <c r="L128" s="80">
        <v>3300</v>
      </c>
      <c r="M128" s="71"/>
      <c r="N128" s="71"/>
      <c r="O128" s="71"/>
      <c r="P128" s="71"/>
      <c r="Q128" s="71"/>
      <c r="R128" s="71"/>
    </row>
    <row r="129" spans="1:18" ht="15" x14ac:dyDescent="0.25">
      <c r="A129" s="79" t="s">
        <v>161</v>
      </c>
      <c r="B129" s="79" t="s">
        <v>20</v>
      </c>
      <c r="C129" s="79" t="s">
        <v>370</v>
      </c>
      <c r="D129" s="79" t="s">
        <v>371</v>
      </c>
      <c r="E129" s="80"/>
      <c r="F129" s="80">
        <v>70</v>
      </c>
      <c r="G129" s="80">
        <v>5</v>
      </c>
      <c r="H129" s="80"/>
      <c r="I129" s="80"/>
      <c r="J129" s="80"/>
      <c r="K129" s="80"/>
      <c r="L129" s="80">
        <v>75</v>
      </c>
      <c r="M129" s="71"/>
      <c r="N129" s="71"/>
      <c r="O129" s="71"/>
      <c r="P129" s="71"/>
      <c r="Q129" s="71"/>
      <c r="R129" s="71"/>
    </row>
    <row r="130" spans="1:18" ht="25.5" x14ac:dyDescent="0.25">
      <c r="B130" s="79" t="s">
        <v>39</v>
      </c>
      <c r="C130" s="79" t="s">
        <v>720</v>
      </c>
      <c r="D130" s="79" t="s">
        <v>721</v>
      </c>
      <c r="E130" s="80"/>
      <c r="F130" s="80">
        <v>200</v>
      </c>
      <c r="G130" s="80">
        <v>10</v>
      </c>
      <c r="H130" s="80">
        <v>115000</v>
      </c>
      <c r="I130" s="80">
        <v>10</v>
      </c>
      <c r="J130" s="80"/>
      <c r="K130" s="80"/>
      <c r="L130" s="80">
        <v>115220</v>
      </c>
      <c r="M130" s="71"/>
      <c r="N130" s="71"/>
      <c r="O130" s="71"/>
      <c r="P130" s="71"/>
      <c r="Q130" s="71"/>
      <c r="R130" s="71"/>
    </row>
    <row r="131" spans="1:18" ht="25.5" x14ac:dyDescent="0.25">
      <c r="C131" s="79" t="s">
        <v>737</v>
      </c>
      <c r="D131" s="79" t="s">
        <v>738</v>
      </c>
      <c r="E131" s="80"/>
      <c r="F131" s="80"/>
      <c r="G131" s="80"/>
      <c r="H131" s="80"/>
      <c r="I131" s="80">
        <v>10</v>
      </c>
      <c r="J131" s="80"/>
      <c r="K131" s="80"/>
      <c r="L131" s="80">
        <v>10</v>
      </c>
      <c r="M131" s="71"/>
      <c r="N131" s="71"/>
      <c r="O131" s="71"/>
      <c r="P131" s="71"/>
      <c r="Q131" s="71"/>
      <c r="R131" s="71"/>
    </row>
    <row r="132" spans="1:18" ht="25.5" x14ac:dyDescent="0.25">
      <c r="C132" s="79" t="s">
        <v>740</v>
      </c>
      <c r="D132" s="79" t="s">
        <v>741</v>
      </c>
      <c r="E132" s="80"/>
      <c r="F132" s="80">
        <v>1003</v>
      </c>
      <c r="G132" s="80">
        <v>10</v>
      </c>
      <c r="H132" s="80"/>
      <c r="I132" s="80">
        <v>7787827</v>
      </c>
      <c r="J132" s="80"/>
      <c r="K132" s="80">
        <v>840</v>
      </c>
      <c r="L132" s="80">
        <v>7789680</v>
      </c>
      <c r="M132" s="71"/>
      <c r="N132" s="71"/>
      <c r="O132" s="71"/>
      <c r="P132" s="71"/>
      <c r="Q132" s="71"/>
      <c r="R132" s="71"/>
    </row>
    <row r="133" spans="1:18" ht="25.5" x14ac:dyDescent="0.25">
      <c r="C133" s="79" t="s">
        <v>744</v>
      </c>
      <c r="D133" s="79" t="s">
        <v>745</v>
      </c>
      <c r="E133" s="80"/>
      <c r="F133" s="80">
        <v>1003</v>
      </c>
      <c r="G133" s="80">
        <v>20</v>
      </c>
      <c r="H133" s="80"/>
      <c r="I133" s="80">
        <v>11487107</v>
      </c>
      <c r="J133" s="80"/>
      <c r="K133" s="80"/>
      <c r="L133" s="80">
        <v>11488130</v>
      </c>
      <c r="M133" s="71"/>
      <c r="N133" s="71"/>
      <c r="O133" s="71"/>
      <c r="P133" s="71"/>
      <c r="Q133" s="71"/>
      <c r="R133" s="71"/>
    </row>
    <row r="134" spans="1:18" ht="25.5" x14ac:dyDescent="0.25">
      <c r="C134" s="79" t="s">
        <v>748</v>
      </c>
      <c r="D134" s="79" t="s">
        <v>749</v>
      </c>
      <c r="E134" s="80"/>
      <c r="F134" s="80">
        <v>1006</v>
      </c>
      <c r="G134" s="80"/>
      <c r="H134" s="80"/>
      <c r="I134" s="80">
        <v>2754744</v>
      </c>
      <c r="J134" s="80"/>
      <c r="K134" s="80"/>
      <c r="L134" s="80">
        <v>2755750</v>
      </c>
      <c r="M134" s="71"/>
      <c r="N134" s="71"/>
      <c r="O134" s="71"/>
      <c r="P134" s="71"/>
      <c r="Q134" s="71"/>
      <c r="R134" s="71"/>
    </row>
    <row r="135" spans="1:18" ht="15" x14ac:dyDescent="0.25">
      <c r="C135" s="79" t="s">
        <v>751</v>
      </c>
      <c r="D135" s="79" t="s">
        <v>752</v>
      </c>
      <c r="E135" s="80"/>
      <c r="F135" s="80">
        <v>1006</v>
      </c>
      <c r="G135" s="80">
        <v>600510</v>
      </c>
      <c r="H135" s="80"/>
      <c r="I135" s="80">
        <v>9434854</v>
      </c>
      <c r="J135" s="80"/>
      <c r="K135" s="80"/>
      <c r="L135" s="80">
        <v>10036370</v>
      </c>
      <c r="M135" s="71"/>
      <c r="N135" s="71"/>
      <c r="O135" s="71"/>
      <c r="P135" s="71"/>
      <c r="Q135" s="71"/>
      <c r="R135" s="71"/>
    </row>
    <row r="136" spans="1:18" ht="25.5" x14ac:dyDescent="0.25">
      <c r="C136" s="79" t="s">
        <v>729</v>
      </c>
      <c r="D136" s="79" t="s">
        <v>730</v>
      </c>
      <c r="E136" s="80"/>
      <c r="F136" s="80"/>
      <c r="G136" s="80"/>
      <c r="H136" s="80"/>
      <c r="I136" s="80">
        <v>2165000</v>
      </c>
      <c r="J136" s="80"/>
      <c r="K136" s="80"/>
      <c r="L136" s="80">
        <v>2165000</v>
      </c>
      <c r="M136" s="71"/>
      <c r="N136" s="71"/>
      <c r="O136" s="71"/>
      <c r="P136" s="71"/>
      <c r="Q136" s="71"/>
      <c r="R136" s="71"/>
    </row>
    <row r="137" spans="1:18" ht="25.5" x14ac:dyDescent="0.25">
      <c r="C137" s="79" t="s">
        <v>712</v>
      </c>
      <c r="D137" s="79" t="s">
        <v>713</v>
      </c>
      <c r="E137" s="80"/>
      <c r="F137" s="80"/>
      <c r="G137" s="80"/>
      <c r="H137" s="80">
        <v>306000</v>
      </c>
      <c r="I137" s="80"/>
      <c r="J137" s="80"/>
      <c r="K137" s="80"/>
      <c r="L137" s="80">
        <v>306000</v>
      </c>
      <c r="M137" s="71"/>
      <c r="N137" s="71"/>
      <c r="O137" s="71"/>
      <c r="P137" s="71"/>
      <c r="Q137" s="71"/>
      <c r="R137" s="71"/>
    </row>
    <row r="138" spans="1:18" ht="15" x14ac:dyDescent="0.25">
      <c r="C138" s="79" t="s">
        <v>717</v>
      </c>
      <c r="D138" s="79" t="s">
        <v>718</v>
      </c>
      <c r="E138" s="80"/>
      <c r="F138" s="80"/>
      <c r="G138" s="80">
        <v>10</v>
      </c>
      <c r="H138" s="80"/>
      <c r="I138" s="80"/>
      <c r="J138" s="80"/>
      <c r="K138" s="80"/>
      <c r="L138" s="80">
        <v>10</v>
      </c>
      <c r="M138" s="71"/>
      <c r="N138" s="71"/>
      <c r="O138" s="71"/>
      <c r="P138" s="71"/>
      <c r="Q138" s="71"/>
      <c r="R138" s="71"/>
    </row>
    <row r="139" spans="1:18" ht="25.5" x14ac:dyDescent="0.25">
      <c r="C139" s="79" t="s">
        <v>723</v>
      </c>
      <c r="D139" s="79" t="s">
        <v>724</v>
      </c>
      <c r="E139" s="80"/>
      <c r="F139" s="80">
        <v>100</v>
      </c>
      <c r="G139" s="80">
        <v>10</v>
      </c>
      <c r="H139" s="80"/>
      <c r="I139" s="80"/>
      <c r="J139" s="80"/>
      <c r="K139" s="80"/>
      <c r="L139" s="80">
        <v>110</v>
      </c>
      <c r="M139" s="71"/>
      <c r="N139" s="71"/>
      <c r="O139" s="71"/>
      <c r="P139" s="71"/>
      <c r="Q139" s="71"/>
      <c r="R139" s="71"/>
    </row>
    <row r="140" spans="1:18" ht="25.5" x14ac:dyDescent="0.25">
      <c r="C140" s="79" t="s">
        <v>733</v>
      </c>
      <c r="D140" s="79" t="s">
        <v>734</v>
      </c>
      <c r="E140" s="80"/>
      <c r="F140" s="80">
        <v>70</v>
      </c>
      <c r="G140" s="80">
        <v>10</v>
      </c>
      <c r="H140" s="80"/>
      <c r="I140" s="80"/>
      <c r="J140" s="80"/>
      <c r="K140" s="80"/>
      <c r="L140" s="80">
        <v>80</v>
      </c>
      <c r="M140" s="71"/>
      <c r="N140" s="71"/>
      <c r="O140" s="71"/>
      <c r="P140" s="71"/>
      <c r="Q140" s="71"/>
      <c r="R140" s="71"/>
    </row>
    <row r="141" spans="1:18" ht="25.5" x14ac:dyDescent="0.25">
      <c r="C141" s="79" t="s">
        <v>753</v>
      </c>
      <c r="D141" s="79" t="s">
        <v>754</v>
      </c>
      <c r="E141" s="80"/>
      <c r="F141" s="80"/>
      <c r="G141" s="80"/>
      <c r="H141" s="80"/>
      <c r="I141" s="80">
        <v>180010</v>
      </c>
      <c r="J141" s="80"/>
      <c r="K141" s="80"/>
      <c r="L141" s="80">
        <v>180010</v>
      </c>
      <c r="M141" s="71"/>
      <c r="N141" s="71"/>
      <c r="O141" s="71"/>
      <c r="P141" s="71"/>
      <c r="Q141" s="71"/>
      <c r="R141" s="71"/>
    </row>
    <row r="142" spans="1:18" ht="15" x14ac:dyDescent="0.25">
      <c r="C142" s="79" t="s">
        <v>726</v>
      </c>
      <c r="D142" s="79" t="s">
        <v>727</v>
      </c>
      <c r="E142" s="80"/>
      <c r="F142" s="80"/>
      <c r="G142" s="80">
        <v>10</v>
      </c>
      <c r="H142" s="80"/>
      <c r="I142" s="80"/>
      <c r="J142" s="80"/>
      <c r="K142" s="80"/>
      <c r="L142" s="80">
        <v>10</v>
      </c>
      <c r="M142" s="71"/>
      <c r="N142" s="71"/>
      <c r="O142" s="71"/>
      <c r="P142" s="71"/>
      <c r="Q142" s="71"/>
      <c r="R142" s="71"/>
    </row>
    <row r="143" spans="1:18" ht="25.5" x14ac:dyDescent="0.25">
      <c r="C143" s="79" t="s">
        <v>714</v>
      </c>
      <c r="D143" s="79" t="s">
        <v>715</v>
      </c>
      <c r="E143" s="80"/>
      <c r="F143" s="80"/>
      <c r="G143" s="80"/>
      <c r="H143" s="80">
        <v>10000</v>
      </c>
      <c r="I143" s="80"/>
      <c r="J143" s="80"/>
      <c r="K143" s="80"/>
      <c r="L143" s="80">
        <v>10000</v>
      </c>
      <c r="M143" s="71"/>
      <c r="N143" s="71"/>
      <c r="O143" s="71"/>
      <c r="P143" s="71"/>
      <c r="Q143" s="71"/>
      <c r="R143" s="71"/>
    </row>
    <row r="144" spans="1:18" ht="25.5" x14ac:dyDescent="0.25">
      <c r="A144" s="79" t="s">
        <v>166</v>
      </c>
      <c r="B144" s="79" t="s">
        <v>39</v>
      </c>
      <c r="C144" s="79" t="s">
        <v>755</v>
      </c>
      <c r="D144" s="79" t="s">
        <v>756</v>
      </c>
      <c r="E144" s="80"/>
      <c r="F144" s="80"/>
      <c r="G144" s="80"/>
      <c r="H144" s="80">
        <v>410000</v>
      </c>
      <c r="I144" s="80"/>
      <c r="J144" s="80"/>
      <c r="K144" s="80"/>
      <c r="L144" s="80">
        <v>410000</v>
      </c>
      <c r="M144" s="71"/>
      <c r="N144" s="71"/>
      <c r="O144" s="71"/>
      <c r="P144" s="71"/>
      <c r="Q144" s="71"/>
      <c r="R144" s="71"/>
    </row>
    <row r="145" spans="1:18" ht="25.5" x14ac:dyDescent="0.25">
      <c r="C145" s="79" t="s">
        <v>765</v>
      </c>
      <c r="D145" s="79" t="s">
        <v>766</v>
      </c>
      <c r="E145" s="80"/>
      <c r="F145" s="80">
        <v>604</v>
      </c>
      <c r="G145" s="80">
        <v>320230</v>
      </c>
      <c r="H145" s="80"/>
      <c r="I145" s="80">
        <v>2369000</v>
      </c>
      <c r="J145" s="80"/>
      <c r="K145" s="80"/>
      <c r="L145" s="80">
        <v>2689834</v>
      </c>
      <c r="M145" s="71"/>
      <c r="N145" s="71"/>
      <c r="O145" s="71"/>
      <c r="P145" s="71"/>
      <c r="Q145" s="71"/>
      <c r="R145" s="71"/>
    </row>
    <row r="146" spans="1:18" ht="25.5" x14ac:dyDescent="0.25">
      <c r="C146" s="79" t="s">
        <v>761</v>
      </c>
      <c r="D146" s="79" t="s">
        <v>762</v>
      </c>
      <c r="E146" s="80"/>
      <c r="F146" s="80"/>
      <c r="G146" s="80"/>
      <c r="H146" s="80"/>
      <c r="I146" s="80">
        <v>44000</v>
      </c>
      <c r="J146" s="80"/>
      <c r="K146" s="80"/>
      <c r="L146" s="80">
        <v>44000</v>
      </c>
      <c r="M146" s="71"/>
      <c r="N146" s="71"/>
      <c r="O146" s="71"/>
      <c r="P146" s="71"/>
      <c r="Q146" s="71"/>
      <c r="R146" s="71"/>
    </row>
    <row r="147" spans="1:18" ht="25.5" x14ac:dyDescent="0.25">
      <c r="C147" s="79" t="s">
        <v>757</v>
      </c>
      <c r="D147" s="79" t="s">
        <v>758</v>
      </c>
      <c r="E147" s="80"/>
      <c r="F147" s="80">
        <v>70</v>
      </c>
      <c r="G147" s="80">
        <v>10</v>
      </c>
      <c r="H147" s="80"/>
      <c r="I147" s="80"/>
      <c r="J147" s="80"/>
      <c r="K147" s="80"/>
      <c r="L147" s="80">
        <v>80</v>
      </c>
      <c r="M147" s="71"/>
      <c r="N147" s="71"/>
      <c r="O147" s="71"/>
      <c r="P147" s="71"/>
      <c r="Q147" s="71"/>
      <c r="R147" s="71"/>
    </row>
    <row r="148" spans="1:18" ht="25.5" x14ac:dyDescent="0.25">
      <c r="C148" s="79" t="s">
        <v>768</v>
      </c>
      <c r="D148" s="79" t="s">
        <v>769</v>
      </c>
      <c r="E148" s="80"/>
      <c r="F148" s="80">
        <v>1200</v>
      </c>
      <c r="G148" s="80"/>
      <c r="H148" s="80"/>
      <c r="I148" s="80">
        <v>1000</v>
      </c>
      <c r="J148" s="80"/>
      <c r="K148" s="80"/>
      <c r="L148" s="80">
        <v>2200</v>
      </c>
      <c r="M148" s="71"/>
      <c r="N148" s="71"/>
      <c r="O148" s="71"/>
      <c r="P148" s="71"/>
      <c r="Q148" s="71"/>
      <c r="R148" s="71"/>
    </row>
    <row r="149" spans="1:18" ht="15" x14ac:dyDescent="0.25">
      <c r="A149" s="79" t="s">
        <v>170</v>
      </c>
      <c r="B149" s="79" t="s">
        <v>39</v>
      </c>
      <c r="C149" s="79" t="s">
        <v>770</v>
      </c>
      <c r="D149" s="79" t="s">
        <v>771</v>
      </c>
      <c r="E149" s="80"/>
      <c r="F149" s="80">
        <v>607</v>
      </c>
      <c r="G149" s="80">
        <v>10</v>
      </c>
      <c r="H149" s="80">
        <v>5000</v>
      </c>
      <c r="I149" s="80">
        <v>3</v>
      </c>
      <c r="J149" s="80"/>
      <c r="K149" s="80"/>
      <c r="L149" s="80">
        <v>5620</v>
      </c>
      <c r="M149" s="71"/>
      <c r="N149" s="71"/>
      <c r="O149" s="71"/>
      <c r="P149" s="71"/>
      <c r="Q149" s="71"/>
      <c r="R149" s="71"/>
    </row>
    <row r="150" spans="1:18" ht="25.5" x14ac:dyDescent="0.25">
      <c r="C150" s="79" t="s">
        <v>772</v>
      </c>
      <c r="D150" s="79" t="s">
        <v>773</v>
      </c>
      <c r="E150" s="80"/>
      <c r="F150" s="80">
        <v>200</v>
      </c>
      <c r="G150" s="80">
        <v>10</v>
      </c>
      <c r="H150" s="80">
        <v>540000</v>
      </c>
      <c r="I150" s="80">
        <v>10</v>
      </c>
      <c r="J150" s="80"/>
      <c r="K150" s="80"/>
      <c r="L150" s="80">
        <v>540220</v>
      </c>
      <c r="M150" s="71"/>
      <c r="N150" s="71"/>
      <c r="O150" s="71"/>
      <c r="P150" s="71"/>
      <c r="Q150" s="71"/>
      <c r="R150" s="71"/>
    </row>
    <row r="151" spans="1:18" ht="25.5" x14ac:dyDescent="0.25">
      <c r="C151" s="79" t="s">
        <v>790</v>
      </c>
      <c r="D151" s="79" t="s">
        <v>791</v>
      </c>
      <c r="E151" s="80"/>
      <c r="F151" s="80">
        <v>500</v>
      </c>
      <c r="G151" s="80">
        <v>10</v>
      </c>
      <c r="H151" s="80"/>
      <c r="I151" s="80">
        <v>120300</v>
      </c>
      <c r="J151" s="80"/>
      <c r="K151" s="80"/>
      <c r="L151" s="80">
        <v>120810</v>
      </c>
      <c r="M151" s="71"/>
      <c r="N151" s="71"/>
      <c r="O151" s="71"/>
      <c r="P151" s="71"/>
      <c r="Q151" s="71"/>
      <c r="R151" s="71"/>
    </row>
    <row r="152" spans="1:18" ht="15" x14ac:dyDescent="0.25">
      <c r="C152" s="79" t="s">
        <v>793</v>
      </c>
      <c r="D152" s="79" t="s">
        <v>794</v>
      </c>
      <c r="E152" s="80"/>
      <c r="F152" s="80">
        <v>533</v>
      </c>
      <c r="G152" s="80">
        <v>168320</v>
      </c>
      <c r="H152" s="80"/>
      <c r="I152" s="80">
        <v>1108943</v>
      </c>
      <c r="J152" s="80"/>
      <c r="K152" s="80"/>
      <c r="L152" s="80">
        <v>1277796</v>
      </c>
      <c r="M152" s="71"/>
      <c r="N152" s="71"/>
      <c r="O152" s="71"/>
      <c r="P152" s="71"/>
      <c r="Q152" s="71"/>
      <c r="R152" s="71"/>
    </row>
    <row r="153" spans="1:18" ht="25.5" x14ac:dyDescent="0.25">
      <c r="C153" s="79" t="s">
        <v>783</v>
      </c>
      <c r="D153" s="79" t="s">
        <v>784</v>
      </c>
      <c r="E153" s="80"/>
      <c r="F153" s="80"/>
      <c r="G153" s="80"/>
      <c r="H153" s="80"/>
      <c r="I153" s="80">
        <v>15000</v>
      </c>
      <c r="J153" s="80"/>
      <c r="K153" s="80"/>
      <c r="L153" s="80">
        <v>15000</v>
      </c>
      <c r="M153" s="71"/>
      <c r="N153" s="71"/>
      <c r="O153" s="71"/>
      <c r="P153" s="71"/>
      <c r="Q153" s="71"/>
      <c r="R153" s="71"/>
    </row>
    <row r="154" spans="1:18" ht="25.5" x14ac:dyDescent="0.25">
      <c r="C154" s="79" t="s">
        <v>776</v>
      </c>
      <c r="D154" s="79" t="s">
        <v>777</v>
      </c>
      <c r="E154" s="80"/>
      <c r="F154" s="80"/>
      <c r="G154" s="80">
        <v>10</v>
      </c>
      <c r="H154" s="80">
        <v>5000</v>
      </c>
      <c r="I154" s="80">
        <v>10</v>
      </c>
      <c r="J154" s="80"/>
      <c r="K154" s="80"/>
      <c r="L154" s="80">
        <v>5020</v>
      </c>
      <c r="M154" s="71"/>
      <c r="N154" s="71"/>
      <c r="O154" s="71"/>
      <c r="P154" s="71"/>
      <c r="Q154" s="71"/>
      <c r="R154" s="71"/>
    </row>
    <row r="155" spans="1:18" ht="25.5" x14ac:dyDescent="0.25">
      <c r="C155" s="79" t="s">
        <v>780</v>
      </c>
      <c r="D155" s="79" t="s">
        <v>781</v>
      </c>
      <c r="E155" s="80"/>
      <c r="F155" s="80">
        <v>200</v>
      </c>
      <c r="G155" s="80">
        <v>10</v>
      </c>
      <c r="H155" s="80">
        <v>241000</v>
      </c>
      <c r="I155" s="80">
        <v>10</v>
      </c>
      <c r="J155" s="80"/>
      <c r="K155" s="80"/>
      <c r="L155" s="80">
        <v>241220</v>
      </c>
      <c r="M155" s="71"/>
      <c r="N155" s="71"/>
      <c r="O155" s="71"/>
      <c r="P155" s="71"/>
      <c r="Q155" s="71"/>
      <c r="R155" s="71"/>
    </row>
    <row r="156" spans="1:18" ht="25.5" x14ac:dyDescent="0.25">
      <c r="C156" s="79" t="s">
        <v>787</v>
      </c>
      <c r="D156" s="79" t="s">
        <v>788</v>
      </c>
      <c r="E156" s="80"/>
      <c r="F156" s="80">
        <v>200</v>
      </c>
      <c r="G156" s="80">
        <v>10</v>
      </c>
      <c r="H156" s="80">
        <v>21000</v>
      </c>
      <c r="I156" s="80">
        <v>10</v>
      </c>
      <c r="J156" s="80"/>
      <c r="K156" s="80"/>
      <c r="L156" s="80">
        <v>21220</v>
      </c>
      <c r="M156" s="71"/>
      <c r="N156" s="71"/>
      <c r="O156" s="71"/>
      <c r="P156" s="71"/>
      <c r="Q156" s="71"/>
      <c r="R156" s="71"/>
    </row>
    <row r="157" spans="1:18" ht="25.5" x14ac:dyDescent="0.25">
      <c r="C157" s="79" t="s">
        <v>795</v>
      </c>
      <c r="D157" s="79" t="s">
        <v>796</v>
      </c>
      <c r="E157" s="80"/>
      <c r="F157" s="80"/>
      <c r="G157" s="80"/>
      <c r="H157" s="80"/>
      <c r="I157" s="80">
        <v>1000</v>
      </c>
      <c r="J157" s="80"/>
      <c r="K157" s="80"/>
      <c r="L157" s="80">
        <v>1000</v>
      </c>
      <c r="M157" s="71"/>
      <c r="N157" s="71"/>
      <c r="O157" s="71"/>
      <c r="P157" s="71"/>
      <c r="Q157" s="71"/>
      <c r="R157" s="71"/>
    </row>
    <row r="158" spans="1:18" ht="25.5" x14ac:dyDescent="0.25">
      <c r="A158" s="79" t="s">
        <v>363</v>
      </c>
      <c r="B158" s="79" t="s">
        <v>39</v>
      </c>
      <c r="C158" s="79" t="s">
        <v>800</v>
      </c>
      <c r="D158" s="79" t="s">
        <v>801</v>
      </c>
      <c r="E158" s="80"/>
      <c r="F158" s="80">
        <v>1766</v>
      </c>
      <c r="G158" s="80"/>
      <c r="H158" s="80"/>
      <c r="I158" s="80">
        <v>8612334</v>
      </c>
      <c r="J158" s="80"/>
      <c r="K158" s="80">
        <v>9530</v>
      </c>
      <c r="L158" s="80">
        <v>8623630</v>
      </c>
      <c r="M158" s="71"/>
      <c r="N158" s="71"/>
      <c r="O158" s="71"/>
      <c r="P158" s="71"/>
      <c r="Q158" s="71"/>
      <c r="R158" s="71"/>
    </row>
    <row r="159" spans="1:18" ht="15" x14ac:dyDescent="0.25">
      <c r="C159" s="79" t="s">
        <v>802</v>
      </c>
      <c r="D159" s="79" t="s">
        <v>803</v>
      </c>
      <c r="E159" s="80"/>
      <c r="F159" s="80">
        <v>1401</v>
      </c>
      <c r="G159" s="80"/>
      <c r="H159" s="80"/>
      <c r="I159" s="80">
        <v>5587559</v>
      </c>
      <c r="J159" s="80"/>
      <c r="K159" s="80">
        <v>1270</v>
      </c>
      <c r="L159" s="80">
        <v>5590230</v>
      </c>
      <c r="M159" s="71"/>
      <c r="N159" s="71"/>
      <c r="O159" s="71"/>
      <c r="P159" s="71"/>
      <c r="Q159" s="71"/>
      <c r="R159" s="71"/>
    </row>
    <row r="160" spans="1:18" ht="25.5" x14ac:dyDescent="0.25">
      <c r="C160" s="79" t="s">
        <v>797</v>
      </c>
      <c r="D160" s="79" t="s">
        <v>798</v>
      </c>
      <c r="E160" s="80"/>
      <c r="F160" s="80">
        <v>150</v>
      </c>
      <c r="G160" s="80">
        <v>49900</v>
      </c>
      <c r="H160" s="80"/>
      <c r="I160" s="80">
        <v>503000</v>
      </c>
      <c r="J160" s="80"/>
      <c r="K160" s="80">
        <v>195</v>
      </c>
      <c r="L160" s="80">
        <v>553245</v>
      </c>
      <c r="M160" s="71"/>
      <c r="N160" s="71"/>
      <c r="O160" s="71"/>
      <c r="P160" s="71"/>
      <c r="Q160" s="71"/>
      <c r="R160" s="71"/>
    </row>
    <row r="161" spans="1:18" ht="15" x14ac:dyDescent="0.25">
      <c r="A161" s="79" t="s">
        <v>203</v>
      </c>
      <c r="B161" s="79" t="s">
        <v>39</v>
      </c>
      <c r="C161" s="79" t="s">
        <v>204</v>
      </c>
      <c r="D161" s="79" t="s">
        <v>206</v>
      </c>
      <c r="E161" s="80">
        <v>160</v>
      </c>
      <c r="F161" s="80"/>
      <c r="G161" s="80"/>
      <c r="H161" s="80"/>
      <c r="I161" s="80"/>
      <c r="J161" s="80"/>
      <c r="K161" s="80"/>
      <c r="L161" s="80">
        <v>160</v>
      </c>
      <c r="M161" s="71"/>
      <c r="N161" s="71"/>
      <c r="O161" s="71"/>
      <c r="P161" s="71"/>
      <c r="Q161" s="71"/>
      <c r="R161" s="71"/>
    </row>
    <row r="162" spans="1:18" ht="25.5" x14ac:dyDescent="0.25">
      <c r="A162" s="79" t="s">
        <v>804</v>
      </c>
      <c r="E162" s="80"/>
      <c r="F162" s="80">
        <v>1003</v>
      </c>
      <c r="G162" s="80">
        <v>154542</v>
      </c>
      <c r="H162" s="80"/>
      <c r="I162" s="80">
        <v>9794266</v>
      </c>
      <c r="J162" s="80"/>
      <c r="K162" s="80">
        <v>1766</v>
      </c>
      <c r="L162" s="80">
        <v>9951577</v>
      </c>
      <c r="M162" s="71"/>
      <c r="N162" s="71"/>
      <c r="O162" s="71"/>
      <c r="P162" s="71"/>
      <c r="Q162" s="71"/>
      <c r="R162" s="71"/>
    </row>
    <row r="163" spans="1:18" ht="15" x14ac:dyDescent="0.25">
      <c r="A163" s="79" t="s">
        <v>180</v>
      </c>
      <c r="B163" s="79" t="s">
        <v>39</v>
      </c>
      <c r="C163" s="79" t="s">
        <v>805</v>
      </c>
      <c r="D163" s="79" t="s">
        <v>806</v>
      </c>
      <c r="E163" s="80"/>
      <c r="F163" s="80">
        <v>254</v>
      </c>
      <c r="G163" s="80">
        <v>10</v>
      </c>
      <c r="H163" s="80"/>
      <c r="I163" s="80">
        <v>10</v>
      </c>
      <c r="J163" s="80"/>
      <c r="K163" s="80"/>
      <c r="L163" s="80">
        <v>274</v>
      </c>
      <c r="M163" s="71"/>
      <c r="N163" s="71"/>
      <c r="O163" s="71"/>
      <c r="P163" s="71"/>
      <c r="Q163" s="71"/>
      <c r="R163" s="71"/>
    </row>
    <row r="164" spans="1:18" ht="15" x14ac:dyDescent="0.25">
      <c r="A164" s="79" t="s">
        <v>135</v>
      </c>
      <c r="B164" s="79" t="s">
        <v>39</v>
      </c>
      <c r="C164" s="79" t="s">
        <v>807</v>
      </c>
      <c r="D164" s="79" t="s">
        <v>808</v>
      </c>
      <c r="E164" s="80"/>
      <c r="F164" s="80"/>
      <c r="G164" s="80">
        <v>57397</v>
      </c>
      <c r="H164" s="80"/>
      <c r="I164" s="80">
        <v>1277334</v>
      </c>
      <c r="J164" s="80"/>
      <c r="K164" s="80"/>
      <c r="L164" s="80">
        <v>1334731</v>
      </c>
      <c r="M164" s="71"/>
      <c r="N164" s="71"/>
      <c r="O164" s="71"/>
      <c r="P164" s="71"/>
      <c r="Q164" s="71"/>
      <c r="R164" s="71"/>
    </row>
    <row r="165" spans="1:18" ht="25.5" x14ac:dyDescent="0.25">
      <c r="C165" s="79" t="s">
        <v>809</v>
      </c>
      <c r="D165" s="79" t="s">
        <v>810</v>
      </c>
      <c r="E165" s="80"/>
      <c r="F165" s="80">
        <v>197</v>
      </c>
      <c r="G165" s="80"/>
      <c r="H165" s="80"/>
      <c r="I165" s="80">
        <v>847347</v>
      </c>
      <c r="J165" s="80"/>
      <c r="K165" s="80"/>
      <c r="L165" s="80">
        <v>847544</v>
      </c>
      <c r="M165" s="71"/>
      <c r="N165" s="71"/>
      <c r="O165" s="71"/>
      <c r="P165" s="71"/>
      <c r="Q165" s="71"/>
      <c r="R165" s="71"/>
    </row>
    <row r="166" spans="1:18" ht="25.5" x14ac:dyDescent="0.25">
      <c r="A166" s="79" t="s">
        <v>217</v>
      </c>
      <c r="B166" s="79" t="s">
        <v>39</v>
      </c>
      <c r="C166" s="79" t="s">
        <v>812</v>
      </c>
      <c r="D166" s="79" t="s">
        <v>813</v>
      </c>
      <c r="E166" s="80"/>
      <c r="F166" s="80"/>
      <c r="G166" s="80"/>
      <c r="H166" s="80"/>
      <c r="I166" s="80">
        <v>791977</v>
      </c>
      <c r="J166" s="80"/>
      <c r="K166" s="80"/>
      <c r="L166" s="80">
        <v>791977</v>
      </c>
      <c r="M166" s="71"/>
      <c r="N166" s="71"/>
      <c r="O166" s="71"/>
      <c r="P166" s="71"/>
      <c r="Q166" s="71"/>
      <c r="R166" s="71"/>
    </row>
    <row r="167" spans="1:18" ht="25.5" x14ac:dyDescent="0.25">
      <c r="A167" s="79" t="s">
        <v>241</v>
      </c>
      <c r="B167" s="79" t="s">
        <v>39</v>
      </c>
      <c r="C167" s="79" t="s">
        <v>815</v>
      </c>
      <c r="D167" s="79" t="s">
        <v>816</v>
      </c>
      <c r="E167" s="80"/>
      <c r="F167" s="80"/>
      <c r="G167" s="80"/>
      <c r="H167" s="80"/>
      <c r="I167" s="80">
        <v>694260</v>
      </c>
      <c r="J167" s="80"/>
      <c r="K167" s="80">
        <v>96</v>
      </c>
      <c r="L167" s="80">
        <v>694356</v>
      </c>
      <c r="M167" s="71"/>
      <c r="N167" s="71"/>
      <c r="O167" s="71"/>
      <c r="P167" s="71"/>
      <c r="Q167" s="71"/>
      <c r="R167" s="71"/>
    </row>
    <row r="168" spans="1:18" ht="25.5" x14ac:dyDescent="0.25">
      <c r="C168" s="79" t="s">
        <v>819</v>
      </c>
      <c r="D168" s="79" t="s">
        <v>820</v>
      </c>
      <c r="E168" s="80"/>
      <c r="F168" s="80">
        <v>419</v>
      </c>
      <c r="G168" s="80"/>
      <c r="H168" s="80"/>
      <c r="I168" s="80">
        <v>2239692</v>
      </c>
      <c r="J168" s="80"/>
      <c r="K168" s="80"/>
      <c r="L168" s="80">
        <v>2240111</v>
      </c>
      <c r="M168" s="71"/>
      <c r="N168" s="71"/>
      <c r="O168" s="71"/>
      <c r="P168" s="71"/>
      <c r="Q168" s="71"/>
      <c r="R168" s="71"/>
    </row>
    <row r="169" spans="1:18" ht="25.5" x14ac:dyDescent="0.25">
      <c r="A169" s="79" t="s">
        <v>267</v>
      </c>
      <c r="B169" s="79" t="s">
        <v>39</v>
      </c>
      <c r="C169" s="79" t="s">
        <v>822</v>
      </c>
      <c r="D169" s="79" t="s">
        <v>823</v>
      </c>
      <c r="E169" s="80"/>
      <c r="F169" s="80">
        <v>133</v>
      </c>
      <c r="G169" s="80"/>
      <c r="H169" s="80"/>
      <c r="I169" s="80">
        <v>124698</v>
      </c>
      <c r="J169" s="80"/>
      <c r="K169" s="80">
        <v>150</v>
      </c>
      <c r="L169" s="80">
        <v>124981</v>
      </c>
      <c r="M169" s="71"/>
      <c r="N169" s="71"/>
      <c r="O169" s="71"/>
      <c r="P169" s="71"/>
      <c r="Q169" s="71"/>
      <c r="R169" s="71"/>
    </row>
    <row r="170" spans="1:18" ht="25.5" x14ac:dyDescent="0.25">
      <c r="A170" s="79" t="s">
        <v>276</v>
      </c>
      <c r="B170" s="79" t="s">
        <v>39</v>
      </c>
      <c r="C170" s="79" t="s">
        <v>825</v>
      </c>
      <c r="D170" s="79" t="s">
        <v>826</v>
      </c>
      <c r="E170" s="80"/>
      <c r="F170" s="80"/>
      <c r="G170" s="80"/>
      <c r="H170" s="80"/>
      <c r="I170" s="80">
        <v>10</v>
      </c>
      <c r="J170" s="80"/>
      <c r="K170" s="80"/>
      <c r="L170" s="80">
        <v>10</v>
      </c>
      <c r="M170" s="71"/>
      <c r="N170" s="71"/>
      <c r="O170" s="71"/>
      <c r="P170" s="71"/>
      <c r="Q170" s="71"/>
      <c r="R170" s="71"/>
    </row>
    <row r="171" spans="1:18" ht="15" x14ac:dyDescent="0.25">
      <c r="A171" s="79" t="s">
        <v>283</v>
      </c>
      <c r="B171" s="79" t="s">
        <v>39</v>
      </c>
      <c r="C171" s="79" t="s">
        <v>828</v>
      </c>
      <c r="D171" s="79" t="s">
        <v>829</v>
      </c>
      <c r="E171" s="80"/>
      <c r="F171" s="80"/>
      <c r="G171" s="80"/>
      <c r="H171" s="80"/>
      <c r="I171" s="80">
        <v>1050055</v>
      </c>
      <c r="J171" s="80"/>
      <c r="K171" s="80">
        <v>1520</v>
      </c>
      <c r="L171" s="80">
        <v>1051575</v>
      </c>
      <c r="M171" s="71"/>
      <c r="N171" s="71"/>
      <c r="O171" s="71"/>
      <c r="P171" s="71"/>
      <c r="Q171" s="71"/>
      <c r="R171" s="71"/>
    </row>
    <row r="172" spans="1:18" ht="25.5" x14ac:dyDescent="0.25">
      <c r="A172" s="79" t="s">
        <v>198</v>
      </c>
      <c r="B172" s="79" t="s">
        <v>39</v>
      </c>
      <c r="C172" s="79" t="s">
        <v>834</v>
      </c>
      <c r="D172" s="79" t="s">
        <v>835</v>
      </c>
      <c r="E172" s="80"/>
      <c r="F172" s="80"/>
      <c r="G172" s="80"/>
      <c r="H172" s="80"/>
      <c r="I172" s="80">
        <v>20030</v>
      </c>
      <c r="J172" s="80"/>
      <c r="K172" s="80"/>
      <c r="L172" s="80">
        <v>20030</v>
      </c>
      <c r="M172" s="71"/>
      <c r="N172" s="71"/>
      <c r="O172" s="71"/>
      <c r="P172" s="71"/>
      <c r="Q172" s="71"/>
      <c r="R172" s="71"/>
    </row>
    <row r="173" spans="1:18" ht="15" x14ac:dyDescent="0.25">
      <c r="C173" s="79" t="s">
        <v>831</v>
      </c>
      <c r="D173" s="79" t="s">
        <v>832</v>
      </c>
      <c r="E173" s="80"/>
      <c r="F173" s="80"/>
      <c r="G173" s="80"/>
      <c r="H173" s="80"/>
      <c r="I173" s="80">
        <v>20000</v>
      </c>
      <c r="J173" s="80"/>
      <c r="K173" s="80"/>
      <c r="L173" s="80">
        <v>20000</v>
      </c>
      <c r="M173" s="71"/>
      <c r="N173" s="71"/>
      <c r="O173" s="71"/>
      <c r="P173" s="71"/>
      <c r="Q173" s="71"/>
      <c r="R173" s="71"/>
    </row>
    <row r="174" spans="1:18" ht="15" x14ac:dyDescent="0.25">
      <c r="A174" s="79" t="s">
        <v>161</v>
      </c>
      <c r="B174" s="79" t="s">
        <v>39</v>
      </c>
      <c r="C174" s="79" t="s">
        <v>838</v>
      </c>
      <c r="D174" s="79" t="s">
        <v>839</v>
      </c>
      <c r="E174" s="80"/>
      <c r="F174" s="80"/>
      <c r="G174" s="80"/>
      <c r="H174" s="80"/>
      <c r="I174" s="80">
        <v>1199085</v>
      </c>
      <c r="J174" s="80"/>
      <c r="K174" s="80"/>
      <c r="L174" s="80">
        <v>1199085</v>
      </c>
      <c r="M174" s="71"/>
      <c r="N174" s="71"/>
      <c r="O174" s="71"/>
      <c r="P174" s="71"/>
      <c r="Q174" s="71"/>
      <c r="R174" s="71"/>
    </row>
    <row r="175" spans="1:18" ht="15" x14ac:dyDescent="0.25">
      <c r="C175" s="79" t="s">
        <v>841</v>
      </c>
      <c r="D175" s="79" t="s">
        <v>842</v>
      </c>
      <c r="E175" s="80"/>
      <c r="F175" s="80"/>
      <c r="G175" s="80">
        <v>97135</v>
      </c>
      <c r="H175" s="80"/>
      <c r="I175" s="80">
        <v>1529768</v>
      </c>
      <c r="J175" s="80"/>
      <c r="K175" s="80"/>
      <c r="L175" s="80">
        <v>1626903</v>
      </c>
      <c r="M175" s="71"/>
      <c r="N175" s="71"/>
      <c r="O175" s="71"/>
      <c r="P175" s="71"/>
      <c r="Q175" s="71"/>
      <c r="R175" s="71"/>
    </row>
    <row r="176" spans="1:18" ht="15" x14ac:dyDescent="0.25">
      <c r="A176" s="79" t="s">
        <v>844</v>
      </c>
      <c r="E176" s="80"/>
      <c r="F176" s="80">
        <v>5762</v>
      </c>
      <c r="G176" s="80">
        <v>3546745</v>
      </c>
      <c r="H176" s="80"/>
      <c r="I176" s="80">
        <v>46012982</v>
      </c>
      <c r="J176" s="80"/>
      <c r="K176" s="80">
        <v>28534</v>
      </c>
      <c r="L176" s="80">
        <v>49594023</v>
      </c>
      <c r="M176" s="71"/>
      <c r="N176" s="71"/>
      <c r="O176" s="71"/>
      <c r="P176" s="71"/>
      <c r="Q176" s="71"/>
      <c r="R176" s="71"/>
    </row>
    <row r="177" spans="1:18" ht="25.5" x14ac:dyDescent="0.25">
      <c r="A177" s="79" t="s">
        <v>180</v>
      </c>
      <c r="B177" s="79" t="s">
        <v>39</v>
      </c>
      <c r="C177" s="79" t="s">
        <v>855</v>
      </c>
      <c r="D177" s="79" t="s">
        <v>856</v>
      </c>
      <c r="E177" s="80"/>
      <c r="F177" s="80">
        <v>200</v>
      </c>
      <c r="G177" s="80">
        <v>211130</v>
      </c>
      <c r="H177" s="80"/>
      <c r="I177" s="80">
        <v>5187949</v>
      </c>
      <c r="J177" s="80"/>
      <c r="K177" s="80"/>
      <c r="L177" s="80">
        <v>5399279</v>
      </c>
      <c r="M177" s="71"/>
      <c r="N177" s="71"/>
      <c r="O177" s="71"/>
      <c r="P177" s="71"/>
      <c r="Q177" s="71"/>
      <c r="R177" s="71"/>
    </row>
    <row r="178" spans="1:18" ht="15" x14ac:dyDescent="0.25">
      <c r="A178" s="79" t="s">
        <v>135</v>
      </c>
      <c r="B178" s="79" t="s">
        <v>39</v>
      </c>
      <c r="C178" s="79" t="s">
        <v>857</v>
      </c>
      <c r="D178" s="79" t="s">
        <v>858</v>
      </c>
      <c r="E178" s="80"/>
      <c r="F178" s="80">
        <v>267</v>
      </c>
      <c r="G178" s="80">
        <v>28638</v>
      </c>
      <c r="H178" s="80"/>
      <c r="I178" s="80">
        <v>1163994</v>
      </c>
      <c r="J178" s="80"/>
      <c r="K178" s="80">
        <v>974</v>
      </c>
      <c r="L178" s="80">
        <v>1193873</v>
      </c>
      <c r="M178" s="71"/>
      <c r="N178" s="71"/>
      <c r="O178" s="71"/>
      <c r="P178" s="71"/>
      <c r="Q178" s="71"/>
      <c r="R178" s="71"/>
    </row>
    <row r="179" spans="1:18" ht="25.5" x14ac:dyDescent="0.25">
      <c r="A179" s="79" t="s">
        <v>217</v>
      </c>
      <c r="B179" s="79" t="s">
        <v>39</v>
      </c>
      <c r="C179" s="79" t="s">
        <v>859</v>
      </c>
      <c r="D179" s="79" t="s">
        <v>860</v>
      </c>
      <c r="E179" s="80"/>
      <c r="F179" s="80"/>
      <c r="G179" s="80"/>
      <c r="H179" s="80"/>
      <c r="I179" s="80">
        <v>1260467</v>
      </c>
      <c r="J179" s="80"/>
      <c r="K179" s="80"/>
      <c r="L179" s="80">
        <v>1260467</v>
      </c>
      <c r="M179" s="71"/>
      <c r="N179" s="71"/>
      <c r="O179" s="71"/>
      <c r="P179" s="71"/>
      <c r="Q179" s="71"/>
      <c r="R179" s="71"/>
    </row>
    <row r="180" spans="1:18" ht="25.5" x14ac:dyDescent="0.25">
      <c r="C180" s="79" t="s">
        <v>861</v>
      </c>
      <c r="D180" s="79" t="s">
        <v>862</v>
      </c>
      <c r="E180" s="80"/>
      <c r="F180" s="80">
        <v>200</v>
      </c>
      <c r="G180" s="80">
        <v>10</v>
      </c>
      <c r="H180" s="80"/>
      <c r="I180" s="80">
        <v>10</v>
      </c>
      <c r="J180" s="80"/>
      <c r="K180" s="80"/>
      <c r="L180" s="80">
        <v>220</v>
      </c>
      <c r="M180" s="71"/>
      <c r="N180" s="71"/>
      <c r="O180" s="71"/>
      <c r="P180" s="71"/>
      <c r="Q180" s="71"/>
      <c r="R180" s="71"/>
    </row>
    <row r="181" spans="1:18" ht="25.5" x14ac:dyDescent="0.25">
      <c r="A181" s="79" t="s">
        <v>141</v>
      </c>
      <c r="B181" s="79" t="s">
        <v>39</v>
      </c>
      <c r="C181" s="79" t="s">
        <v>863</v>
      </c>
      <c r="D181" s="79" t="s">
        <v>864</v>
      </c>
      <c r="E181" s="80"/>
      <c r="F181" s="80">
        <v>300</v>
      </c>
      <c r="G181" s="80">
        <v>94021</v>
      </c>
      <c r="H181" s="80"/>
      <c r="I181" s="80">
        <v>1219668</v>
      </c>
      <c r="J181" s="80"/>
      <c r="K181" s="80">
        <v>2900</v>
      </c>
      <c r="L181" s="80">
        <v>1316889</v>
      </c>
      <c r="M181" s="71"/>
      <c r="N181" s="71"/>
      <c r="O181" s="71"/>
      <c r="P181" s="71"/>
      <c r="Q181" s="71"/>
      <c r="R181" s="71"/>
    </row>
    <row r="182" spans="1:18" ht="25.5" x14ac:dyDescent="0.25">
      <c r="C182" s="79" t="s">
        <v>865</v>
      </c>
      <c r="D182" s="79" t="s">
        <v>866</v>
      </c>
      <c r="E182" s="80"/>
      <c r="F182" s="80">
        <v>138</v>
      </c>
      <c r="G182" s="80">
        <v>20000</v>
      </c>
      <c r="H182" s="80"/>
      <c r="I182" s="80">
        <v>100000</v>
      </c>
      <c r="J182" s="80"/>
      <c r="K182" s="80">
        <v>262</v>
      </c>
      <c r="L182" s="80">
        <v>120400</v>
      </c>
      <c r="M182" s="71"/>
      <c r="N182" s="71"/>
      <c r="O182" s="71"/>
      <c r="P182" s="71"/>
      <c r="Q182" s="71"/>
      <c r="R182" s="71"/>
    </row>
    <row r="183" spans="1:18" ht="25.5" x14ac:dyDescent="0.25">
      <c r="C183" s="79" t="s">
        <v>868</v>
      </c>
      <c r="D183" s="79" t="s">
        <v>869</v>
      </c>
      <c r="E183" s="80"/>
      <c r="F183" s="80">
        <v>138</v>
      </c>
      <c r="G183" s="80">
        <v>20000</v>
      </c>
      <c r="H183" s="80"/>
      <c r="I183" s="80">
        <v>720000</v>
      </c>
      <c r="J183" s="80"/>
      <c r="K183" s="80">
        <v>262</v>
      </c>
      <c r="L183" s="80">
        <v>740400</v>
      </c>
      <c r="M183" s="71"/>
      <c r="N183" s="71"/>
      <c r="O183" s="71"/>
      <c r="P183" s="71"/>
      <c r="Q183" s="71"/>
      <c r="R183" s="71"/>
    </row>
    <row r="184" spans="1:18" ht="25.5" x14ac:dyDescent="0.25">
      <c r="A184" s="79" t="s">
        <v>241</v>
      </c>
      <c r="B184" s="79" t="s">
        <v>39</v>
      </c>
      <c r="C184" s="79" t="s">
        <v>870</v>
      </c>
      <c r="D184" s="79" t="s">
        <v>871</v>
      </c>
      <c r="E184" s="80"/>
      <c r="F184" s="80">
        <v>100</v>
      </c>
      <c r="G184" s="80">
        <v>114888</v>
      </c>
      <c r="H184" s="80"/>
      <c r="I184" s="80">
        <v>1768870</v>
      </c>
      <c r="J184" s="80"/>
      <c r="K184" s="80">
        <v>4018</v>
      </c>
      <c r="L184" s="80">
        <v>1887876</v>
      </c>
      <c r="M184" s="71"/>
      <c r="N184" s="71"/>
      <c r="O184" s="71"/>
      <c r="P184" s="71"/>
      <c r="Q184" s="71"/>
      <c r="R184" s="71"/>
    </row>
    <row r="185" spans="1:18" ht="25.5" x14ac:dyDescent="0.25">
      <c r="C185" s="79" t="s">
        <v>873</v>
      </c>
      <c r="D185" s="79" t="s">
        <v>874</v>
      </c>
      <c r="E185" s="80"/>
      <c r="F185" s="80">
        <v>300</v>
      </c>
      <c r="G185" s="80">
        <v>44602</v>
      </c>
      <c r="H185" s="80"/>
      <c r="I185" s="80">
        <v>595398</v>
      </c>
      <c r="J185" s="80"/>
      <c r="K185" s="80">
        <v>2000</v>
      </c>
      <c r="L185" s="80">
        <v>642300</v>
      </c>
      <c r="M185" s="71"/>
      <c r="N185" s="71"/>
      <c r="O185" s="71"/>
      <c r="P185" s="71"/>
      <c r="Q185" s="71"/>
      <c r="R185" s="71"/>
    </row>
    <row r="186" spans="1:18" ht="25.5" x14ac:dyDescent="0.25">
      <c r="C186" s="79" t="s">
        <v>877</v>
      </c>
      <c r="D186" s="79" t="s">
        <v>878</v>
      </c>
      <c r="E186" s="80"/>
      <c r="F186" s="80">
        <v>100</v>
      </c>
      <c r="G186" s="80">
        <v>18718</v>
      </c>
      <c r="H186" s="80"/>
      <c r="I186" s="80">
        <v>518682</v>
      </c>
      <c r="J186" s="80"/>
      <c r="K186" s="80"/>
      <c r="L186" s="80">
        <v>537500</v>
      </c>
      <c r="M186" s="71"/>
      <c r="N186" s="71"/>
      <c r="O186" s="71"/>
      <c r="P186" s="71"/>
      <c r="Q186" s="71"/>
      <c r="R186" s="71"/>
    </row>
    <row r="187" spans="1:18" ht="25.5" x14ac:dyDescent="0.25">
      <c r="A187" s="79" t="s">
        <v>151</v>
      </c>
      <c r="B187" s="79" t="s">
        <v>39</v>
      </c>
      <c r="C187" s="79" t="s">
        <v>879</v>
      </c>
      <c r="D187" s="79" t="s">
        <v>880</v>
      </c>
      <c r="E187" s="80"/>
      <c r="F187" s="80"/>
      <c r="G187" s="80"/>
      <c r="H187" s="80"/>
      <c r="I187" s="80">
        <v>1373733</v>
      </c>
      <c r="J187" s="80"/>
      <c r="K187" s="80"/>
      <c r="L187" s="80">
        <v>1373733</v>
      </c>
      <c r="M187" s="71"/>
      <c r="N187" s="71"/>
      <c r="O187" s="71"/>
      <c r="P187" s="71"/>
      <c r="Q187" s="71"/>
      <c r="R187" s="71"/>
    </row>
    <row r="188" spans="1:18" ht="25.5" x14ac:dyDescent="0.25">
      <c r="C188" s="79" t="s">
        <v>882</v>
      </c>
      <c r="D188" s="79" t="s">
        <v>883</v>
      </c>
      <c r="E188" s="80"/>
      <c r="F188" s="80">
        <v>200</v>
      </c>
      <c r="G188" s="80">
        <v>210863</v>
      </c>
      <c r="H188" s="80"/>
      <c r="I188" s="80">
        <v>2000000</v>
      </c>
      <c r="J188" s="80"/>
      <c r="K188" s="80"/>
      <c r="L188" s="80">
        <v>2211063</v>
      </c>
      <c r="M188" s="71"/>
      <c r="N188" s="71"/>
      <c r="O188" s="71"/>
      <c r="P188" s="71"/>
      <c r="Q188" s="71"/>
      <c r="R188" s="71"/>
    </row>
    <row r="189" spans="1:18" ht="25.5" x14ac:dyDescent="0.25">
      <c r="C189" s="79" t="s">
        <v>884</v>
      </c>
      <c r="D189" s="79" t="s">
        <v>885</v>
      </c>
      <c r="E189" s="80"/>
      <c r="F189" s="80">
        <v>200</v>
      </c>
      <c r="G189" s="80">
        <v>200000</v>
      </c>
      <c r="H189" s="80"/>
      <c r="I189" s="80">
        <v>3038595</v>
      </c>
      <c r="J189" s="80"/>
      <c r="K189" s="80"/>
      <c r="L189" s="80">
        <v>3238795</v>
      </c>
      <c r="M189" s="71"/>
      <c r="N189" s="71"/>
      <c r="O189" s="71"/>
      <c r="P189" s="71"/>
      <c r="Q189" s="71"/>
      <c r="R189" s="71"/>
    </row>
    <row r="190" spans="1:18" ht="25.5" x14ac:dyDescent="0.25">
      <c r="C190" s="79" t="s">
        <v>886</v>
      </c>
      <c r="D190" s="79" t="s">
        <v>887</v>
      </c>
      <c r="E190" s="80"/>
      <c r="F190" s="80">
        <v>100</v>
      </c>
      <c r="G190" s="80">
        <v>71996</v>
      </c>
      <c r="H190" s="80"/>
      <c r="I190" s="80">
        <v>1334744</v>
      </c>
      <c r="J190" s="80"/>
      <c r="K190" s="80"/>
      <c r="L190" s="80">
        <v>1406840</v>
      </c>
      <c r="M190" s="71"/>
      <c r="N190" s="71"/>
      <c r="O190" s="71"/>
      <c r="P190" s="71"/>
      <c r="Q190" s="71"/>
      <c r="R190" s="71"/>
    </row>
    <row r="191" spans="1:18" ht="25.5" x14ac:dyDescent="0.25">
      <c r="A191" s="79" t="s">
        <v>198</v>
      </c>
      <c r="B191" s="79" t="s">
        <v>39</v>
      </c>
      <c r="C191" s="79" t="s">
        <v>888</v>
      </c>
      <c r="D191" s="79" t="s">
        <v>889</v>
      </c>
      <c r="E191" s="80"/>
      <c r="F191" s="80">
        <v>100</v>
      </c>
      <c r="G191" s="80">
        <v>115816</v>
      </c>
      <c r="H191" s="80"/>
      <c r="I191" s="80">
        <v>1175081</v>
      </c>
      <c r="J191" s="80"/>
      <c r="K191" s="80"/>
      <c r="L191" s="80">
        <v>1290997</v>
      </c>
      <c r="M191" s="71"/>
      <c r="N191" s="71"/>
      <c r="O191" s="71"/>
      <c r="P191" s="71"/>
      <c r="Q191" s="71"/>
      <c r="R191" s="71"/>
    </row>
    <row r="192" spans="1:18" ht="25.5" x14ac:dyDescent="0.25">
      <c r="C192" s="79" t="s">
        <v>891</v>
      </c>
      <c r="D192" s="79" t="s">
        <v>892</v>
      </c>
      <c r="E192" s="80"/>
      <c r="F192" s="80"/>
      <c r="G192" s="80"/>
      <c r="H192" s="80"/>
      <c r="I192" s="80">
        <v>388337</v>
      </c>
      <c r="J192" s="80"/>
      <c r="K192" s="80">
        <v>1465</v>
      </c>
      <c r="L192" s="80">
        <v>389802</v>
      </c>
      <c r="M192" s="71"/>
      <c r="N192" s="71"/>
      <c r="O192" s="71"/>
      <c r="P192" s="71"/>
      <c r="Q192" s="71"/>
      <c r="R192" s="71"/>
    </row>
    <row r="193" spans="1:18" ht="25.5" x14ac:dyDescent="0.25">
      <c r="C193" s="79" t="s">
        <v>893</v>
      </c>
      <c r="D193" s="79" t="s">
        <v>894</v>
      </c>
      <c r="E193" s="80"/>
      <c r="F193" s="80">
        <v>200</v>
      </c>
      <c r="G193" s="80">
        <v>98277</v>
      </c>
      <c r="H193" s="80"/>
      <c r="I193" s="80">
        <v>6174718</v>
      </c>
      <c r="J193" s="80"/>
      <c r="K193" s="80"/>
      <c r="L193" s="80">
        <v>6273195</v>
      </c>
      <c r="M193" s="71"/>
      <c r="N193" s="71"/>
      <c r="O193" s="71"/>
      <c r="P193" s="71"/>
      <c r="Q193" s="71"/>
      <c r="R193" s="71"/>
    </row>
    <row r="194" spans="1:18" ht="25.5" x14ac:dyDescent="0.25">
      <c r="A194" s="79" t="s">
        <v>303</v>
      </c>
      <c r="B194" s="79" t="s">
        <v>39</v>
      </c>
      <c r="C194" s="79" t="s">
        <v>895</v>
      </c>
      <c r="D194" s="79" t="s">
        <v>896</v>
      </c>
      <c r="E194" s="80"/>
      <c r="F194" s="80">
        <v>100</v>
      </c>
      <c r="G194" s="80">
        <v>170194</v>
      </c>
      <c r="H194" s="80"/>
      <c r="I194" s="80">
        <v>3193594</v>
      </c>
      <c r="J194" s="80"/>
      <c r="K194" s="80">
        <v>1510</v>
      </c>
      <c r="L194" s="80">
        <v>3365398</v>
      </c>
      <c r="M194" s="71"/>
      <c r="N194" s="71"/>
      <c r="O194" s="71"/>
      <c r="P194" s="71"/>
      <c r="Q194" s="71"/>
      <c r="R194" s="71"/>
    </row>
    <row r="195" spans="1:18" ht="15" x14ac:dyDescent="0.25">
      <c r="A195" s="79" t="s">
        <v>155</v>
      </c>
      <c r="B195" s="79" t="s">
        <v>39</v>
      </c>
      <c r="C195" s="79" t="s">
        <v>898</v>
      </c>
      <c r="D195" s="79" t="s">
        <v>899</v>
      </c>
      <c r="E195" s="80"/>
      <c r="F195" s="80"/>
      <c r="G195" s="80"/>
      <c r="H195" s="80"/>
      <c r="I195" s="80">
        <v>398034</v>
      </c>
      <c r="J195" s="80"/>
      <c r="K195" s="80">
        <v>971</v>
      </c>
      <c r="L195" s="80">
        <v>399005</v>
      </c>
      <c r="M195" s="71"/>
      <c r="N195" s="71"/>
      <c r="O195" s="71"/>
      <c r="P195" s="71"/>
      <c r="Q195" s="71"/>
      <c r="R195" s="71"/>
    </row>
    <row r="196" spans="1:18" ht="25.5" x14ac:dyDescent="0.25">
      <c r="C196" s="79" t="s">
        <v>900</v>
      </c>
      <c r="D196" s="79" t="s">
        <v>901</v>
      </c>
      <c r="E196" s="80"/>
      <c r="F196" s="80"/>
      <c r="G196" s="80">
        <v>62904</v>
      </c>
      <c r="H196" s="80"/>
      <c r="I196" s="80">
        <v>416000</v>
      </c>
      <c r="J196" s="80"/>
      <c r="K196" s="80">
        <v>760</v>
      </c>
      <c r="L196" s="80">
        <v>479664</v>
      </c>
      <c r="M196" s="71"/>
      <c r="N196" s="71"/>
      <c r="O196" s="71"/>
      <c r="P196" s="71"/>
      <c r="Q196" s="71"/>
      <c r="R196" s="71"/>
    </row>
    <row r="197" spans="1:18" ht="25.5" x14ac:dyDescent="0.25">
      <c r="C197" s="79" t="s">
        <v>902</v>
      </c>
      <c r="D197" s="79" t="s">
        <v>903</v>
      </c>
      <c r="E197" s="80"/>
      <c r="F197" s="80"/>
      <c r="G197" s="80">
        <v>63060</v>
      </c>
      <c r="H197" s="80"/>
      <c r="I197" s="80">
        <v>653259</v>
      </c>
      <c r="J197" s="80"/>
      <c r="K197" s="80"/>
      <c r="L197" s="80">
        <v>716319</v>
      </c>
      <c r="M197" s="71"/>
      <c r="N197" s="71"/>
      <c r="O197" s="71"/>
      <c r="P197" s="71"/>
      <c r="Q197" s="71"/>
      <c r="R197" s="71"/>
    </row>
    <row r="198" spans="1:18" ht="25.5" x14ac:dyDescent="0.25">
      <c r="C198" s="79" t="s">
        <v>904</v>
      </c>
      <c r="D198" s="79" t="s">
        <v>905</v>
      </c>
      <c r="E198" s="80"/>
      <c r="F198" s="80"/>
      <c r="G198" s="80"/>
      <c r="H198" s="80"/>
      <c r="I198" s="80">
        <v>593842</v>
      </c>
      <c r="J198" s="80"/>
      <c r="K198" s="80"/>
      <c r="L198" s="80">
        <v>593842</v>
      </c>
      <c r="M198" s="71"/>
      <c r="N198" s="71"/>
      <c r="O198" s="71"/>
      <c r="P198" s="71"/>
      <c r="Q198" s="71"/>
      <c r="R198" s="71"/>
    </row>
    <row r="199" spans="1:18" ht="25.5" x14ac:dyDescent="0.25">
      <c r="A199" s="79" t="s">
        <v>161</v>
      </c>
      <c r="B199" s="79" t="s">
        <v>39</v>
      </c>
      <c r="C199" s="79" t="s">
        <v>906</v>
      </c>
      <c r="D199" s="79" t="s">
        <v>907</v>
      </c>
      <c r="E199" s="80"/>
      <c r="F199" s="80"/>
      <c r="G199" s="80">
        <v>328100</v>
      </c>
      <c r="H199" s="80"/>
      <c r="I199" s="80"/>
      <c r="J199" s="80"/>
      <c r="K199" s="80"/>
      <c r="L199" s="80">
        <v>328100</v>
      </c>
      <c r="M199" s="71"/>
      <c r="N199" s="71"/>
      <c r="O199" s="71"/>
      <c r="P199" s="71"/>
      <c r="Q199" s="71"/>
      <c r="R199" s="71"/>
    </row>
    <row r="200" spans="1:18" ht="15" x14ac:dyDescent="0.25">
      <c r="C200" s="79" t="s">
        <v>908</v>
      </c>
      <c r="D200" s="79" t="s">
        <v>909</v>
      </c>
      <c r="E200" s="80"/>
      <c r="F200" s="80">
        <v>100</v>
      </c>
      <c r="G200" s="80">
        <v>55643</v>
      </c>
      <c r="H200" s="80"/>
      <c r="I200" s="80">
        <v>796373</v>
      </c>
      <c r="J200" s="80"/>
      <c r="K200" s="80">
        <v>386</v>
      </c>
      <c r="L200" s="80">
        <v>852502</v>
      </c>
      <c r="M200" s="71"/>
      <c r="N200" s="71"/>
      <c r="O200" s="71"/>
      <c r="P200" s="71"/>
      <c r="Q200" s="71"/>
      <c r="R200" s="71"/>
    </row>
    <row r="201" spans="1:18" ht="15" x14ac:dyDescent="0.25">
      <c r="C201" s="79" t="s">
        <v>910</v>
      </c>
      <c r="D201" s="79" t="s">
        <v>911</v>
      </c>
      <c r="E201" s="80"/>
      <c r="F201" s="80">
        <v>100</v>
      </c>
      <c r="G201" s="80">
        <v>53127</v>
      </c>
      <c r="H201" s="80"/>
      <c r="I201" s="80">
        <v>462976</v>
      </c>
      <c r="J201" s="80"/>
      <c r="K201" s="80">
        <v>986</v>
      </c>
      <c r="L201" s="80">
        <v>517189</v>
      </c>
      <c r="M201" s="71"/>
      <c r="N201" s="71"/>
      <c r="O201" s="71"/>
      <c r="P201" s="71"/>
      <c r="Q201" s="71"/>
      <c r="R201" s="71"/>
    </row>
    <row r="202" spans="1:18" ht="25.5" x14ac:dyDescent="0.25">
      <c r="C202" s="79" t="s">
        <v>915</v>
      </c>
      <c r="D202" s="79" t="s">
        <v>916</v>
      </c>
      <c r="E202" s="80"/>
      <c r="F202" s="80">
        <v>150</v>
      </c>
      <c r="G202" s="80">
        <v>31080</v>
      </c>
      <c r="H202" s="80"/>
      <c r="I202" s="80">
        <v>239360</v>
      </c>
      <c r="J202" s="80"/>
      <c r="K202" s="80">
        <v>600</v>
      </c>
      <c r="L202" s="80">
        <v>271190</v>
      </c>
      <c r="M202" s="71"/>
      <c r="N202" s="71"/>
      <c r="O202" s="71"/>
      <c r="P202" s="71"/>
      <c r="Q202" s="71"/>
      <c r="R202" s="71"/>
    </row>
    <row r="203" spans="1:18" ht="15" x14ac:dyDescent="0.25">
      <c r="C203" s="79" t="s">
        <v>917</v>
      </c>
      <c r="D203" s="79" t="s">
        <v>918</v>
      </c>
      <c r="E203" s="80"/>
      <c r="F203" s="80">
        <v>200</v>
      </c>
      <c r="G203" s="80">
        <v>25000</v>
      </c>
      <c r="H203" s="80"/>
      <c r="I203" s="80">
        <v>500000</v>
      </c>
      <c r="J203" s="80"/>
      <c r="K203" s="80">
        <v>1080</v>
      </c>
      <c r="L203" s="80">
        <v>526280</v>
      </c>
      <c r="M203" s="71"/>
      <c r="N203" s="71"/>
      <c r="O203" s="71"/>
      <c r="P203" s="71"/>
      <c r="Q203" s="71"/>
      <c r="R203" s="71"/>
    </row>
    <row r="204" spans="1:18" ht="15" x14ac:dyDescent="0.25">
      <c r="C204" s="79" t="s">
        <v>920</v>
      </c>
      <c r="D204" s="79" t="s">
        <v>921</v>
      </c>
      <c r="E204" s="80"/>
      <c r="F204" s="80">
        <v>200</v>
      </c>
      <c r="G204" s="80">
        <v>57000</v>
      </c>
      <c r="H204" s="80"/>
      <c r="I204" s="80">
        <v>550000</v>
      </c>
      <c r="J204" s="80"/>
      <c r="K204" s="80">
        <v>1080</v>
      </c>
      <c r="L204" s="80">
        <v>608280</v>
      </c>
      <c r="M204" s="71"/>
      <c r="N204" s="71"/>
      <c r="O204" s="71"/>
      <c r="P204" s="71"/>
      <c r="Q204" s="71"/>
      <c r="R204" s="71"/>
    </row>
    <row r="205" spans="1:18" ht="15" x14ac:dyDescent="0.25">
      <c r="C205" s="79" t="s">
        <v>923</v>
      </c>
      <c r="D205" s="79" t="s">
        <v>924</v>
      </c>
      <c r="E205" s="80"/>
      <c r="F205" s="80">
        <v>200</v>
      </c>
      <c r="G205" s="80">
        <v>57100</v>
      </c>
      <c r="H205" s="80"/>
      <c r="I205" s="80">
        <v>510000</v>
      </c>
      <c r="J205" s="80"/>
      <c r="K205" s="80">
        <v>1080</v>
      </c>
      <c r="L205" s="80">
        <v>568380</v>
      </c>
      <c r="M205" s="71"/>
      <c r="N205" s="71"/>
      <c r="O205" s="71"/>
      <c r="P205" s="71"/>
      <c r="Q205" s="71"/>
      <c r="R205" s="71"/>
    </row>
    <row r="206" spans="1:18" ht="15" x14ac:dyDescent="0.25">
      <c r="C206" s="79" t="s">
        <v>913</v>
      </c>
      <c r="D206" s="79" t="s">
        <v>914</v>
      </c>
      <c r="E206" s="80"/>
      <c r="F206" s="80">
        <v>150</v>
      </c>
      <c r="G206" s="80"/>
      <c r="H206" s="80"/>
      <c r="I206" s="80">
        <v>10</v>
      </c>
      <c r="J206" s="80"/>
      <c r="K206" s="80"/>
      <c r="L206" s="80">
        <v>160</v>
      </c>
      <c r="M206" s="71"/>
      <c r="N206" s="71"/>
      <c r="O206" s="71"/>
      <c r="P206" s="71"/>
      <c r="Q206" s="71"/>
      <c r="R206" s="71"/>
    </row>
    <row r="207" spans="1:18" ht="25.5" x14ac:dyDescent="0.25">
      <c r="A207" s="79" t="s">
        <v>166</v>
      </c>
      <c r="B207" s="79" t="s">
        <v>39</v>
      </c>
      <c r="C207" s="79" t="s">
        <v>926</v>
      </c>
      <c r="D207" s="79" t="s">
        <v>927</v>
      </c>
      <c r="E207" s="80"/>
      <c r="F207" s="80"/>
      <c r="G207" s="80"/>
      <c r="H207" s="80"/>
      <c r="I207" s="80">
        <v>2125354</v>
      </c>
      <c r="J207" s="80"/>
      <c r="K207" s="80">
        <v>1047</v>
      </c>
      <c r="L207" s="80">
        <v>2126401</v>
      </c>
      <c r="M207" s="71"/>
      <c r="N207" s="71"/>
      <c r="O207" s="71"/>
      <c r="P207" s="71"/>
      <c r="Q207" s="71"/>
      <c r="R207" s="71"/>
    </row>
    <row r="208" spans="1:18" ht="25.5" x14ac:dyDescent="0.25">
      <c r="C208" s="79" t="s">
        <v>930</v>
      </c>
      <c r="D208" s="79" t="s">
        <v>931</v>
      </c>
      <c r="E208" s="80"/>
      <c r="F208" s="80">
        <v>101</v>
      </c>
      <c r="G208" s="80"/>
      <c r="H208" s="80"/>
      <c r="I208" s="80">
        <v>1799006</v>
      </c>
      <c r="J208" s="80"/>
      <c r="K208" s="80">
        <v>706</v>
      </c>
      <c r="L208" s="80">
        <v>1799813</v>
      </c>
      <c r="M208" s="71"/>
      <c r="N208" s="71"/>
      <c r="O208" s="71"/>
      <c r="P208" s="71"/>
      <c r="Q208" s="71"/>
      <c r="R208" s="71"/>
    </row>
    <row r="209" spans="1:18" ht="25.5" x14ac:dyDescent="0.25">
      <c r="C209" s="79" t="s">
        <v>928</v>
      </c>
      <c r="D209" s="79" t="s">
        <v>929</v>
      </c>
      <c r="E209" s="80"/>
      <c r="F209" s="80">
        <v>381</v>
      </c>
      <c r="G209" s="80">
        <v>109176</v>
      </c>
      <c r="H209" s="80"/>
      <c r="I209" s="80">
        <v>579825</v>
      </c>
      <c r="J209" s="80"/>
      <c r="K209" s="80">
        <v>969</v>
      </c>
      <c r="L209" s="80">
        <v>690351</v>
      </c>
      <c r="M209" s="71"/>
      <c r="N209" s="71"/>
      <c r="O209" s="71"/>
      <c r="P209" s="71"/>
      <c r="Q209" s="71"/>
      <c r="R209" s="71"/>
    </row>
    <row r="210" spans="1:18" ht="25.5" x14ac:dyDescent="0.25">
      <c r="C210" s="79" t="s">
        <v>932</v>
      </c>
      <c r="D210" s="79" t="s">
        <v>933</v>
      </c>
      <c r="E210" s="80"/>
      <c r="F210" s="80">
        <v>500</v>
      </c>
      <c r="G210" s="80"/>
      <c r="H210" s="80"/>
      <c r="I210" s="80">
        <v>10</v>
      </c>
      <c r="J210" s="80"/>
      <c r="K210" s="80"/>
      <c r="L210" s="80">
        <v>510</v>
      </c>
      <c r="M210" s="71"/>
      <c r="N210" s="71"/>
      <c r="O210" s="71"/>
      <c r="P210" s="71"/>
      <c r="Q210" s="71"/>
      <c r="R210" s="71"/>
    </row>
    <row r="211" spans="1:18" ht="25.5" x14ac:dyDescent="0.25">
      <c r="A211" s="79" t="s">
        <v>170</v>
      </c>
      <c r="B211" s="79" t="s">
        <v>39</v>
      </c>
      <c r="C211" s="79" t="s">
        <v>935</v>
      </c>
      <c r="D211" s="79" t="s">
        <v>936</v>
      </c>
      <c r="E211" s="80"/>
      <c r="F211" s="80">
        <v>300</v>
      </c>
      <c r="G211" s="80">
        <v>206380</v>
      </c>
      <c r="H211" s="80"/>
      <c r="I211" s="80">
        <v>2903246</v>
      </c>
      <c r="J211" s="80"/>
      <c r="K211" s="80">
        <v>2630</v>
      </c>
      <c r="L211" s="80">
        <v>3112556</v>
      </c>
      <c r="M211" s="71"/>
      <c r="N211" s="71"/>
      <c r="O211" s="71"/>
      <c r="P211" s="71"/>
      <c r="Q211" s="71"/>
      <c r="R211" s="71"/>
    </row>
    <row r="212" spans="1:18" ht="25.5" x14ac:dyDescent="0.25">
      <c r="C212" s="79" t="s">
        <v>940</v>
      </c>
      <c r="D212" s="79" t="s">
        <v>941</v>
      </c>
      <c r="E212" s="80"/>
      <c r="F212" s="80">
        <v>307</v>
      </c>
      <c r="G212" s="80">
        <v>26700</v>
      </c>
      <c r="H212" s="80"/>
      <c r="I212" s="80">
        <v>915925</v>
      </c>
      <c r="J212" s="80"/>
      <c r="K212" s="80">
        <v>726</v>
      </c>
      <c r="L212" s="80">
        <v>943658</v>
      </c>
      <c r="M212" s="71"/>
      <c r="N212" s="71"/>
      <c r="O212" s="71"/>
      <c r="P212" s="71"/>
      <c r="Q212" s="71"/>
      <c r="R212" s="71"/>
    </row>
    <row r="213" spans="1:18" ht="25.5" x14ac:dyDescent="0.25">
      <c r="C213" s="79" t="s">
        <v>937</v>
      </c>
      <c r="D213" s="79" t="s">
        <v>938</v>
      </c>
      <c r="E213" s="80"/>
      <c r="F213" s="80"/>
      <c r="G213" s="80">
        <v>23854</v>
      </c>
      <c r="H213" s="80"/>
      <c r="I213" s="80">
        <v>155922</v>
      </c>
      <c r="J213" s="80"/>
      <c r="K213" s="80">
        <v>652</v>
      </c>
      <c r="L213" s="80">
        <v>180428</v>
      </c>
      <c r="M213" s="71"/>
      <c r="N213" s="71"/>
      <c r="O213" s="71"/>
      <c r="P213" s="71"/>
      <c r="Q213" s="71"/>
      <c r="R213" s="71"/>
    </row>
    <row r="214" spans="1:18" ht="25.5" x14ac:dyDescent="0.25">
      <c r="C214" s="79" t="s">
        <v>942</v>
      </c>
      <c r="D214" s="79" t="s">
        <v>943</v>
      </c>
      <c r="E214" s="80"/>
      <c r="F214" s="80">
        <v>300</v>
      </c>
      <c r="G214" s="80"/>
      <c r="H214" s="80"/>
      <c r="I214" s="80"/>
      <c r="J214" s="80"/>
      <c r="K214" s="80"/>
      <c r="L214" s="80">
        <v>300</v>
      </c>
      <c r="M214" s="71"/>
      <c r="N214" s="71"/>
      <c r="O214" s="71"/>
      <c r="P214" s="71"/>
      <c r="Q214" s="71"/>
      <c r="R214" s="71"/>
    </row>
    <row r="215" spans="1:18" ht="25.5" x14ac:dyDescent="0.25">
      <c r="A215" s="79" t="s">
        <v>363</v>
      </c>
      <c r="B215" s="79" t="s">
        <v>20</v>
      </c>
      <c r="C215" s="79" t="s">
        <v>845</v>
      </c>
      <c r="D215" s="79" t="s">
        <v>846</v>
      </c>
      <c r="E215" s="80"/>
      <c r="F215" s="80"/>
      <c r="G215" s="80">
        <v>152227</v>
      </c>
      <c r="H215" s="80"/>
      <c r="I215" s="80"/>
      <c r="J215" s="80"/>
      <c r="K215" s="80"/>
      <c r="L215" s="80">
        <v>152227</v>
      </c>
      <c r="M215" s="71"/>
      <c r="N215" s="71"/>
      <c r="O215" s="71"/>
      <c r="P215" s="71"/>
      <c r="Q215" s="71"/>
      <c r="R215" s="71"/>
    </row>
    <row r="216" spans="1:18" ht="25.5" x14ac:dyDescent="0.25">
      <c r="C216" s="79" t="s">
        <v>847</v>
      </c>
      <c r="D216" s="79" t="s">
        <v>848</v>
      </c>
      <c r="E216" s="80"/>
      <c r="F216" s="80"/>
      <c r="G216" s="80">
        <v>358037</v>
      </c>
      <c r="H216" s="80"/>
      <c r="I216" s="80"/>
      <c r="J216" s="80"/>
      <c r="K216" s="80"/>
      <c r="L216" s="80">
        <v>358037</v>
      </c>
      <c r="M216" s="71"/>
      <c r="N216" s="71"/>
      <c r="O216" s="71"/>
      <c r="P216" s="71"/>
      <c r="Q216" s="71"/>
      <c r="R216" s="71"/>
    </row>
    <row r="217" spans="1:18" ht="25.5" x14ac:dyDescent="0.25">
      <c r="C217" s="79" t="s">
        <v>849</v>
      </c>
      <c r="D217" s="79" t="s">
        <v>850</v>
      </c>
      <c r="E217" s="80"/>
      <c r="F217" s="80"/>
      <c r="G217" s="80">
        <v>125000</v>
      </c>
      <c r="H217" s="80"/>
      <c r="I217" s="80"/>
      <c r="J217" s="80"/>
      <c r="K217" s="80"/>
      <c r="L217" s="80">
        <v>125000</v>
      </c>
      <c r="M217" s="71"/>
      <c r="N217" s="71"/>
      <c r="O217" s="71"/>
      <c r="P217" s="71"/>
      <c r="Q217" s="71"/>
      <c r="R217" s="71"/>
    </row>
    <row r="218" spans="1:18" ht="25.5" x14ac:dyDescent="0.25">
      <c r="C218" s="79" t="s">
        <v>851</v>
      </c>
      <c r="D218" s="79" t="s">
        <v>852</v>
      </c>
      <c r="E218" s="80"/>
      <c r="F218" s="80"/>
      <c r="G218" s="80">
        <v>175000</v>
      </c>
      <c r="H218" s="80"/>
      <c r="I218" s="80"/>
      <c r="J218" s="80"/>
      <c r="K218" s="80"/>
      <c r="L218" s="80">
        <v>175000</v>
      </c>
      <c r="M218" s="71"/>
      <c r="N218" s="71"/>
      <c r="O218" s="71"/>
      <c r="P218" s="71"/>
      <c r="Q218" s="71"/>
      <c r="R218" s="71"/>
    </row>
    <row r="219" spans="1:18" ht="25.5" x14ac:dyDescent="0.25">
      <c r="C219" s="79" t="s">
        <v>853</v>
      </c>
      <c r="D219" s="79" t="s">
        <v>854</v>
      </c>
      <c r="E219" s="80"/>
      <c r="F219" s="80"/>
      <c r="G219" s="80">
        <v>115204</v>
      </c>
      <c r="H219" s="80"/>
      <c r="I219" s="80"/>
      <c r="J219" s="80"/>
      <c r="K219" s="80"/>
      <c r="L219" s="80">
        <v>115204</v>
      </c>
      <c r="M219" s="71"/>
      <c r="N219" s="71"/>
      <c r="O219" s="71"/>
      <c r="P219" s="71"/>
      <c r="Q219" s="71"/>
      <c r="R219" s="71"/>
    </row>
    <row r="220" spans="1:18" ht="15" x14ac:dyDescent="0.25">
      <c r="B220" s="79" t="s">
        <v>39</v>
      </c>
      <c r="C220" s="79" t="s">
        <v>944</v>
      </c>
      <c r="D220" s="79" t="s">
        <v>945</v>
      </c>
      <c r="E220" s="80"/>
      <c r="F220" s="80">
        <v>130</v>
      </c>
      <c r="G220" s="80">
        <v>103000</v>
      </c>
      <c r="H220" s="80"/>
      <c r="I220" s="80">
        <v>1200000</v>
      </c>
      <c r="J220" s="80"/>
      <c r="K220" s="80">
        <v>1470</v>
      </c>
      <c r="L220" s="80">
        <v>1304600</v>
      </c>
      <c r="M220" s="71"/>
      <c r="N220" s="71"/>
      <c r="O220" s="71"/>
      <c r="P220" s="71"/>
      <c r="Q220" s="71"/>
      <c r="R220" s="71"/>
    </row>
    <row r="221" spans="1:18" ht="15" x14ac:dyDescent="0.25">
      <c r="A221" s="79" t="s">
        <v>134</v>
      </c>
      <c r="E221" s="80"/>
      <c r="F221" s="80">
        <v>3984</v>
      </c>
      <c r="G221" s="80">
        <v>4050</v>
      </c>
      <c r="H221" s="80"/>
      <c r="I221" s="80">
        <v>1883702</v>
      </c>
      <c r="J221" s="80"/>
      <c r="K221" s="80">
        <v>6000</v>
      </c>
      <c r="L221" s="80">
        <v>1897736</v>
      </c>
      <c r="M221" s="71"/>
      <c r="N221" s="71"/>
      <c r="O221" s="71"/>
      <c r="P221" s="71"/>
      <c r="Q221" s="71"/>
      <c r="R221" s="71"/>
    </row>
    <row r="222" spans="1:18" ht="15" x14ac:dyDescent="0.25">
      <c r="A222" s="79" t="s">
        <v>135</v>
      </c>
      <c r="B222" s="79" t="s">
        <v>39</v>
      </c>
      <c r="C222" s="79" t="s">
        <v>136</v>
      </c>
      <c r="D222" s="79" t="s">
        <v>138</v>
      </c>
      <c r="E222" s="80"/>
      <c r="F222" s="80">
        <v>300</v>
      </c>
      <c r="G222" s="80"/>
      <c r="H222" s="80"/>
      <c r="I222" s="80">
        <v>429061</v>
      </c>
      <c r="J222" s="80"/>
      <c r="K222" s="80"/>
      <c r="L222" s="80">
        <v>429361</v>
      </c>
      <c r="M222" s="71"/>
      <c r="N222" s="71"/>
      <c r="O222" s="71"/>
      <c r="P222" s="71"/>
      <c r="Q222" s="71"/>
      <c r="R222" s="71"/>
    </row>
    <row r="223" spans="1:18" ht="15" x14ac:dyDescent="0.25">
      <c r="A223" s="79" t="s">
        <v>141</v>
      </c>
      <c r="B223" s="79" t="s">
        <v>39</v>
      </c>
      <c r="C223" s="79" t="s">
        <v>142</v>
      </c>
      <c r="D223" s="79" t="s">
        <v>143</v>
      </c>
      <c r="E223" s="80"/>
      <c r="F223" s="80">
        <v>1550</v>
      </c>
      <c r="G223" s="80">
        <v>450</v>
      </c>
      <c r="H223" s="80"/>
      <c r="I223" s="80">
        <v>1000</v>
      </c>
      <c r="J223" s="80"/>
      <c r="K223" s="80">
        <v>6000</v>
      </c>
      <c r="L223" s="80">
        <v>9000</v>
      </c>
      <c r="M223" s="71"/>
      <c r="N223" s="71"/>
      <c r="O223" s="71"/>
      <c r="P223" s="71"/>
      <c r="Q223" s="71"/>
      <c r="R223" s="71"/>
    </row>
    <row r="224" spans="1:18" ht="25.5" x14ac:dyDescent="0.25">
      <c r="A224" s="79" t="s">
        <v>147</v>
      </c>
      <c r="B224" s="79" t="s">
        <v>39</v>
      </c>
      <c r="C224" s="79" t="s">
        <v>148</v>
      </c>
      <c r="D224" s="79" t="s">
        <v>149</v>
      </c>
      <c r="E224" s="80"/>
      <c r="F224" s="80">
        <v>500</v>
      </c>
      <c r="G224" s="80"/>
      <c r="H224" s="80"/>
      <c r="I224" s="80">
        <v>399383</v>
      </c>
      <c r="J224" s="80"/>
      <c r="K224" s="80"/>
      <c r="L224" s="80">
        <v>399883</v>
      </c>
      <c r="M224" s="71"/>
      <c r="N224" s="71"/>
      <c r="O224" s="71"/>
      <c r="P224" s="71"/>
      <c r="Q224" s="71"/>
      <c r="R224" s="71"/>
    </row>
    <row r="225" spans="1:18" ht="25.5" x14ac:dyDescent="0.25">
      <c r="A225" s="79" t="s">
        <v>151</v>
      </c>
      <c r="B225" s="79" t="s">
        <v>39</v>
      </c>
      <c r="C225" s="79" t="s">
        <v>152</v>
      </c>
      <c r="D225" s="79" t="s">
        <v>153</v>
      </c>
      <c r="E225" s="80"/>
      <c r="F225" s="80">
        <v>100</v>
      </c>
      <c r="G225" s="80"/>
      <c r="H225" s="80"/>
      <c r="I225" s="80">
        <v>222050</v>
      </c>
      <c r="J225" s="80"/>
      <c r="K225" s="80"/>
      <c r="L225" s="80">
        <v>222150</v>
      </c>
      <c r="M225" s="71"/>
      <c r="N225" s="71"/>
      <c r="O225" s="71"/>
      <c r="P225" s="71"/>
      <c r="Q225" s="71"/>
      <c r="R225" s="71"/>
    </row>
    <row r="226" spans="1:18" ht="15" x14ac:dyDescent="0.25">
      <c r="A226" s="79" t="s">
        <v>155</v>
      </c>
      <c r="B226" s="79" t="s">
        <v>39</v>
      </c>
      <c r="C226" s="79" t="s">
        <v>156</v>
      </c>
      <c r="D226" s="79" t="s">
        <v>157</v>
      </c>
      <c r="E226" s="80"/>
      <c r="F226" s="80">
        <v>408</v>
      </c>
      <c r="G226" s="80">
        <v>3600</v>
      </c>
      <c r="H226" s="80"/>
      <c r="I226" s="80">
        <v>84400</v>
      </c>
      <c r="J226" s="80"/>
      <c r="K226" s="80"/>
      <c r="L226" s="80">
        <v>88408</v>
      </c>
      <c r="M226" s="71"/>
      <c r="N226" s="71"/>
      <c r="O226" s="71"/>
      <c r="P226" s="71"/>
      <c r="Q226" s="71"/>
      <c r="R226" s="71"/>
    </row>
    <row r="227" spans="1:18" ht="25.5" x14ac:dyDescent="0.25">
      <c r="C227" s="79" t="s">
        <v>159</v>
      </c>
      <c r="D227" s="79" t="s">
        <v>160</v>
      </c>
      <c r="E227" s="80"/>
      <c r="F227" s="80">
        <v>96</v>
      </c>
      <c r="G227" s="80"/>
      <c r="H227" s="80"/>
      <c r="I227" s="80">
        <v>190712</v>
      </c>
      <c r="J227" s="80"/>
      <c r="K227" s="80"/>
      <c r="L227" s="80">
        <v>190808</v>
      </c>
      <c r="M227" s="71"/>
      <c r="N227" s="71"/>
      <c r="O227" s="71"/>
      <c r="P227" s="71"/>
      <c r="Q227" s="71"/>
      <c r="R227" s="71"/>
    </row>
    <row r="228" spans="1:18" ht="25.5" x14ac:dyDescent="0.25">
      <c r="A228" s="79" t="s">
        <v>161</v>
      </c>
      <c r="B228" s="79" t="s">
        <v>39</v>
      </c>
      <c r="C228" s="79" t="s">
        <v>162</v>
      </c>
      <c r="D228" s="79" t="s">
        <v>163</v>
      </c>
      <c r="E228" s="80"/>
      <c r="F228" s="80">
        <v>500</v>
      </c>
      <c r="G228" s="80"/>
      <c r="H228" s="80"/>
      <c r="I228" s="80">
        <v>202619</v>
      </c>
      <c r="J228" s="80"/>
      <c r="K228" s="80"/>
      <c r="L228" s="80">
        <v>203119</v>
      </c>
      <c r="M228" s="71"/>
      <c r="N228" s="71"/>
      <c r="O228" s="71"/>
      <c r="P228" s="71"/>
      <c r="Q228" s="71"/>
      <c r="R228" s="71"/>
    </row>
    <row r="229" spans="1:18" ht="25.5" x14ac:dyDescent="0.25">
      <c r="A229" s="79" t="s">
        <v>166</v>
      </c>
      <c r="B229" s="79" t="s">
        <v>39</v>
      </c>
      <c r="C229" s="79" t="s">
        <v>167</v>
      </c>
      <c r="D229" s="79" t="s">
        <v>168</v>
      </c>
      <c r="E229" s="80"/>
      <c r="F229" s="80">
        <v>400</v>
      </c>
      <c r="G229" s="80"/>
      <c r="H229" s="80"/>
      <c r="I229" s="80">
        <v>100215</v>
      </c>
      <c r="J229" s="80"/>
      <c r="K229" s="80"/>
      <c r="L229" s="80">
        <v>100615</v>
      </c>
      <c r="M229" s="71"/>
      <c r="N229" s="71"/>
      <c r="O229" s="71"/>
      <c r="P229" s="71"/>
      <c r="Q229" s="71"/>
      <c r="R229" s="71"/>
    </row>
    <row r="230" spans="1:18" ht="15" x14ac:dyDescent="0.25">
      <c r="A230" s="79" t="s">
        <v>170</v>
      </c>
      <c r="B230" s="79" t="s">
        <v>39</v>
      </c>
      <c r="C230" s="79" t="s">
        <v>171</v>
      </c>
      <c r="D230" s="79" t="s">
        <v>172</v>
      </c>
      <c r="E230" s="80"/>
      <c r="F230" s="80">
        <v>130</v>
      </c>
      <c r="G230" s="80"/>
      <c r="H230" s="80"/>
      <c r="I230" s="80">
        <v>1000</v>
      </c>
      <c r="J230" s="80"/>
      <c r="K230" s="80"/>
      <c r="L230" s="80">
        <v>1130</v>
      </c>
      <c r="M230" s="71"/>
      <c r="N230" s="71"/>
      <c r="O230" s="71"/>
      <c r="P230" s="71"/>
      <c r="Q230" s="71"/>
      <c r="R230" s="71"/>
    </row>
    <row r="231" spans="1:18" ht="15" x14ac:dyDescent="0.25">
      <c r="C231" s="79" t="s">
        <v>175</v>
      </c>
      <c r="D231" s="79" t="s">
        <v>176</v>
      </c>
      <c r="E231" s="80"/>
      <c r="F231" s="80"/>
      <c r="G231" s="80"/>
      <c r="H231" s="80"/>
      <c r="I231" s="80">
        <v>253262</v>
      </c>
      <c r="J231" s="80"/>
      <c r="K231" s="80"/>
      <c r="L231" s="80">
        <v>253262</v>
      </c>
      <c r="M231" s="71"/>
      <c r="N231" s="71"/>
      <c r="O231" s="71"/>
      <c r="P231" s="71"/>
      <c r="Q231" s="71"/>
      <c r="R231" s="71"/>
    </row>
    <row r="232" spans="1:18" ht="25.5" x14ac:dyDescent="0.25">
      <c r="A232" s="79" t="s">
        <v>179</v>
      </c>
      <c r="E232" s="80">
        <v>2002</v>
      </c>
      <c r="F232" s="80">
        <v>13039</v>
      </c>
      <c r="G232" s="80">
        <v>3848379</v>
      </c>
      <c r="H232" s="80">
        <v>2805000</v>
      </c>
      <c r="I232" s="80">
        <v>84809510</v>
      </c>
      <c r="J232" s="80"/>
      <c r="K232" s="80">
        <v>28972</v>
      </c>
      <c r="L232" s="80">
        <v>91506902</v>
      </c>
      <c r="M232" s="71"/>
      <c r="N232" s="71"/>
      <c r="O232" s="71"/>
      <c r="P232" s="71"/>
      <c r="Q232" s="71"/>
      <c r="R232" s="71"/>
    </row>
    <row r="233" spans="1:18" ht="15" x14ac:dyDescent="0.25">
      <c r="A233" s="79" t="s">
        <v>180</v>
      </c>
      <c r="B233" s="79" t="s">
        <v>20</v>
      </c>
      <c r="C233" s="79" t="s">
        <v>181</v>
      </c>
      <c r="D233" s="79" t="s">
        <v>182</v>
      </c>
      <c r="E233" s="80"/>
      <c r="F233" s="80">
        <v>100</v>
      </c>
      <c r="G233" s="80">
        <v>30713</v>
      </c>
      <c r="H233" s="80"/>
      <c r="I233" s="80"/>
      <c r="J233" s="80"/>
      <c r="K233" s="80"/>
      <c r="L233" s="80">
        <v>30813</v>
      </c>
      <c r="M233" s="71"/>
      <c r="N233" s="71"/>
      <c r="O233" s="71"/>
      <c r="P233" s="71"/>
      <c r="Q233" s="71"/>
      <c r="R233" s="71"/>
    </row>
    <row r="234" spans="1:18" ht="25.5" x14ac:dyDescent="0.25">
      <c r="C234" s="79" t="s">
        <v>184</v>
      </c>
      <c r="D234" s="79" t="s">
        <v>185</v>
      </c>
      <c r="E234" s="80"/>
      <c r="F234" s="80">
        <v>164</v>
      </c>
      <c r="G234" s="80">
        <v>1</v>
      </c>
      <c r="H234" s="80"/>
      <c r="I234" s="80"/>
      <c r="J234" s="80"/>
      <c r="K234" s="80"/>
      <c r="L234" s="80">
        <v>165</v>
      </c>
      <c r="M234" s="71"/>
      <c r="N234" s="71"/>
      <c r="O234" s="71"/>
      <c r="P234" s="71"/>
      <c r="Q234" s="71"/>
      <c r="R234" s="71"/>
    </row>
    <row r="235" spans="1:18" ht="25.5" x14ac:dyDescent="0.25">
      <c r="C235" s="79" t="s">
        <v>188</v>
      </c>
      <c r="D235" s="79" t="s">
        <v>189</v>
      </c>
      <c r="E235" s="80"/>
      <c r="F235" s="80">
        <v>152</v>
      </c>
      <c r="G235" s="80">
        <v>1</v>
      </c>
      <c r="H235" s="80"/>
      <c r="I235" s="80"/>
      <c r="J235" s="80"/>
      <c r="K235" s="80"/>
      <c r="L235" s="80">
        <v>153</v>
      </c>
      <c r="M235" s="71"/>
      <c r="N235" s="71"/>
      <c r="O235" s="71"/>
      <c r="P235" s="71"/>
      <c r="Q235" s="71"/>
      <c r="R235" s="71"/>
    </row>
    <row r="236" spans="1:18" ht="25.5" x14ac:dyDescent="0.25">
      <c r="C236" s="79" t="s">
        <v>191</v>
      </c>
      <c r="D236" s="79" t="s">
        <v>192</v>
      </c>
      <c r="E236" s="80"/>
      <c r="F236" s="80">
        <v>151</v>
      </c>
      <c r="G236" s="80">
        <v>100349</v>
      </c>
      <c r="H236" s="80"/>
      <c r="I236" s="80"/>
      <c r="J236" s="80"/>
      <c r="K236" s="80"/>
      <c r="L236" s="80">
        <v>100500</v>
      </c>
      <c r="M236" s="71"/>
      <c r="N236" s="71"/>
      <c r="O236" s="71"/>
      <c r="P236" s="71"/>
      <c r="Q236" s="71"/>
      <c r="R236" s="71"/>
    </row>
    <row r="237" spans="1:18" ht="25.5" x14ac:dyDescent="0.25">
      <c r="C237" s="79" t="s">
        <v>186</v>
      </c>
      <c r="D237" s="79" t="s">
        <v>187</v>
      </c>
      <c r="E237" s="80"/>
      <c r="F237" s="80">
        <v>164</v>
      </c>
      <c r="G237" s="80">
        <v>1</v>
      </c>
      <c r="H237" s="80"/>
      <c r="I237" s="80"/>
      <c r="J237" s="80"/>
      <c r="K237" s="80"/>
      <c r="L237" s="80">
        <v>165</v>
      </c>
      <c r="M237" s="71"/>
      <c r="N237" s="71"/>
      <c r="O237" s="71"/>
      <c r="P237" s="71"/>
      <c r="Q237" s="71"/>
      <c r="R237" s="71"/>
    </row>
    <row r="238" spans="1:18" ht="25.5" x14ac:dyDescent="0.25">
      <c r="B238" s="79" t="s">
        <v>39</v>
      </c>
      <c r="C238" s="79" t="s">
        <v>207</v>
      </c>
      <c r="D238" s="79" t="s">
        <v>208</v>
      </c>
      <c r="E238" s="80"/>
      <c r="F238" s="80">
        <v>250</v>
      </c>
      <c r="G238" s="80"/>
      <c r="H238" s="80"/>
      <c r="I238" s="80">
        <v>2656850</v>
      </c>
      <c r="J238" s="80"/>
      <c r="K238" s="80">
        <v>100</v>
      </c>
      <c r="L238" s="80">
        <v>2657200</v>
      </c>
      <c r="M238" s="71"/>
      <c r="N238" s="71"/>
      <c r="O238" s="71"/>
      <c r="P238" s="71"/>
      <c r="Q238" s="71"/>
      <c r="R238" s="71"/>
    </row>
    <row r="239" spans="1:18" ht="25.5" x14ac:dyDescent="0.25">
      <c r="C239" s="79" t="s">
        <v>209</v>
      </c>
      <c r="D239" s="79" t="s">
        <v>210</v>
      </c>
      <c r="E239" s="80"/>
      <c r="F239" s="80">
        <v>150</v>
      </c>
      <c r="G239" s="80">
        <v>345135</v>
      </c>
      <c r="H239" s="80"/>
      <c r="I239" s="80">
        <v>3435571</v>
      </c>
      <c r="J239" s="80"/>
      <c r="K239" s="80"/>
      <c r="L239" s="80">
        <v>3780856</v>
      </c>
      <c r="M239" s="71"/>
      <c r="N239" s="71"/>
      <c r="O239" s="71"/>
      <c r="P239" s="71"/>
      <c r="Q239" s="71"/>
      <c r="R239" s="71"/>
    </row>
    <row r="240" spans="1:18" ht="15" x14ac:dyDescent="0.25">
      <c r="A240" s="79" t="s">
        <v>135</v>
      </c>
      <c r="B240" s="79" t="s">
        <v>39</v>
      </c>
      <c r="C240" s="79" t="s">
        <v>211</v>
      </c>
      <c r="D240" s="79" t="s">
        <v>212</v>
      </c>
      <c r="E240" s="80"/>
      <c r="F240" s="80"/>
      <c r="G240" s="80"/>
      <c r="H240" s="80"/>
      <c r="I240" s="80">
        <v>1718364</v>
      </c>
      <c r="J240" s="80"/>
      <c r="K240" s="80"/>
      <c r="L240" s="80">
        <v>1718364</v>
      </c>
      <c r="M240" s="71"/>
      <c r="N240" s="71"/>
      <c r="O240" s="71"/>
      <c r="P240" s="71"/>
      <c r="Q240" s="71"/>
      <c r="R240" s="71"/>
    </row>
    <row r="241" spans="1:18" ht="25.5" x14ac:dyDescent="0.25">
      <c r="C241" s="79" t="s">
        <v>213</v>
      </c>
      <c r="D241" s="79" t="s">
        <v>214</v>
      </c>
      <c r="E241" s="80"/>
      <c r="F241" s="80">
        <v>172</v>
      </c>
      <c r="G241" s="80">
        <v>386191</v>
      </c>
      <c r="H241" s="80"/>
      <c r="I241" s="80">
        <v>2230287</v>
      </c>
      <c r="J241" s="80"/>
      <c r="K241" s="80"/>
      <c r="L241" s="80">
        <v>2616650</v>
      </c>
      <c r="M241" s="71"/>
      <c r="N241" s="71"/>
      <c r="O241" s="71"/>
      <c r="P241" s="71"/>
      <c r="Q241" s="71"/>
      <c r="R241" s="71"/>
    </row>
    <row r="242" spans="1:18" ht="25.5" x14ac:dyDescent="0.25">
      <c r="A242" s="79" t="s">
        <v>217</v>
      </c>
      <c r="B242" s="79" t="s">
        <v>39</v>
      </c>
      <c r="C242" s="79" t="s">
        <v>225</v>
      </c>
      <c r="D242" s="79" t="s">
        <v>226</v>
      </c>
      <c r="E242" s="80"/>
      <c r="F242" s="80"/>
      <c r="G242" s="80">
        <v>131153</v>
      </c>
      <c r="H242" s="80"/>
      <c r="I242" s="80">
        <v>1985275</v>
      </c>
      <c r="J242" s="80"/>
      <c r="K242" s="80"/>
      <c r="L242" s="80">
        <v>2116428</v>
      </c>
      <c r="M242" s="71"/>
      <c r="N242" s="71"/>
      <c r="O242" s="71"/>
      <c r="P242" s="71"/>
      <c r="Q242" s="71"/>
      <c r="R242" s="71"/>
    </row>
    <row r="243" spans="1:18" ht="25.5" x14ac:dyDescent="0.25">
      <c r="C243" s="79" t="s">
        <v>223</v>
      </c>
      <c r="D243" s="79" t="s">
        <v>224</v>
      </c>
      <c r="E243" s="80"/>
      <c r="F243" s="80"/>
      <c r="G243" s="80">
        <v>154807</v>
      </c>
      <c r="H243" s="80"/>
      <c r="I243" s="80">
        <v>2913403</v>
      </c>
      <c r="J243" s="80"/>
      <c r="K243" s="80"/>
      <c r="L243" s="80">
        <v>3068210</v>
      </c>
      <c r="M243" s="71"/>
      <c r="N243" s="71"/>
      <c r="O243" s="71"/>
      <c r="P243" s="71"/>
      <c r="Q243" s="71"/>
      <c r="R243" s="71"/>
    </row>
    <row r="244" spans="1:18" ht="25.5" x14ac:dyDescent="0.25">
      <c r="C244" s="79" t="s">
        <v>230</v>
      </c>
      <c r="D244" s="79" t="s">
        <v>231</v>
      </c>
      <c r="E244" s="80"/>
      <c r="F244" s="80">
        <v>150</v>
      </c>
      <c r="G244" s="80"/>
      <c r="H244" s="80"/>
      <c r="I244" s="80">
        <v>1566732</v>
      </c>
      <c r="J244" s="80"/>
      <c r="K244" s="80"/>
      <c r="L244" s="80">
        <v>1566882</v>
      </c>
      <c r="M244" s="71"/>
      <c r="N244" s="71"/>
      <c r="O244" s="71"/>
      <c r="P244" s="71"/>
      <c r="Q244" s="71"/>
      <c r="R244" s="71"/>
    </row>
    <row r="245" spans="1:18" ht="25.5" x14ac:dyDescent="0.25">
      <c r="C245" s="79" t="s">
        <v>232</v>
      </c>
      <c r="D245" s="79" t="s">
        <v>233</v>
      </c>
      <c r="E245" s="80"/>
      <c r="F245" s="80">
        <v>306</v>
      </c>
      <c r="G245" s="80">
        <v>191520</v>
      </c>
      <c r="H245" s="80"/>
      <c r="I245" s="80">
        <v>1620518</v>
      </c>
      <c r="J245" s="80"/>
      <c r="K245" s="80"/>
      <c r="L245" s="80">
        <v>1812344</v>
      </c>
      <c r="M245" s="71"/>
      <c r="N245" s="71"/>
      <c r="O245" s="71"/>
      <c r="P245" s="71"/>
      <c r="Q245" s="71"/>
      <c r="R245" s="71"/>
    </row>
    <row r="246" spans="1:18" ht="15" x14ac:dyDescent="0.25">
      <c r="C246" s="79" t="s">
        <v>221</v>
      </c>
      <c r="D246" s="79" t="s">
        <v>222</v>
      </c>
      <c r="E246" s="80"/>
      <c r="F246" s="80">
        <v>60</v>
      </c>
      <c r="G246" s="80">
        <v>314869</v>
      </c>
      <c r="H246" s="80"/>
      <c r="I246" s="80"/>
      <c r="J246" s="80"/>
      <c r="K246" s="80"/>
      <c r="L246" s="80">
        <v>314929</v>
      </c>
      <c r="M246" s="71"/>
      <c r="N246" s="71"/>
      <c r="O246" s="71"/>
      <c r="P246" s="71"/>
      <c r="Q246" s="71"/>
      <c r="R246" s="71"/>
    </row>
    <row r="247" spans="1:18" ht="25.5" x14ac:dyDescent="0.25">
      <c r="C247" s="79" t="s">
        <v>234</v>
      </c>
      <c r="D247" s="79" t="s">
        <v>235</v>
      </c>
      <c r="E247" s="80"/>
      <c r="F247" s="80">
        <v>71</v>
      </c>
      <c r="G247" s="80"/>
      <c r="H247" s="80"/>
      <c r="I247" s="80">
        <v>202978</v>
      </c>
      <c r="J247" s="80"/>
      <c r="K247" s="80"/>
      <c r="L247" s="80">
        <v>203049</v>
      </c>
      <c r="M247" s="71"/>
      <c r="N247" s="71"/>
      <c r="O247" s="71"/>
      <c r="P247" s="71"/>
      <c r="Q247" s="71"/>
      <c r="R247" s="71"/>
    </row>
    <row r="248" spans="1:18" ht="25.5" x14ac:dyDescent="0.25">
      <c r="C248" s="79" t="s">
        <v>218</v>
      </c>
      <c r="D248" s="79" t="s">
        <v>219</v>
      </c>
      <c r="E248" s="80"/>
      <c r="F248" s="80">
        <v>75</v>
      </c>
      <c r="G248" s="80">
        <v>187515</v>
      </c>
      <c r="H248" s="80"/>
      <c r="I248" s="80"/>
      <c r="J248" s="80"/>
      <c r="K248" s="80"/>
      <c r="L248" s="80">
        <v>187590</v>
      </c>
      <c r="M248" s="71"/>
      <c r="N248" s="71"/>
      <c r="O248" s="71"/>
      <c r="P248" s="71"/>
      <c r="Q248" s="71"/>
      <c r="R248" s="71"/>
    </row>
    <row r="249" spans="1:18" ht="25.5" x14ac:dyDescent="0.25">
      <c r="C249" s="79" t="s">
        <v>227</v>
      </c>
      <c r="D249" s="79" t="s">
        <v>228</v>
      </c>
      <c r="E249" s="80"/>
      <c r="F249" s="80">
        <v>146</v>
      </c>
      <c r="G249" s="80">
        <v>27638</v>
      </c>
      <c r="H249" s="80"/>
      <c r="I249" s="80">
        <v>1252534</v>
      </c>
      <c r="J249" s="80"/>
      <c r="K249" s="80"/>
      <c r="L249" s="80">
        <v>1280318</v>
      </c>
      <c r="M249" s="71"/>
      <c r="N249" s="71"/>
      <c r="O249" s="71"/>
      <c r="P249" s="71"/>
      <c r="Q249" s="71"/>
      <c r="R249" s="71"/>
    </row>
    <row r="250" spans="1:18" ht="15" x14ac:dyDescent="0.25">
      <c r="A250" s="79" t="s">
        <v>141</v>
      </c>
      <c r="B250" s="79" t="s">
        <v>39</v>
      </c>
      <c r="C250" s="79" t="s">
        <v>239</v>
      </c>
      <c r="D250" s="79" t="s">
        <v>240</v>
      </c>
      <c r="E250" s="80"/>
      <c r="F250" s="80">
        <v>208</v>
      </c>
      <c r="G250" s="80"/>
      <c r="H250" s="80"/>
      <c r="I250" s="80">
        <v>2685000</v>
      </c>
      <c r="J250" s="80"/>
      <c r="K250" s="80">
        <v>1500</v>
      </c>
      <c r="L250" s="80">
        <v>2686708</v>
      </c>
      <c r="M250" s="71"/>
      <c r="N250" s="71"/>
      <c r="O250" s="71"/>
      <c r="P250" s="71"/>
      <c r="Q250" s="71"/>
      <c r="R250" s="71"/>
    </row>
    <row r="251" spans="1:18" ht="25.5" x14ac:dyDescent="0.25">
      <c r="C251" s="79" t="s">
        <v>236</v>
      </c>
      <c r="D251" s="79" t="s">
        <v>237</v>
      </c>
      <c r="E251" s="80"/>
      <c r="F251" s="80">
        <v>150</v>
      </c>
      <c r="G251" s="80">
        <v>1000</v>
      </c>
      <c r="H251" s="80">
        <v>2500000</v>
      </c>
      <c r="I251" s="80">
        <v>2000</v>
      </c>
      <c r="J251" s="80"/>
      <c r="K251" s="80"/>
      <c r="L251" s="80">
        <v>2503150</v>
      </c>
      <c r="M251" s="71"/>
      <c r="N251" s="71"/>
      <c r="O251" s="71"/>
      <c r="P251" s="71"/>
      <c r="Q251" s="71"/>
      <c r="R251" s="71"/>
    </row>
    <row r="252" spans="1:18" ht="15" x14ac:dyDescent="0.25">
      <c r="A252" s="79" t="s">
        <v>241</v>
      </c>
      <c r="B252" s="79" t="s">
        <v>39</v>
      </c>
      <c r="C252" s="79" t="s">
        <v>246</v>
      </c>
      <c r="D252" s="79" t="s">
        <v>247</v>
      </c>
      <c r="E252" s="80"/>
      <c r="F252" s="80">
        <v>2000</v>
      </c>
      <c r="G252" s="80"/>
      <c r="H252" s="80"/>
      <c r="I252" s="80">
        <v>1019500</v>
      </c>
      <c r="J252" s="80"/>
      <c r="K252" s="80">
        <v>1000</v>
      </c>
      <c r="L252" s="80">
        <v>1022500</v>
      </c>
      <c r="M252" s="71"/>
      <c r="N252" s="71"/>
      <c r="O252" s="71"/>
      <c r="P252" s="71"/>
      <c r="Q252" s="71"/>
      <c r="R252" s="71"/>
    </row>
    <row r="253" spans="1:18" ht="25.5" x14ac:dyDescent="0.25">
      <c r="C253" s="79" t="s">
        <v>249</v>
      </c>
      <c r="D253" s="79" t="s">
        <v>250</v>
      </c>
      <c r="E253" s="80"/>
      <c r="F253" s="80">
        <v>151</v>
      </c>
      <c r="G253" s="80">
        <v>203050</v>
      </c>
      <c r="H253" s="80"/>
      <c r="I253" s="80">
        <v>420238</v>
      </c>
      <c r="J253" s="80"/>
      <c r="K253" s="80"/>
      <c r="L253" s="80">
        <v>623439</v>
      </c>
      <c r="M253" s="71"/>
      <c r="N253" s="71"/>
      <c r="O253" s="71"/>
      <c r="P253" s="71"/>
      <c r="Q253" s="71"/>
      <c r="R253" s="71"/>
    </row>
    <row r="254" spans="1:18" ht="15" x14ac:dyDescent="0.25">
      <c r="C254" s="79" t="s">
        <v>242</v>
      </c>
      <c r="D254" s="79" t="s">
        <v>243</v>
      </c>
      <c r="E254" s="80"/>
      <c r="F254" s="80">
        <v>600</v>
      </c>
      <c r="G254" s="80">
        <v>1</v>
      </c>
      <c r="H254" s="80">
        <v>305000</v>
      </c>
      <c r="I254" s="80">
        <v>1000</v>
      </c>
      <c r="J254" s="80"/>
      <c r="K254" s="80"/>
      <c r="L254" s="80">
        <v>306601</v>
      </c>
      <c r="M254" s="71"/>
      <c r="N254" s="71"/>
      <c r="O254" s="71"/>
      <c r="P254" s="71"/>
      <c r="Q254" s="71"/>
      <c r="R254" s="71"/>
    </row>
    <row r="255" spans="1:18" ht="15" x14ac:dyDescent="0.25">
      <c r="A255" s="79" t="s">
        <v>147</v>
      </c>
      <c r="B255" s="79" t="s">
        <v>20</v>
      </c>
      <c r="C255" s="79" t="s">
        <v>194</v>
      </c>
      <c r="D255" s="79" t="s">
        <v>195</v>
      </c>
      <c r="E255" s="80"/>
      <c r="F255" s="80">
        <v>100</v>
      </c>
      <c r="G255" s="80"/>
      <c r="H255" s="80"/>
      <c r="I255" s="80"/>
      <c r="J255" s="80"/>
      <c r="K255" s="80"/>
      <c r="L255" s="80">
        <v>100</v>
      </c>
      <c r="M255" s="71"/>
      <c r="N255" s="71"/>
      <c r="O255" s="71"/>
      <c r="P255" s="71"/>
      <c r="Q255" s="71"/>
      <c r="R255" s="71"/>
    </row>
    <row r="256" spans="1:18" ht="25.5" x14ac:dyDescent="0.25">
      <c r="B256" s="79" t="s">
        <v>39</v>
      </c>
      <c r="C256" s="79" t="s">
        <v>254</v>
      </c>
      <c r="D256" s="79" t="s">
        <v>255</v>
      </c>
      <c r="E256" s="80"/>
      <c r="F256" s="80">
        <v>224</v>
      </c>
      <c r="G256" s="80">
        <v>153375</v>
      </c>
      <c r="H256" s="80"/>
      <c r="I256" s="80">
        <v>1715832</v>
      </c>
      <c r="J256" s="80"/>
      <c r="K256" s="80"/>
      <c r="L256" s="80">
        <v>1869431</v>
      </c>
      <c r="M256" s="71"/>
      <c r="N256" s="71"/>
      <c r="O256" s="71"/>
      <c r="P256" s="71"/>
      <c r="Q256" s="71"/>
      <c r="R256" s="71"/>
    </row>
    <row r="257" spans="1:18" ht="25.5" x14ac:dyDescent="0.25">
      <c r="C257" s="79" t="s">
        <v>258</v>
      </c>
      <c r="D257" s="79" t="s">
        <v>259</v>
      </c>
      <c r="E257" s="80"/>
      <c r="F257" s="80">
        <v>57</v>
      </c>
      <c r="G257" s="80">
        <v>515426</v>
      </c>
      <c r="H257" s="80"/>
      <c r="I257" s="80">
        <v>15445369</v>
      </c>
      <c r="J257" s="80"/>
      <c r="K257" s="80">
        <v>4200</v>
      </c>
      <c r="L257" s="80">
        <v>15965052</v>
      </c>
      <c r="M257" s="71"/>
      <c r="N257" s="71"/>
      <c r="O257" s="71"/>
      <c r="P257" s="71"/>
      <c r="Q257" s="71"/>
      <c r="R257" s="71"/>
    </row>
    <row r="258" spans="1:18" ht="25.5" x14ac:dyDescent="0.25">
      <c r="C258" s="79" t="s">
        <v>252</v>
      </c>
      <c r="D258" s="79" t="s">
        <v>253</v>
      </c>
      <c r="E258" s="80"/>
      <c r="F258" s="80">
        <v>100</v>
      </c>
      <c r="G258" s="80"/>
      <c r="H258" s="80"/>
      <c r="I258" s="80">
        <v>262558</v>
      </c>
      <c r="J258" s="80"/>
      <c r="K258" s="80"/>
      <c r="L258" s="80">
        <v>262658</v>
      </c>
      <c r="M258" s="71"/>
      <c r="N258" s="71"/>
      <c r="O258" s="71"/>
      <c r="P258" s="71"/>
      <c r="Q258" s="71"/>
      <c r="R258" s="71"/>
    </row>
    <row r="259" spans="1:18" ht="15" x14ac:dyDescent="0.25">
      <c r="C259" s="79" t="s">
        <v>256</v>
      </c>
      <c r="D259" s="79" t="s">
        <v>257</v>
      </c>
      <c r="E259" s="80"/>
      <c r="F259" s="80">
        <v>150</v>
      </c>
      <c r="G259" s="80"/>
      <c r="H259" s="80"/>
      <c r="I259" s="80">
        <v>909588</v>
      </c>
      <c r="J259" s="80"/>
      <c r="K259" s="80"/>
      <c r="L259" s="80">
        <v>909738</v>
      </c>
      <c r="M259" s="71"/>
      <c r="N259" s="71"/>
      <c r="O259" s="71"/>
      <c r="P259" s="71"/>
      <c r="Q259" s="71"/>
      <c r="R259" s="71"/>
    </row>
    <row r="260" spans="1:18" ht="25.5" x14ac:dyDescent="0.25">
      <c r="C260" s="79" t="s">
        <v>260</v>
      </c>
      <c r="D260" s="79" t="s">
        <v>261</v>
      </c>
      <c r="E260" s="80"/>
      <c r="F260" s="80"/>
      <c r="G260" s="80"/>
      <c r="H260" s="80"/>
      <c r="I260" s="80">
        <v>1</v>
      </c>
      <c r="J260" s="80"/>
      <c r="K260" s="80"/>
      <c r="L260" s="80">
        <v>1</v>
      </c>
      <c r="M260" s="71"/>
      <c r="N260" s="71"/>
      <c r="O260" s="71"/>
      <c r="P260" s="71"/>
      <c r="Q260" s="71"/>
      <c r="R260" s="71"/>
    </row>
    <row r="261" spans="1:18" ht="25.5" x14ac:dyDescent="0.25">
      <c r="A261" s="79" t="s">
        <v>151</v>
      </c>
      <c r="B261" s="79" t="s">
        <v>39</v>
      </c>
      <c r="C261" s="79" t="s">
        <v>263</v>
      </c>
      <c r="D261" s="79" t="s">
        <v>264</v>
      </c>
      <c r="E261" s="80"/>
      <c r="F261" s="80">
        <v>219</v>
      </c>
      <c r="G261" s="80"/>
      <c r="H261" s="80"/>
      <c r="I261" s="80">
        <v>103760</v>
      </c>
      <c r="J261" s="80"/>
      <c r="K261" s="80"/>
      <c r="L261" s="80">
        <v>103979</v>
      </c>
      <c r="M261" s="71"/>
      <c r="N261" s="71"/>
      <c r="O261" s="71"/>
      <c r="P261" s="71"/>
      <c r="Q261" s="71"/>
      <c r="R261" s="71"/>
    </row>
    <row r="262" spans="1:18" ht="25.5" x14ac:dyDescent="0.25">
      <c r="C262" s="79" t="s">
        <v>265</v>
      </c>
      <c r="D262" s="79" t="s">
        <v>266</v>
      </c>
      <c r="E262" s="80"/>
      <c r="F262" s="80">
        <v>378</v>
      </c>
      <c r="G262" s="80"/>
      <c r="H262" s="80"/>
      <c r="I262" s="80">
        <v>4705582</v>
      </c>
      <c r="J262" s="80"/>
      <c r="K262" s="80"/>
      <c r="L262" s="80">
        <v>4705960</v>
      </c>
      <c r="M262" s="71"/>
      <c r="N262" s="71"/>
      <c r="O262" s="71"/>
      <c r="P262" s="71"/>
      <c r="Q262" s="71"/>
      <c r="R262" s="71"/>
    </row>
    <row r="263" spans="1:18" ht="25.5" x14ac:dyDescent="0.25">
      <c r="A263" s="79" t="s">
        <v>267</v>
      </c>
      <c r="B263" s="79" t="s">
        <v>39</v>
      </c>
      <c r="C263" s="79" t="s">
        <v>268</v>
      </c>
      <c r="D263" s="79" t="s">
        <v>269</v>
      </c>
      <c r="E263" s="80"/>
      <c r="F263" s="80">
        <v>70</v>
      </c>
      <c r="G263" s="80"/>
      <c r="H263" s="80"/>
      <c r="I263" s="80">
        <v>216505</v>
      </c>
      <c r="J263" s="80"/>
      <c r="K263" s="80"/>
      <c r="L263" s="80">
        <v>216575</v>
      </c>
      <c r="M263" s="71"/>
      <c r="N263" s="71"/>
      <c r="O263" s="71"/>
      <c r="P263" s="71"/>
      <c r="Q263" s="71"/>
      <c r="R263" s="71"/>
    </row>
    <row r="264" spans="1:18" ht="15" x14ac:dyDescent="0.25">
      <c r="C264" s="79" t="s">
        <v>272</v>
      </c>
      <c r="D264" s="79" t="s">
        <v>273</v>
      </c>
      <c r="E264" s="80"/>
      <c r="F264" s="80">
        <v>373</v>
      </c>
      <c r="G264" s="80"/>
      <c r="H264" s="80"/>
      <c r="I264" s="80">
        <v>3368630</v>
      </c>
      <c r="J264" s="80"/>
      <c r="K264" s="80">
        <v>8500</v>
      </c>
      <c r="L264" s="80">
        <v>3377503</v>
      </c>
      <c r="M264" s="71"/>
      <c r="N264" s="71"/>
      <c r="O264" s="71"/>
      <c r="P264" s="71"/>
      <c r="Q264" s="71"/>
      <c r="R264" s="71"/>
    </row>
    <row r="265" spans="1:18" ht="25.5" x14ac:dyDescent="0.25">
      <c r="C265" s="79" t="s">
        <v>274</v>
      </c>
      <c r="D265" s="79" t="s">
        <v>275</v>
      </c>
      <c r="E265" s="80"/>
      <c r="F265" s="80"/>
      <c r="G265" s="80"/>
      <c r="H265" s="80"/>
      <c r="I265" s="80">
        <v>144681</v>
      </c>
      <c r="J265" s="80"/>
      <c r="K265" s="80">
        <v>1500</v>
      </c>
      <c r="L265" s="80">
        <v>146181</v>
      </c>
      <c r="M265" s="71"/>
      <c r="N265" s="71"/>
      <c r="O265" s="71"/>
      <c r="P265" s="71"/>
      <c r="Q265" s="71"/>
      <c r="R265" s="71"/>
    </row>
    <row r="266" spans="1:18" ht="15" x14ac:dyDescent="0.25">
      <c r="A266" s="79" t="s">
        <v>276</v>
      </c>
      <c r="B266" s="79" t="s">
        <v>39</v>
      </c>
      <c r="C266" s="79" t="s">
        <v>277</v>
      </c>
      <c r="D266" s="79" t="s">
        <v>278</v>
      </c>
      <c r="E266" s="80"/>
      <c r="F266" s="80">
        <v>260</v>
      </c>
      <c r="G266" s="80"/>
      <c r="H266" s="80"/>
      <c r="I266" s="80">
        <v>2841880</v>
      </c>
      <c r="J266" s="80"/>
      <c r="K266" s="80">
        <v>1390</v>
      </c>
      <c r="L266" s="80">
        <v>2843530</v>
      </c>
      <c r="M266" s="71"/>
      <c r="N266" s="71"/>
      <c r="O266" s="71"/>
      <c r="P266" s="71"/>
      <c r="Q266" s="71"/>
      <c r="R266" s="71"/>
    </row>
    <row r="267" spans="1:18" ht="25.5" x14ac:dyDescent="0.25">
      <c r="C267" s="79" t="s">
        <v>280</v>
      </c>
      <c r="D267" s="79" t="s">
        <v>281</v>
      </c>
      <c r="E267" s="80"/>
      <c r="F267" s="80">
        <v>160</v>
      </c>
      <c r="G267" s="80">
        <v>300480</v>
      </c>
      <c r="H267" s="80"/>
      <c r="I267" s="80">
        <v>1277220</v>
      </c>
      <c r="J267" s="80"/>
      <c r="K267" s="80">
        <v>1200</v>
      </c>
      <c r="L267" s="80">
        <v>1579060</v>
      </c>
      <c r="M267" s="71"/>
      <c r="N267" s="71"/>
      <c r="O267" s="71"/>
      <c r="P267" s="71"/>
      <c r="Q267" s="71"/>
      <c r="R267" s="71"/>
    </row>
    <row r="268" spans="1:18" ht="25.5" x14ac:dyDescent="0.25">
      <c r="A268" s="79" t="s">
        <v>283</v>
      </c>
      <c r="B268" s="79" t="s">
        <v>39</v>
      </c>
      <c r="C268" s="79" t="s">
        <v>284</v>
      </c>
      <c r="D268" s="79" t="s">
        <v>285</v>
      </c>
      <c r="E268" s="80"/>
      <c r="F268" s="80"/>
      <c r="G268" s="80"/>
      <c r="H268" s="80"/>
      <c r="I268" s="80">
        <v>348785</v>
      </c>
      <c r="J268" s="80"/>
      <c r="K268" s="80"/>
      <c r="L268" s="80">
        <v>348785</v>
      </c>
      <c r="M268" s="71"/>
      <c r="N268" s="71"/>
      <c r="O268" s="71"/>
      <c r="P268" s="71"/>
      <c r="Q268" s="71"/>
      <c r="R268" s="71"/>
    </row>
    <row r="269" spans="1:18" ht="15" x14ac:dyDescent="0.25">
      <c r="C269" s="79" t="s">
        <v>288</v>
      </c>
      <c r="D269" s="79" t="s">
        <v>289</v>
      </c>
      <c r="E269" s="80"/>
      <c r="F269" s="80">
        <v>138</v>
      </c>
      <c r="G269" s="80"/>
      <c r="H269" s="80"/>
      <c r="I269" s="80">
        <v>2547760</v>
      </c>
      <c r="J269" s="80"/>
      <c r="K269" s="80"/>
      <c r="L269" s="80">
        <v>2547898</v>
      </c>
      <c r="M269" s="71"/>
      <c r="N269" s="71"/>
      <c r="O269" s="71"/>
      <c r="P269" s="71"/>
      <c r="Q269" s="71"/>
      <c r="R269" s="71"/>
    </row>
    <row r="270" spans="1:18" ht="25.5" x14ac:dyDescent="0.25">
      <c r="C270" s="79" t="s">
        <v>290</v>
      </c>
      <c r="D270" s="79" t="s">
        <v>291</v>
      </c>
      <c r="E270" s="80"/>
      <c r="F270" s="80">
        <v>285</v>
      </c>
      <c r="G270" s="80"/>
      <c r="H270" s="80"/>
      <c r="I270" s="80">
        <v>2387019</v>
      </c>
      <c r="J270" s="80"/>
      <c r="K270" s="80"/>
      <c r="L270" s="80">
        <v>2387304</v>
      </c>
      <c r="M270" s="71"/>
      <c r="N270" s="71"/>
      <c r="O270" s="71"/>
      <c r="P270" s="71"/>
      <c r="Q270" s="71"/>
      <c r="R270" s="71"/>
    </row>
    <row r="271" spans="1:18" ht="25.5" x14ac:dyDescent="0.25">
      <c r="C271" s="79" t="s">
        <v>294</v>
      </c>
      <c r="D271" s="79" t="s">
        <v>295</v>
      </c>
      <c r="E271" s="80"/>
      <c r="F271" s="80">
        <v>150</v>
      </c>
      <c r="G271" s="80"/>
      <c r="H271" s="80"/>
      <c r="I271" s="80">
        <v>1</v>
      </c>
      <c r="J271" s="80"/>
      <c r="K271" s="80"/>
      <c r="L271" s="80">
        <v>151</v>
      </c>
      <c r="M271" s="71"/>
      <c r="N271" s="71"/>
      <c r="O271" s="71"/>
      <c r="P271" s="71"/>
      <c r="Q271" s="71"/>
      <c r="R271" s="71"/>
    </row>
    <row r="272" spans="1:18" ht="25.5" x14ac:dyDescent="0.25">
      <c r="A272" s="79" t="s">
        <v>198</v>
      </c>
      <c r="B272" s="79" t="s">
        <v>20</v>
      </c>
      <c r="C272" s="79" t="s">
        <v>199</v>
      </c>
      <c r="D272" s="79" t="s">
        <v>200</v>
      </c>
      <c r="E272" s="80"/>
      <c r="F272" s="80">
        <v>300</v>
      </c>
      <c r="G272" s="80">
        <v>1000</v>
      </c>
      <c r="H272" s="80"/>
      <c r="I272" s="80"/>
      <c r="J272" s="80"/>
      <c r="K272" s="80"/>
      <c r="L272" s="80">
        <v>1300</v>
      </c>
      <c r="M272" s="71"/>
      <c r="N272" s="71"/>
      <c r="O272" s="71"/>
      <c r="P272" s="71"/>
      <c r="Q272" s="71"/>
      <c r="R272" s="71"/>
    </row>
    <row r="273" spans="1:18" ht="25.5" x14ac:dyDescent="0.25">
      <c r="B273" s="79" t="s">
        <v>39</v>
      </c>
      <c r="C273" s="79" t="s">
        <v>299</v>
      </c>
      <c r="D273" s="79" t="s">
        <v>300</v>
      </c>
      <c r="E273" s="80"/>
      <c r="F273" s="80">
        <v>174</v>
      </c>
      <c r="G273" s="80">
        <v>125566</v>
      </c>
      <c r="H273" s="80"/>
      <c r="I273" s="80">
        <v>1296059</v>
      </c>
      <c r="J273" s="80"/>
      <c r="K273" s="80">
        <v>1047</v>
      </c>
      <c r="L273" s="80">
        <v>1422846</v>
      </c>
      <c r="M273" s="71"/>
      <c r="N273" s="71"/>
      <c r="O273" s="71"/>
      <c r="P273" s="71"/>
      <c r="Q273" s="71"/>
      <c r="R273" s="71"/>
    </row>
    <row r="274" spans="1:18" ht="15" x14ac:dyDescent="0.25">
      <c r="C274" s="79" t="s">
        <v>301</v>
      </c>
      <c r="D274" s="79" t="s">
        <v>302</v>
      </c>
      <c r="E274" s="80"/>
      <c r="F274" s="80">
        <v>650</v>
      </c>
      <c r="G274" s="80">
        <v>2000</v>
      </c>
      <c r="H274" s="80"/>
      <c r="I274" s="80">
        <v>3105243</v>
      </c>
      <c r="J274" s="80"/>
      <c r="K274" s="80">
        <v>4382</v>
      </c>
      <c r="L274" s="80">
        <v>3112275</v>
      </c>
      <c r="M274" s="71"/>
      <c r="N274" s="71"/>
      <c r="O274" s="71"/>
      <c r="P274" s="71"/>
      <c r="Q274" s="71"/>
      <c r="R274" s="71"/>
    </row>
    <row r="275" spans="1:18" ht="25.5" x14ac:dyDescent="0.25">
      <c r="C275" s="79" t="s">
        <v>296</v>
      </c>
      <c r="D275" s="79" t="s">
        <v>297</v>
      </c>
      <c r="E275" s="80"/>
      <c r="F275" s="80">
        <v>67</v>
      </c>
      <c r="G275" s="80">
        <v>1</v>
      </c>
      <c r="H275" s="80"/>
      <c r="I275" s="80"/>
      <c r="J275" s="80"/>
      <c r="K275" s="80"/>
      <c r="L275" s="80">
        <v>68</v>
      </c>
      <c r="M275" s="71"/>
      <c r="N275" s="71"/>
      <c r="O275" s="71"/>
      <c r="P275" s="71"/>
      <c r="Q275" s="71"/>
      <c r="R275" s="71"/>
    </row>
    <row r="276" spans="1:18" ht="15" x14ac:dyDescent="0.25">
      <c r="A276" s="79" t="s">
        <v>303</v>
      </c>
      <c r="B276" s="79" t="s">
        <v>39</v>
      </c>
      <c r="C276" s="79" t="s">
        <v>308</v>
      </c>
      <c r="D276" s="79" t="s">
        <v>309</v>
      </c>
      <c r="E276" s="80"/>
      <c r="F276" s="80">
        <v>150</v>
      </c>
      <c r="G276" s="80">
        <v>76482</v>
      </c>
      <c r="H276" s="80"/>
      <c r="I276" s="80">
        <v>2162991</v>
      </c>
      <c r="J276" s="80"/>
      <c r="K276" s="80">
        <v>498</v>
      </c>
      <c r="L276" s="80">
        <v>2240121</v>
      </c>
      <c r="M276" s="71"/>
      <c r="N276" s="71"/>
      <c r="O276" s="71"/>
      <c r="P276" s="71"/>
      <c r="Q276" s="71"/>
      <c r="R276" s="71"/>
    </row>
    <row r="277" spans="1:18" ht="25.5" x14ac:dyDescent="0.25">
      <c r="C277" s="79" t="s">
        <v>304</v>
      </c>
      <c r="D277" s="79" t="s">
        <v>305</v>
      </c>
      <c r="E277" s="80"/>
      <c r="F277" s="80">
        <v>150</v>
      </c>
      <c r="G277" s="80"/>
      <c r="H277" s="80"/>
      <c r="I277" s="80">
        <v>498699</v>
      </c>
      <c r="J277" s="80"/>
      <c r="K277" s="80"/>
      <c r="L277" s="80">
        <v>498849</v>
      </c>
      <c r="M277" s="71"/>
      <c r="N277" s="71"/>
      <c r="O277" s="71"/>
      <c r="P277" s="71"/>
      <c r="Q277" s="71"/>
      <c r="R277" s="71"/>
    </row>
    <row r="278" spans="1:18" ht="25.5" x14ac:dyDescent="0.25">
      <c r="C278" s="79" t="s">
        <v>310</v>
      </c>
      <c r="D278" s="79" t="s">
        <v>311</v>
      </c>
      <c r="E278" s="80"/>
      <c r="F278" s="80"/>
      <c r="G278" s="80"/>
      <c r="H278" s="80"/>
      <c r="I278" s="80">
        <v>340816</v>
      </c>
      <c r="J278" s="80"/>
      <c r="K278" s="80">
        <v>150</v>
      </c>
      <c r="L278" s="80">
        <v>340966</v>
      </c>
      <c r="M278" s="71"/>
      <c r="N278" s="71"/>
      <c r="O278" s="71"/>
      <c r="P278" s="71"/>
      <c r="Q278" s="71"/>
      <c r="R278" s="71"/>
    </row>
    <row r="279" spans="1:18" ht="25.5" x14ac:dyDescent="0.25">
      <c r="C279" s="79" t="s">
        <v>313</v>
      </c>
      <c r="D279" s="79" t="s">
        <v>314</v>
      </c>
      <c r="E279" s="80"/>
      <c r="F279" s="80">
        <v>150</v>
      </c>
      <c r="G279" s="80"/>
      <c r="H279" s="80"/>
      <c r="I279" s="80">
        <v>111955</v>
      </c>
      <c r="J279" s="80"/>
      <c r="K279" s="80"/>
      <c r="L279" s="80">
        <v>112105</v>
      </c>
      <c r="M279" s="71"/>
      <c r="N279" s="71"/>
      <c r="O279" s="71"/>
      <c r="P279" s="71"/>
      <c r="Q279" s="71"/>
      <c r="R279" s="71"/>
    </row>
    <row r="280" spans="1:18" ht="25.5" x14ac:dyDescent="0.25">
      <c r="C280" s="79" t="s">
        <v>317</v>
      </c>
      <c r="D280" s="79" t="s">
        <v>318</v>
      </c>
      <c r="E280" s="80"/>
      <c r="F280" s="80">
        <v>150</v>
      </c>
      <c r="G280" s="80"/>
      <c r="H280" s="80"/>
      <c r="I280" s="80">
        <v>25001</v>
      </c>
      <c r="J280" s="80"/>
      <c r="K280" s="80"/>
      <c r="L280" s="80">
        <v>25151</v>
      </c>
      <c r="M280" s="71"/>
      <c r="N280" s="71"/>
      <c r="O280" s="71"/>
      <c r="P280" s="71"/>
      <c r="Q280" s="71"/>
      <c r="R280" s="71"/>
    </row>
    <row r="281" spans="1:18" ht="25.5" x14ac:dyDescent="0.25">
      <c r="C281" s="79" t="s">
        <v>320</v>
      </c>
      <c r="D281" s="79" t="s">
        <v>321</v>
      </c>
      <c r="E281" s="80"/>
      <c r="F281" s="80">
        <v>150</v>
      </c>
      <c r="G281" s="80"/>
      <c r="H281" s="80"/>
      <c r="I281" s="80">
        <v>73000</v>
      </c>
      <c r="J281" s="80"/>
      <c r="K281" s="80"/>
      <c r="L281" s="80">
        <v>73150</v>
      </c>
      <c r="M281" s="71"/>
      <c r="N281" s="71"/>
      <c r="O281" s="71"/>
      <c r="P281" s="71"/>
      <c r="Q281" s="71"/>
      <c r="R281" s="71"/>
    </row>
    <row r="282" spans="1:18" ht="25.5" x14ac:dyDescent="0.25">
      <c r="C282" s="79" t="s">
        <v>323</v>
      </c>
      <c r="D282" s="79" t="s">
        <v>324</v>
      </c>
      <c r="E282" s="80"/>
      <c r="F282" s="80">
        <v>67</v>
      </c>
      <c r="G282" s="80">
        <v>3</v>
      </c>
      <c r="H282" s="80"/>
      <c r="I282" s="80">
        <v>1</v>
      </c>
      <c r="J282" s="80"/>
      <c r="K282" s="80"/>
      <c r="L282" s="80">
        <v>71</v>
      </c>
      <c r="M282" s="71"/>
      <c r="N282" s="71"/>
      <c r="O282" s="71"/>
      <c r="P282" s="71"/>
      <c r="Q282" s="71"/>
      <c r="R282" s="71"/>
    </row>
    <row r="283" spans="1:18" ht="25.5" x14ac:dyDescent="0.25">
      <c r="C283" s="79" t="s">
        <v>325</v>
      </c>
      <c r="D283" s="79" t="s">
        <v>326</v>
      </c>
      <c r="E283" s="80"/>
      <c r="F283" s="80"/>
      <c r="G283" s="80">
        <v>1</v>
      </c>
      <c r="H283" s="80"/>
      <c r="I283" s="80"/>
      <c r="J283" s="80"/>
      <c r="K283" s="80"/>
      <c r="L283" s="80">
        <v>1</v>
      </c>
      <c r="M283" s="71"/>
      <c r="N283" s="71"/>
      <c r="O283" s="71"/>
      <c r="P283" s="71"/>
      <c r="Q283" s="71"/>
      <c r="R283" s="71"/>
    </row>
    <row r="284" spans="1:18" ht="25.5" x14ac:dyDescent="0.25">
      <c r="A284" s="79" t="s">
        <v>155</v>
      </c>
      <c r="B284" s="79" t="s">
        <v>39</v>
      </c>
      <c r="C284" s="79" t="s">
        <v>327</v>
      </c>
      <c r="D284" s="79" t="s">
        <v>328</v>
      </c>
      <c r="E284" s="80"/>
      <c r="F284" s="80">
        <v>150</v>
      </c>
      <c r="G284" s="80">
        <v>82062</v>
      </c>
      <c r="H284" s="80"/>
      <c r="I284" s="80">
        <v>649067</v>
      </c>
      <c r="J284" s="80"/>
      <c r="K284" s="80"/>
      <c r="L284" s="80">
        <v>731279</v>
      </c>
      <c r="M284" s="71"/>
      <c r="N284" s="71"/>
      <c r="O284" s="71"/>
      <c r="P284" s="71"/>
      <c r="Q284" s="71"/>
      <c r="R284" s="71"/>
    </row>
    <row r="285" spans="1:18" ht="25.5" x14ac:dyDescent="0.25">
      <c r="C285" s="79" t="s">
        <v>329</v>
      </c>
      <c r="D285" s="79" t="s">
        <v>330</v>
      </c>
      <c r="E285" s="80"/>
      <c r="F285" s="80">
        <v>150</v>
      </c>
      <c r="G285" s="80"/>
      <c r="H285" s="80"/>
      <c r="I285" s="80">
        <v>881770</v>
      </c>
      <c r="J285" s="80"/>
      <c r="K285" s="80"/>
      <c r="L285" s="80">
        <v>881920</v>
      </c>
      <c r="M285" s="71"/>
      <c r="N285" s="71"/>
      <c r="O285" s="71"/>
      <c r="P285" s="71"/>
      <c r="Q285" s="71"/>
      <c r="R285" s="71"/>
    </row>
    <row r="286" spans="1:18" ht="15" x14ac:dyDescent="0.25">
      <c r="C286" s="79" t="s">
        <v>331</v>
      </c>
      <c r="D286" s="79" t="s">
        <v>332</v>
      </c>
      <c r="E286" s="80"/>
      <c r="F286" s="80">
        <v>157</v>
      </c>
      <c r="G286" s="80">
        <v>49562</v>
      </c>
      <c r="H286" s="80"/>
      <c r="I286" s="80">
        <v>2810026</v>
      </c>
      <c r="J286" s="80"/>
      <c r="K286" s="80">
        <v>1493</v>
      </c>
      <c r="L286" s="80">
        <v>2861238</v>
      </c>
      <c r="M286" s="71"/>
      <c r="N286" s="71"/>
      <c r="O286" s="71"/>
      <c r="P286" s="71"/>
      <c r="Q286" s="71"/>
      <c r="R286" s="71"/>
    </row>
    <row r="287" spans="1:18" ht="15" x14ac:dyDescent="0.25">
      <c r="A287" s="79" t="s">
        <v>161</v>
      </c>
      <c r="B287" s="79" t="s">
        <v>39</v>
      </c>
      <c r="C287" s="79" t="s">
        <v>339</v>
      </c>
      <c r="D287" s="79" t="s">
        <v>340</v>
      </c>
      <c r="E287" s="80"/>
      <c r="F287" s="80">
        <v>110</v>
      </c>
      <c r="G287" s="80">
        <v>87250</v>
      </c>
      <c r="H287" s="80"/>
      <c r="I287" s="80">
        <v>1988975</v>
      </c>
      <c r="J287" s="80"/>
      <c r="K287" s="80"/>
      <c r="L287" s="80">
        <v>2076335</v>
      </c>
      <c r="M287" s="71"/>
      <c r="N287" s="71"/>
      <c r="O287" s="71"/>
      <c r="P287" s="71"/>
      <c r="Q287" s="71"/>
      <c r="R287" s="71"/>
    </row>
    <row r="288" spans="1:18" ht="25.5" x14ac:dyDescent="0.25">
      <c r="C288" s="79" t="s">
        <v>333</v>
      </c>
      <c r="D288" s="79" t="s">
        <v>334</v>
      </c>
      <c r="E288" s="80"/>
      <c r="F288" s="80">
        <v>121</v>
      </c>
      <c r="G288" s="80"/>
      <c r="H288" s="80"/>
      <c r="I288" s="80"/>
      <c r="J288" s="80"/>
      <c r="K288" s="80"/>
      <c r="L288" s="80">
        <v>121</v>
      </c>
      <c r="M288" s="71"/>
      <c r="N288" s="71"/>
      <c r="O288" s="71"/>
      <c r="P288" s="71"/>
      <c r="Q288" s="71"/>
      <c r="R288" s="71"/>
    </row>
    <row r="289" spans="1:18" ht="25.5" x14ac:dyDescent="0.25">
      <c r="C289" s="79" t="s">
        <v>337</v>
      </c>
      <c r="D289" s="79" t="s">
        <v>338</v>
      </c>
      <c r="E289" s="80"/>
      <c r="F289" s="80">
        <v>51</v>
      </c>
      <c r="G289" s="80"/>
      <c r="H289" s="80"/>
      <c r="I289" s="80">
        <v>1389000</v>
      </c>
      <c r="J289" s="80"/>
      <c r="K289" s="80"/>
      <c r="L289" s="80">
        <v>1389051</v>
      </c>
      <c r="M289" s="71"/>
      <c r="N289" s="71"/>
      <c r="O289" s="71"/>
      <c r="P289" s="71"/>
      <c r="Q289" s="71"/>
      <c r="R289" s="71"/>
    </row>
    <row r="290" spans="1:18" ht="25.5" x14ac:dyDescent="0.25">
      <c r="A290" s="79" t="s">
        <v>166</v>
      </c>
      <c r="B290" s="79" t="s">
        <v>39</v>
      </c>
      <c r="C290" s="79" t="s">
        <v>341</v>
      </c>
      <c r="D290" s="79" t="s">
        <v>342</v>
      </c>
      <c r="E290" s="80"/>
      <c r="F290" s="80"/>
      <c r="G290" s="80"/>
      <c r="H290" s="80"/>
      <c r="I290" s="80">
        <v>1839487</v>
      </c>
      <c r="J290" s="80"/>
      <c r="K290" s="80"/>
      <c r="L290" s="80">
        <v>1839487</v>
      </c>
      <c r="M290" s="71"/>
      <c r="N290" s="71"/>
      <c r="O290" s="71"/>
      <c r="P290" s="71"/>
      <c r="Q290" s="71"/>
      <c r="R290" s="71"/>
    </row>
    <row r="291" spans="1:18" ht="25.5" x14ac:dyDescent="0.25">
      <c r="C291" s="79" t="s">
        <v>350</v>
      </c>
      <c r="D291" s="79" t="s">
        <v>351</v>
      </c>
      <c r="E291" s="80"/>
      <c r="F291" s="80">
        <v>214</v>
      </c>
      <c r="G291" s="80">
        <v>22000</v>
      </c>
      <c r="H291" s="80"/>
      <c r="I291" s="80">
        <v>408361</v>
      </c>
      <c r="J291" s="80"/>
      <c r="K291" s="80"/>
      <c r="L291" s="80">
        <v>430575</v>
      </c>
      <c r="M291" s="71"/>
      <c r="N291" s="71"/>
      <c r="O291" s="71"/>
      <c r="P291" s="71"/>
      <c r="Q291" s="71"/>
      <c r="R291" s="71"/>
    </row>
    <row r="292" spans="1:18" ht="15" x14ac:dyDescent="0.25">
      <c r="C292" s="79" t="s">
        <v>343</v>
      </c>
      <c r="D292" s="79" t="s">
        <v>344</v>
      </c>
      <c r="E292" s="80"/>
      <c r="F292" s="80">
        <v>138</v>
      </c>
      <c r="G292" s="80"/>
      <c r="H292" s="80"/>
      <c r="I292" s="80">
        <v>737943</v>
      </c>
      <c r="J292" s="80"/>
      <c r="K292" s="80"/>
      <c r="L292" s="80">
        <v>738081</v>
      </c>
      <c r="M292" s="71"/>
      <c r="N292" s="71"/>
      <c r="O292" s="71"/>
      <c r="P292" s="71"/>
      <c r="Q292" s="71"/>
      <c r="R292" s="71"/>
    </row>
    <row r="293" spans="1:18" ht="25.5" x14ac:dyDescent="0.25">
      <c r="C293" s="79" t="s">
        <v>345</v>
      </c>
      <c r="D293" s="79" t="s">
        <v>346</v>
      </c>
      <c r="E293" s="80"/>
      <c r="F293" s="80">
        <v>150</v>
      </c>
      <c r="G293" s="80"/>
      <c r="H293" s="80"/>
      <c r="I293" s="80">
        <v>537136</v>
      </c>
      <c r="J293" s="80"/>
      <c r="K293" s="80"/>
      <c r="L293" s="80">
        <v>537286</v>
      </c>
      <c r="M293" s="71"/>
      <c r="N293" s="71"/>
      <c r="O293" s="71"/>
      <c r="P293" s="71"/>
      <c r="Q293" s="71"/>
      <c r="R293" s="71"/>
    </row>
    <row r="294" spans="1:18" ht="15" x14ac:dyDescent="0.25">
      <c r="C294" s="79" t="s">
        <v>348</v>
      </c>
      <c r="D294" s="79" t="s">
        <v>349</v>
      </c>
      <c r="E294" s="80"/>
      <c r="F294" s="80">
        <v>449</v>
      </c>
      <c r="G294" s="80"/>
      <c r="H294" s="80"/>
      <c r="I294" s="80">
        <v>2013344</v>
      </c>
      <c r="J294" s="80"/>
      <c r="K294" s="80">
        <v>1500</v>
      </c>
      <c r="L294" s="80">
        <v>2015293</v>
      </c>
      <c r="M294" s="71"/>
      <c r="N294" s="71"/>
      <c r="O294" s="71"/>
      <c r="P294" s="71"/>
      <c r="Q294" s="71"/>
      <c r="R294" s="71"/>
    </row>
    <row r="295" spans="1:18" ht="25.5" x14ac:dyDescent="0.25">
      <c r="C295" s="79" t="s">
        <v>353</v>
      </c>
      <c r="D295" s="79" t="s">
        <v>354</v>
      </c>
      <c r="E295" s="80"/>
      <c r="F295" s="80">
        <v>100</v>
      </c>
      <c r="G295" s="80"/>
      <c r="H295" s="80"/>
      <c r="I295" s="80">
        <v>358775</v>
      </c>
      <c r="J295" s="80"/>
      <c r="K295" s="80"/>
      <c r="L295" s="80">
        <v>358875</v>
      </c>
      <c r="M295" s="71"/>
      <c r="N295" s="71"/>
      <c r="O295" s="71"/>
      <c r="P295" s="71"/>
      <c r="Q295" s="71"/>
      <c r="R295" s="71"/>
    </row>
    <row r="296" spans="1:18" ht="25.5" x14ac:dyDescent="0.25">
      <c r="A296" s="79" t="s">
        <v>170</v>
      </c>
      <c r="B296" s="79" t="s">
        <v>39</v>
      </c>
      <c r="C296" s="79" t="s">
        <v>355</v>
      </c>
      <c r="D296" s="79" t="s">
        <v>356</v>
      </c>
      <c r="E296" s="80"/>
      <c r="F296" s="80">
        <v>421</v>
      </c>
      <c r="G296" s="80">
        <v>162067</v>
      </c>
      <c r="H296" s="80"/>
      <c r="I296" s="80"/>
      <c r="J296" s="80"/>
      <c r="K296" s="80"/>
      <c r="L296" s="80">
        <v>162488</v>
      </c>
      <c r="M296" s="71"/>
      <c r="N296" s="71"/>
      <c r="O296" s="71"/>
      <c r="P296" s="71"/>
      <c r="Q296" s="71"/>
      <c r="R296" s="71"/>
    </row>
    <row r="297" spans="1:18" ht="25.5" x14ac:dyDescent="0.25">
      <c r="C297" s="79" t="s">
        <v>357</v>
      </c>
      <c r="D297" s="79" t="s">
        <v>358</v>
      </c>
      <c r="E297" s="80"/>
      <c r="F297" s="80">
        <v>245</v>
      </c>
      <c r="G297" s="80">
        <v>149068</v>
      </c>
      <c r="H297" s="80"/>
      <c r="I297" s="80"/>
      <c r="J297" s="80"/>
      <c r="K297" s="80"/>
      <c r="L297" s="80">
        <v>149313</v>
      </c>
      <c r="M297" s="71"/>
      <c r="N297" s="71"/>
      <c r="O297" s="71"/>
      <c r="P297" s="71"/>
      <c r="Q297" s="71"/>
      <c r="R297" s="71"/>
    </row>
    <row r="298" spans="1:18" ht="25.5" x14ac:dyDescent="0.25">
      <c r="C298" s="79" t="s">
        <v>359</v>
      </c>
      <c r="D298" s="79" t="s">
        <v>360</v>
      </c>
      <c r="E298" s="80"/>
      <c r="F298" s="80">
        <v>366</v>
      </c>
      <c r="G298" s="80">
        <v>48092</v>
      </c>
      <c r="H298" s="80"/>
      <c r="I298" s="80">
        <v>350525</v>
      </c>
      <c r="J298" s="80"/>
      <c r="K298" s="80">
        <v>512</v>
      </c>
      <c r="L298" s="80">
        <v>399495</v>
      </c>
      <c r="M298" s="71"/>
      <c r="N298" s="71"/>
      <c r="O298" s="71"/>
      <c r="P298" s="71"/>
      <c r="Q298" s="71"/>
      <c r="R298" s="71"/>
    </row>
    <row r="299" spans="1:18" ht="25.5" x14ac:dyDescent="0.25">
      <c r="C299" s="79" t="s">
        <v>361</v>
      </c>
      <c r="D299" s="79" t="s">
        <v>362</v>
      </c>
      <c r="E299" s="80"/>
      <c r="F299" s="80">
        <v>175</v>
      </c>
      <c r="G299" s="80"/>
      <c r="H299" s="80"/>
      <c r="I299" s="80">
        <v>168538</v>
      </c>
      <c r="J299" s="80"/>
      <c r="K299" s="80"/>
      <c r="L299" s="80">
        <v>168713</v>
      </c>
      <c r="M299" s="71"/>
      <c r="N299" s="71"/>
      <c r="O299" s="71"/>
      <c r="P299" s="71"/>
      <c r="Q299" s="71"/>
      <c r="R299" s="71"/>
    </row>
    <row r="300" spans="1:18" ht="15" x14ac:dyDescent="0.25">
      <c r="A300" s="79" t="s">
        <v>363</v>
      </c>
      <c r="B300" s="79" t="s">
        <v>39</v>
      </c>
      <c r="C300" s="79" t="s">
        <v>364</v>
      </c>
      <c r="D300" s="79" t="s">
        <v>365</v>
      </c>
      <c r="E300" s="80"/>
      <c r="F300" s="80">
        <v>150</v>
      </c>
      <c r="G300" s="80"/>
      <c r="H300" s="80"/>
      <c r="I300" s="80">
        <v>3077377</v>
      </c>
      <c r="J300" s="80"/>
      <c r="K300" s="80"/>
      <c r="L300" s="80">
        <v>3077527</v>
      </c>
      <c r="M300" s="71"/>
      <c r="N300" s="71"/>
      <c r="O300" s="71"/>
      <c r="P300" s="71"/>
      <c r="Q300" s="71"/>
      <c r="R300" s="71"/>
    </row>
    <row r="301" spans="1:18" ht="15" x14ac:dyDescent="0.25">
      <c r="A301" s="79" t="s">
        <v>203</v>
      </c>
      <c r="B301" s="79" t="s">
        <v>39</v>
      </c>
      <c r="C301" s="79" t="s">
        <v>204</v>
      </c>
      <c r="D301" s="79" t="s">
        <v>206</v>
      </c>
      <c r="E301" s="80">
        <v>2002</v>
      </c>
      <c r="F301" s="80"/>
      <c r="G301" s="80"/>
      <c r="H301" s="80"/>
      <c r="I301" s="80"/>
      <c r="J301" s="80"/>
      <c r="K301" s="80"/>
      <c r="L301" s="80">
        <v>2002</v>
      </c>
      <c r="M301" s="71"/>
      <c r="N301" s="71"/>
      <c r="O301" s="71"/>
      <c r="P301" s="71"/>
      <c r="Q301" s="71"/>
      <c r="R301" s="71"/>
    </row>
    <row r="302" spans="1:18" ht="15" x14ac:dyDescent="0.25">
      <c r="A302" s="79" t="s">
        <v>947</v>
      </c>
      <c r="E302" s="80"/>
      <c r="F302" s="80">
        <v>367</v>
      </c>
      <c r="G302" s="80">
        <v>8530420</v>
      </c>
      <c r="H302" s="80"/>
      <c r="I302" s="80">
        <v>52994214</v>
      </c>
      <c r="J302" s="80"/>
      <c r="K302" s="80">
        <v>1699</v>
      </c>
      <c r="L302" s="80">
        <v>61526700</v>
      </c>
      <c r="M302" s="71"/>
      <c r="N302" s="71"/>
      <c r="O302" s="71"/>
      <c r="P302" s="71"/>
      <c r="Q302" s="71"/>
      <c r="R302" s="71"/>
    </row>
    <row r="303" spans="1:18" ht="15" x14ac:dyDescent="0.25">
      <c r="A303" s="79" t="s">
        <v>180</v>
      </c>
      <c r="B303" s="79" t="s">
        <v>39</v>
      </c>
      <c r="C303" s="79" t="s">
        <v>948</v>
      </c>
      <c r="D303" s="79" t="s">
        <v>949</v>
      </c>
      <c r="E303" s="80"/>
      <c r="F303" s="80"/>
      <c r="G303" s="80">
        <v>7250</v>
      </c>
      <c r="H303" s="80"/>
      <c r="I303" s="80">
        <v>50000</v>
      </c>
      <c r="J303" s="80"/>
      <c r="K303" s="80"/>
      <c r="L303" s="80">
        <v>57250</v>
      </c>
      <c r="M303" s="71"/>
      <c r="N303" s="71"/>
      <c r="O303" s="71"/>
      <c r="P303" s="71"/>
      <c r="Q303" s="71"/>
      <c r="R303" s="71"/>
    </row>
    <row r="304" spans="1:18" ht="25.5" x14ac:dyDescent="0.25">
      <c r="A304" s="79" t="s">
        <v>217</v>
      </c>
      <c r="B304" s="79" t="s">
        <v>39</v>
      </c>
      <c r="C304" s="79" t="s">
        <v>950</v>
      </c>
      <c r="D304" s="79" t="s">
        <v>951</v>
      </c>
      <c r="E304" s="80"/>
      <c r="F304" s="80">
        <v>221</v>
      </c>
      <c r="G304" s="80">
        <v>47856</v>
      </c>
      <c r="H304" s="80"/>
      <c r="I304" s="80">
        <v>253004</v>
      </c>
      <c r="J304" s="80"/>
      <c r="K304" s="80"/>
      <c r="L304" s="80">
        <v>301081</v>
      </c>
      <c r="M304" s="71"/>
      <c r="N304" s="71"/>
      <c r="O304" s="71"/>
      <c r="P304" s="71"/>
      <c r="Q304" s="71"/>
      <c r="R304" s="71"/>
    </row>
    <row r="305" spans="1:18" ht="15" x14ac:dyDescent="0.25">
      <c r="C305" s="79" t="s">
        <v>953</v>
      </c>
      <c r="D305" s="79" t="s">
        <v>954</v>
      </c>
      <c r="E305" s="80"/>
      <c r="F305" s="80">
        <v>75</v>
      </c>
      <c r="G305" s="80"/>
      <c r="H305" s="80"/>
      <c r="I305" s="80">
        <v>220012</v>
      </c>
      <c r="J305" s="80"/>
      <c r="K305" s="80">
        <v>700</v>
      </c>
      <c r="L305" s="80">
        <v>220787</v>
      </c>
      <c r="M305" s="71"/>
      <c r="N305" s="71"/>
      <c r="O305" s="71"/>
      <c r="P305" s="71"/>
      <c r="Q305" s="71"/>
      <c r="R305" s="71"/>
    </row>
    <row r="306" spans="1:18" ht="25.5" x14ac:dyDescent="0.25">
      <c r="C306" s="79" t="s">
        <v>955</v>
      </c>
      <c r="D306" s="79" t="s">
        <v>956</v>
      </c>
      <c r="E306" s="80"/>
      <c r="F306" s="80">
        <v>71</v>
      </c>
      <c r="G306" s="80"/>
      <c r="H306" s="80"/>
      <c r="I306" s="80">
        <v>400000</v>
      </c>
      <c r="J306" s="80"/>
      <c r="K306" s="80">
        <v>852</v>
      </c>
      <c r="L306" s="80">
        <v>400923</v>
      </c>
      <c r="M306" s="71"/>
      <c r="N306" s="71"/>
      <c r="O306" s="71"/>
      <c r="P306" s="71"/>
      <c r="Q306" s="71"/>
      <c r="R306" s="71"/>
    </row>
    <row r="307" spans="1:18" ht="15" x14ac:dyDescent="0.25">
      <c r="A307" s="79" t="s">
        <v>141</v>
      </c>
      <c r="B307" s="79" t="s">
        <v>39</v>
      </c>
      <c r="C307" s="79" t="s">
        <v>957</v>
      </c>
      <c r="D307" s="79" t="s">
        <v>958</v>
      </c>
      <c r="E307" s="80"/>
      <c r="F307" s="80"/>
      <c r="G307" s="80"/>
      <c r="H307" s="80"/>
      <c r="I307" s="80">
        <v>467208</v>
      </c>
      <c r="J307" s="80"/>
      <c r="K307" s="80"/>
      <c r="L307" s="80">
        <v>467208</v>
      </c>
      <c r="M307" s="71"/>
      <c r="N307" s="71"/>
      <c r="O307" s="71"/>
      <c r="P307" s="71"/>
      <c r="Q307" s="71"/>
      <c r="R307" s="71"/>
    </row>
    <row r="308" spans="1:18" ht="25.5" x14ac:dyDescent="0.25">
      <c r="C308" s="79" t="s">
        <v>961</v>
      </c>
      <c r="D308" s="79" t="s">
        <v>962</v>
      </c>
      <c r="E308" s="80"/>
      <c r="F308" s="80"/>
      <c r="G308" s="80"/>
      <c r="H308" s="80"/>
      <c r="I308" s="80">
        <v>10093</v>
      </c>
      <c r="J308" s="80"/>
      <c r="K308" s="80"/>
      <c r="L308" s="80">
        <v>10093</v>
      </c>
      <c r="M308" s="71"/>
      <c r="N308" s="71"/>
      <c r="O308" s="71"/>
      <c r="P308" s="71"/>
      <c r="Q308" s="71"/>
      <c r="R308" s="71"/>
    </row>
    <row r="309" spans="1:18" ht="25.5" x14ac:dyDescent="0.25">
      <c r="C309" s="79" t="s">
        <v>964</v>
      </c>
      <c r="D309" s="79" t="s">
        <v>965</v>
      </c>
      <c r="E309" s="80"/>
      <c r="F309" s="80"/>
      <c r="G309" s="80"/>
      <c r="H309" s="80"/>
      <c r="I309" s="80">
        <v>120000</v>
      </c>
      <c r="J309" s="80"/>
      <c r="K309" s="80"/>
      <c r="L309" s="80">
        <v>120000</v>
      </c>
      <c r="M309" s="71"/>
      <c r="N309" s="71"/>
      <c r="O309" s="71"/>
      <c r="P309" s="71"/>
      <c r="Q309" s="71"/>
      <c r="R309" s="71"/>
    </row>
    <row r="310" spans="1:18" ht="15" x14ac:dyDescent="0.25">
      <c r="A310" s="79" t="s">
        <v>241</v>
      </c>
      <c r="B310" s="79" t="s">
        <v>39</v>
      </c>
      <c r="C310" s="79" t="s">
        <v>967</v>
      </c>
      <c r="D310" s="79" t="s">
        <v>968</v>
      </c>
      <c r="E310" s="80"/>
      <c r="F310" s="80"/>
      <c r="G310" s="80">
        <v>171221</v>
      </c>
      <c r="H310" s="80"/>
      <c r="I310" s="80">
        <v>1180834</v>
      </c>
      <c r="J310" s="80"/>
      <c r="K310" s="80"/>
      <c r="L310" s="80">
        <v>1352055</v>
      </c>
      <c r="M310" s="71"/>
      <c r="N310" s="71"/>
      <c r="O310" s="71"/>
      <c r="P310" s="71"/>
      <c r="Q310" s="71"/>
      <c r="R310" s="71"/>
    </row>
    <row r="311" spans="1:18" ht="25.5" x14ac:dyDescent="0.25">
      <c r="C311" s="79" t="s">
        <v>970</v>
      </c>
      <c r="D311" s="79" t="s">
        <v>971</v>
      </c>
      <c r="E311" s="80"/>
      <c r="F311" s="80"/>
      <c r="G311" s="80">
        <v>725</v>
      </c>
      <c r="H311" s="80"/>
      <c r="I311" s="80">
        <v>5000</v>
      </c>
      <c r="J311" s="80"/>
      <c r="K311" s="80"/>
      <c r="L311" s="80">
        <v>5725</v>
      </c>
      <c r="M311" s="71"/>
      <c r="N311" s="71"/>
      <c r="O311" s="71"/>
      <c r="P311" s="71"/>
      <c r="Q311" s="71"/>
      <c r="R311" s="71"/>
    </row>
    <row r="312" spans="1:18" ht="25.5" x14ac:dyDescent="0.25">
      <c r="C312" s="79" t="s">
        <v>972</v>
      </c>
      <c r="D312" s="79" t="s">
        <v>973</v>
      </c>
      <c r="E312" s="80"/>
      <c r="F312" s="80"/>
      <c r="G312" s="80">
        <v>725</v>
      </c>
      <c r="H312" s="80"/>
      <c r="I312" s="80">
        <v>5000</v>
      </c>
      <c r="J312" s="80"/>
      <c r="K312" s="80"/>
      <c r="L312" s="80">
        <v>5725</v>
      </c>
      <c r="M312" s="71"/>
      <c r="N312" s="71"/>
      <c r="O312" s="71"/>
      <c r="P312" s="71"/>
      <c r="Q312" s="71"/>
      <c r="R312" s="71"/>
    </row>
    <row r="313" spans="1:18" ht="25.5" x14ac:dyDescent="0.25">
      <c r="C313" s="79" t="s">
        <v>975</v>
      </c>
      <c r="D313" s="79" t="s">
        <v>976</v>
      </c>
      <c r="E313" s="80"/>
      <c r="F313" s="80"/>
      <c r="G313" s="80">
        <v>476896</v>
      </c>
      <c r="H313" s="80"/>
      <c r="I313" s="80">
        <v>1703631</v>
      </c>
      <c r="J313" s="80"/>
      <c r="K313" s="80"/>
      <c r="L313" s="80">
        <v>2180527</v>
      </c>
      <c r="M313" s="71"/>
      <c r="N313" s="71"/>
      <c r="O313" s="71"/>
      <c r="P313" s="71"/>
      <c r="Q313" s="71"/>
      <c r="R313" s="71"/>
    </row>
    <row r="314" spans="1:18" ht="15" x14ac:dyDescent="0.25">
      <c r="A314" s="79" t="s">
        <v>147</v>
      </c>
      <c r="B314" s="79" t="s">
        <v>39</v>
      </c>
      <c r="C314" s="79" t="s">
        <v>977</v>
      </c>
      <c r="D314" s="79" t="s">
        <v>978</v>
      </c>
      <c r="E314" s="80"/>
      <c r="F314" s="80"/>
      <c r="G314" s="80">
        <v>12846</v>
      </c>
      <c r="H314" s="80"/>
      <c r="I314" s="80">
        <v>128457</v>
      </c>
      <c r="J314" s="80"/>
      <c r="K314" s="80"/>
      <c r="L314" s="80">
        <v>141303</v>
      </c>
      <c r="M314" s="71"/>
      <c r="N314" s="71"/>
      <c r="O314" s="71"/>
      <c r="P314" s="71"/>
      <c r="Q314" s="71"/>
      <c r="R314" s="71"/>
    </row>
    <row r="315" spans="1:18" ht="15" x14ac:dyDescent="0.25">
      <c r="C315" s="79" t="s">
        <v>979</v>
      </c>
      <c r="D315" s="79" t="s">
        <v>980</v>
      </c>
      <c r="E315" s="80"/>
      <c r="F315" s="80"/>
      <c r="G315" s="80">
        <v>12873</v>
      </c>
      <c r="H315" s="80"/>
      <c r="I315" s="80">
        <v>128723</v>
      </c>
      <c r="J315" s="80"/>
      <c r="K315" s="80"/>
      <c r="L315" s="80">
        <v>141596</v>
      </c>
      <c r="M315" s="71"/>
      <c r="N315" s="71"/>
      <c r="O315" s="71"/>
      <c r="P315" s="71"/>
      <c r="Q315" s="71"/>
      <c r="R315" s="71"/>
    </row>
    <row r="316" spans="1:18" ht="15" x14ac:dyDescent="0.25">
      <c r="C316" s="79" t="s">
        <v>981</v>
      </c>
      <c r="D316" s="79" t="s">
        <v>982</v>
      </c>
      <c r="E316" s="80"/>
      <c r="F316" s="80"/>
      <c r="G316" s="80">
        <v>12500</v>
      </c>
      <c r="H316" s="80"/>
      <c r="I316" s="80">
        <v>125000</v>
      </c>
      <c r="J316" s="80"/>
      <c r="K316" s="80"/>
      <c r="L316" s="80">
        <v>137500</v>
      </c>
      <c r="M316" s="71"/>
      <c r="N316" s="71"/>
      <c r="O316" s="71"/>
      <c r="P316" s="71"/>
      <c r="Q316" s="71"/>
      <c r="R316" s="71"/>
    </row>
    <row r="317" spans="1:18" ht="15" x14ac:dyDescent="0.25">
      <c r="C317" s="79" t="s">
        <v>984</v>
      </c>
      <c r="D317" s="79" t="s">
        <v>985</v>
      </c>
      <c r="E317" s="80"/>
      <c r="F317" s="80"/>
      <c r="G317" s="80">
        <v>12898</v>
      </c>
      <c r="H317" s="80"/>
      <c r="I317" s="80">
        <v>128980</v>
      </c>
      <c r="J317" s="80"/>
      <c r="K317" s="80"/>
      <c r="L317" s="80">
        <v>141878</v>
      </c>
      <c r="M317" s="71"/>
      <c r="N317" s="71"/>
      <c r="O317" s="71"/>
      <c r="P317" s="71"/>
      <c r="Q317" s="71"/>
      <c r="R317" s="71"/>
    </row>
    <row r="318" spans="1:18" ht="15" x14ac:dyDescent="0.25">
      <c r="C318" s="79" t="s">
        <v>986</v>
      </c>
      <c r="D318" s="79" t="s">
        <v>987</v>
      </c>
      <c r="E318" s="80"/>
      <c r="F318" s="80"/>
      <c r="G318" s="80">
        <v>12721</v>
      </c>
      <c r="H318" s="80"/>
      <c r="I318" s="80">
        <v>127206</v>
      </c>
      <c r="J318" s="80"/>
      <c r="K318" s="80"/>
      <c r="L318" s="80">
        <v>139927</v>
      </c>
      <c r="M318" s="71"/>
      <c r="N318" s="71"/>
      <c r="O318" s="71"/>
      <c r="P318" s="71"/>
      <c r="Q318" s="71"/>
      <c r="R318" s="71"/>
    </row>
    <row r="319" spans="1:18" ht="15" x14ac:dyDescent="0.25">
      <c r="C319" s="79" t="s">
        <v>989</v>
      </c>
      <c r="D319" s="79" t="s">
        <v>990</v>
      </c>
      <c r="E319" s="80"/>
      <c r="F319" s="80"/>
      <c r="G319" s="80">
        <v>12500</v>
      </c>
      <c r="H319" s="80"/>
      <c r="I319" s="80">
        <v>125000</v>
      </c>
      <c r="J319" s="80"/>
      <c r="K319" s="80"/>
      <c r="L319" s="80">
        <v>137500</v>
      </c>
      <c r="M319" s="71"/>
      <c r="N319" s="71"/>
      <c r="O319" s="71"/>
      <c r="P319" s="71"/>
      <c r="Q319" s="71"/>
      <c r="R319" s="71"/>
    </row>
    <row r="320" spans="1:18" ht="15" x14ac:dyDescent="0.25">
      <c r="C320" s="79" t="s">
        <v>993</v>
      </c>
      <c r="D320" s="79" t="s">
        <v>994</v>
      </c>
      <c r="E320" s="80"/>
      <c r="F320" s="80"/>
      <c r="G320" s="80">
        <v>16390</v>
      </c>
      <c r="H320" s="80"/>
      <c r="I320" s="80">
        <v>113034</v>
      </c>
      <c r="J320" s="80"/>
      <c r="K320" s="80"/>
      <c r="L320" s="80">
        <v>129424</v>
      </c>
      <c r="M320" s="71"/>
      <c r="N320" s="71"/>
      <c r="O320" s="71"/>
      <c r="P320" s="71"/>
      <c r="Q320" s="71"/>
      <c r="R320" s="71"/>
    </row>
    <row r="321" spans="1:18" ht="15" x14ac:dyDescent="0.25">
      <c r="C321" s="79" t="s">
        <v>996</v>
      </c>
      <c r="D321" s="79" t="s">
        <v>997</v>
      </c>
      <c r="E321" s="80"/>
      <c r="F321" s="80"/>
      <c r="G321" s="80">
        <v>12500</v>
      </c>
      <c r="H321" s="80"/>
      <c r="I321" s="80">
        <v>125000</v>
      </c>
      <c r="J321" s="80"/>
      <c r="K321" s="80"/>
      <c r="L321" s="80">
        <v>137500</v>
      </c>
      <c r="M321" s="71"/>
      <c r="N321" s="71"/>
      <c r="O321" s="71"/>
      <c r="P321" s="71"/>
      <c r="Q321" s="71"/>
      <c r="R321" s="71"/>
    </row>
    <row r="322" spans="1:18" ht="25.5" x14ac:dyDescent="0.25">
      <c r="C322" s="79" t="s">
        <v>998</v>
      </c>
      <c r="D322" s="79" t="s">
        <v>999</v>
      </c>
      <c r="E322" s="80"/>
      <c r="F322" s="80"/>
      <c r="G322" s="80">
        <v>2545012</v>
      </c>
      <c r="H322" s="80"/>
      <c r="I322" s="80">
        <v>14083883</v>
      </c>
      <c r="J322" s="80"/>
      <c r="K322" s="80"/>
      <c r="L322" s="80">
        <v>16628895</v>
      </c>
      <c r="M322" s="71"/>
      <c r="N322" s="71"/>
      <c r="O322" s="71"/>
      <c r="P322" s="71"/>
      <c r="Q322" s="71"/>
      <c r="R322" s="71"/>
    </row>
    <row r="323" spans="1:18" ht="15" x14ac:dyDescent="0.25">
      <c r="A323" s="79" t="s">
        <v>151</v>
      </c>
      <c r="B323" s="79" t="s">
        <v>39</v>
      </c>
      <c r="C323" s="79" t="s">
        <v>1000</v>
      </c>
      <c r="D323" s="79" t="s">
        <v>1001</v>
      </c>
      <c r="E323" s="80"/>
      <c r="F323" s="80"/>
      <c r="G323" s="80">
        <v>221680</v>
      </c>
      <c r="H323" s="80"/>
      <c r="I323" s="80">
        <v>1528823</v>
      </c>
      <c r="J323" s="80"/>
      <c r="K323" s="80"/>
      <c r="L323" s="80">
        <v>1750503</v>
      </c>
      <c r="M323" s="71"/>
      <c r="N323" s="71"/>
      <c r="O323" s="71"/>
      <c r="P323" s="71"/>
      <c r="Q323" s="71"/>
      <c r="R323" s="71"/>
    </row>
    <row r="324" spans="1:18" ht="25.5" x14ac:dyDescent="0.25">
      <c r="C324" s="79" t="s">
        <v>1007</v>
      </c>
      <c r="D324" s="79" t="s">
        <v>1008</v>
      </c>
      <c r="E324" s="80"/>
      <c r="F324" s="80"/>
      <c r="G324" s="80">
        <v>258306</v>
      </c>
      <c r="H324" s="80"/>
      <c r="I324" s="80">
        <v>1781420</v>
      </c>
      <c r="J324" s="80"/>
      <c r="K324" s="80"/>
      <c r="L324" s="80">
        <v>2039726</v>
      </c>
      <c r="M324" s="71"/>
      <c r="N324" s="71"/>
      <c r="O324" s="71"/>
      <c r="P324" s="71"/>
      <c r="Q324" s="71"/>
      <c r="R324" s="71"/>
    </row>
    <row r="325" spans="1:18" ht="15" x14ac:dyDescent="0.25">
      <c r="C325" s="79" t="s">
        <v>1003</v>
      </c>
      <c r="D325" s="79" t="s">
        <v>1004</v>
      </c>
      <c r="E325" s="80"/>
      <c r="F325" s="80"/>
      <c r="G325" s="80">
        <v>97760</v>
      </c>
      <c r="H325" s="80"/>
      <c r="I325" s="80">
        <v>752000</v>
      </c>
      <c r="J325" s="80"/>
      <c r="K325" s="80"/>
      <c r="L325" s="80">
        <v>849760</v>
      </c>
      <c r="M325" s="71"/>
      <c r="N325" s="71"/>
      <c r="O325" s="71"/>
      <c r="P325" s="71"/>
      <c r="Q325" s="71"/>
      <c r="R325" s="71"/>
    </row>
    <row r="326" spans="1:18" ht="25.5" x14ac:dyDescent="0.25">
      <c r="C326" s="79" t="s">
        <v>1013</v>
      </c>
      <c r="D326" s="79" t="s">
        <v>1014</v>
      </c>
      <c r="E326" s="80"/>
      <c r="F326" s="80"/>
      <c r="G326" s="80">
        <v>61118</v>
      </c>
      <c r="H326" s="80"/>
      <c r="I326" s="80">
        <v>913257</v>
      </c>
      <c r="J326" s="80"/>
      <c r="K326" s="80"/>
      <c r="L326" s="80">
        <v>974375</v>
      </c>
      <c r="M326" s="71"/>
      <c r="N326" s="71"/>
      <c r="O326" s="71"/>
      <c r="P326" s="71"/>
      <c r="Q326" s="71"/>
      <c r="R326" s="71"/>
    </row>
    <row r="327" spans="1:18" ht="15" x14ac:dyDescent="0.25">
      <c r="C327" s="79" t="s">
        <v>1010</v>
      </c>
      <c r="D327" s="79" t="s">
        <v>1011</v>
      </c>
      <c r="E327" s="80"/>
      <c r="F327" s="80"/>
      <c r="G327" s="80">
        <v>100</v>
      </c>
      <c r="H327" s="80"/>
      <c r="I327" s="80">
        <v>1000</v>
      </c>
      <c r="J327" s="80"/>
      <c r="K327" s="80"/>
      <c r="L327" s="80">
        <v>1100</v>
      </c>
      <c r="M327" s="71"/>
      <c r="N327" s="71"/>
      <c r="O327" s="71"/>
      <c r="P327" s="71"/>
      <c r="Q327" s="71"/>
      <c r="R327" s="71"/>
    </row>
    <row r="328" spans="1:18" ht="15" x14ac:dyDescent="0.25">
      <c r="C328" s="79" t="s">
        <v>1015</v>
      </c>
      <c r="D328" s="79" t="s">
        <v>1016</v>
      </c>
      <c r="E328" s="80"/>
      <c r="F328" s="80"/>
      <c r="G328" s="80">
        <v>5000</v>
      </c>
      <c r="H328" s="80"/>
      <c r="I328" s="80">
        <v>50000</v>
      </c>
      <c r="J328" s="80"/>
      <c r="K328" s="80"/>
      <c r="L328" s="80">
        <v>55000</v>
      </c>
      <c r="M328" s="71"/>
      <c r="N328" s="71"/>
      <c r="O328" s="71"/>
      <c r="P328" s="71"/>
      <c r="Q328" s="71"/>
      <c r="R328" s="71"/>
    </row>
    <row r="329" spans="1:18" ht="15" x14ac:dyDescent="0.25">
      <c r="C329" s="79" t="s">
        <v>1018</v>
      </c>
      <c r="D329" s="79" t="s">
        <v>1019</v>
      </c>
      <c r="E329" s="80"/>
      <c r="F329" s="80"/>
      <c r="G329" s="80">
        <v>5000</v>
      </c>
      <c r="H329" s="80"/>
      <c r="I329" s="80">
        <v>50000</v>
      </c>
      <c r="J329" s="80"/>
      <c r="K329" s="80"/>
      <c r="L329" s="80">
        <v>55000</v>
      </c>
      <c r="M329" s="71"/>
      <c r="N329" s="71"/>
      <c r="O329" s="71"/>
      <c r="P329" s="71"/>
      <c r="Q329" s="71"/>
      <c r="R329" s="71"/>
    </row>
    <row r="330" spans="1:18" ht="15" x14ac:dyDescent="0.25">
      <c r="C330" s="79" t="s">
        <v>1021</v>
      </c>
      <c r="D330" s="79" t="s">
        <v>1022</v>
      </c>
      <c r="E330" s="80"/>
      <c r="F330" s="80"/>
      <c r="G330" s="80">
        <v>100</v>
      </c>
      <c r="H330" s="80"/>
      <c r="I330" s="80">
        <v>1000</v>
      </c>
      <c r="J330" s="80"/>
      <c r="K330" s="80"/>
      <c r="L330" s="80">
        <v>1100</v>
      </c>
      <c r="M330" s="71"/>
      <c r="N330" s="71"/>
      <c r="O330" s="71"/>
      <c r="P330" s="71"/>
      <c r="Q330" s="71"/>
      <c r="R330" s="71"/>
    </row>
    <row r="331" spans="1:18" ht="15" x14ac:dyDescent="0.25">
      <c r="C331" s="79" t="s">
        <v>1023</v>
      </c>
      <c r="D331" s="79" t="s">
        <v>1024</v>
      </c>
      <c r="E331" s="80"/>
      <c r="F331" s="80"/>
      <c r="G331" s="80">
        <v>1000</v>
      </c>
      <c r="H331" s="80"/>
      <c r="I331" s="80">
        <v>10000</v>
      </c>
      <c r="J331" s="80"/>
      <c r="K331" s="80"/>
      <c r="L331" s="80">
        <v>11000</v>
      </c>
      <c r="M331" s="71"/>
      <c r="N331" s="71"/>
      <c r="O331" s="71"/>
      <c r="P331" s="71"/>
      <c r="Q331" s="71"/>
      <c r="R331" s="71"/>
    </row>
    <row r="332" spans="1:18" ht="25.5" x14ac:dyDescent="0.25">
      <c r="A332" s="79" t="s">
        <v>267</v>
      </c>
      <c r="B332" s="79" t="s">
        <v>39</v>
      </c>
      <c r="C332" s="79" t="s">
        <v>1025</v>
      </c>
      <c r="D332" s="79" t="s">
        <v>1026</v>
      </c>
      <c r="E332" s="80"/>
      <c r="F332" s="80"/>
      <c r="G332" s="80">
        <v>72269</v>
      </c>
      <c r="H332" s="80"/>
      <c r="I332" s="80">
        <v>722685</v>
      </c>
      <c r="J332" s="80"/>
      <c r="K332" s="80"/>
      <c r="L332" s="80">
        <v>794954</v>
      </c>
      <c r="M332" s="71"/>
      <c r="N332" s="71"/>
      <c r="O332" s="71"/>
      <c r="P332" s="71"/>
      <c r="Q332" s="71"/>
      <c r="R332" s="71"/>
    </row>
    <row r="333" spans="1:18" ht="25.5" x14ac:dyDescent="0.25">
      <c r="C333" s="79" t="s">
        <v>1028</v>
      </c>
      <c r="D333" s="79" t="s">
        <v>1029</v>
      </c>
      <c r="E333" s="80"/>
      <c r="F333" s="80"/>
      <c r="G333" s="80">
        <v>53422</v>
      </c>
      <c r="H333" s="80"/>
      <c r="I333" s="80">
        <v>368426</v>
      </c>
      <c r="J333" s="80"/>
      <c r="K333" s="80"/>
      <c r="L333" s="80">
        <v>421848</v>
      </c>
      <c r="M333" s="71"/>
      <c r="N333" s="71"/>
      <c r="O333" s="71"/>
      <c r="P333" s="71"/>
      <c r="Q333" s="71"/>
      <c r="R333" s="71"/>
    </row>
    <row r="334" spans="1:18" ht="15" x14ac:dyDescent="0.25">
      <c r="C334" s="79" t="s">
        <v>1030</v>
      </c>
      <c r="D334" s="79" t="s">
        <v>1031</v>
      </c>
      <c r="E334" s="80"/>
      <c r="F334" s="80"/>
      <c r="G334" s="80">
        <v>95000</v>
      </c>
      <c r="H334" s="80"/>
      <c r="I334" s="80">
        <v>950000</v>
      </c>
      <c r="J334" s="80"/>
      <c r="K334" s="80"/>
      <c r="L334" s="80">
        <v>1045000</v>
      </c>
      <c r="M334" s="71"/>
      <c r="N334" s="71"/>
      <c r="O334" s="71"/>
      <c r="P334" s="71"/>
      <c r="Q334" s="71"/>
      <c r="R334" s="71"/>
    </row>
    <row r="335" spans="1:18" ht="25.5" x14ac:dyDescent="0.25">
      <c r="C335" s="79" t="s">
        <v>1033</v>
      </c>
      <c r="D335" s="79" t="s">
        <v>1034</v>
      </c>
      <c r="E335" s="80"/>
      <c r="F335" s="80"/>
      <c r="G335" s="80">
        <v>83217</v>
      </c>
      <c r="H335" s="80"/>
      <c r="I335" s="80">
        <v>832162</v>
      </c>
      <c r="J335" s="80"/>
      <c r="K335" s="80"/>
      <c r="L335" s="80">
        <v>915379</v>
      </c>
      <c r="M335" s="71"/>
      <c r="N335" s="71"/>
      <c r="O335" s="71"/>
      <c r="P335" s="71"/>
      <c r="Q335" s="71"/>
      <c r="R335" s="71"/>
    </row>
    <row r="336" spans="1:18" ht="15" x14ac:dyDescent="0.25">
      <c r="C336" s="79" t="s">
        <v>1035</v>
      </c>
      <c r="D336" s="79" t="s">
        <v>1036</v>
      </c>
      <c r="E336" s="80"/>
      <c r="F336" s="80"/>
      <c r="G336" s="80">
        <v>15413</v>
      </c>
      <c r="H336" s="80"/>
      <c r="I336" s="80">
        <v>115713</v>
      </c>
      <c r="J336" s="80"/>
      <c r="K336" s="80"/>
      <c r="L336" s="80">
        <v>131126</v>
      </c>
      <c r="M336" s="71"/>
      <c r="N336" s="71"/>
      <c r="O336" s="71"/>
      <c r="P336" s="71"/>
      <c r="Q336" s="71"/>
      <c r="R336" s="71"/>
    </row>
    <row r="337" spans="1:18" ht="25.5" x14ac:dyDescent="0.25">
      <c r="C337" s="79" t="s">
        <v>1037</v>
      </c>
      <c r="D337" s="79" t="s">
        <v>1038</v>
      </c>
      <c r="E337" s="80"/>
      <c r="F337" s="80"/>
      <c r="G337" s="80">
        <v>63813</v>
      </c>
      <c r="H337" s="80"/>
      <c r="I337" s="80">
        <v>441331</v>
      </c>
      <c r="J337" s="80"/>
      <c r="K337" s="80"/>
      <c r="L337" s="80">
        <v>505144</v>
      </c>
      <c r="M337" s="71"/>
      <c r="N337" s="71"/>
      <c r="O337" s="71"/>
      <c r="P337" s="71"/>
      <c r="Q337" s="71"/>
      <c r="R337" s="71"/>
    </row>
    <row r="338" spans="1:18" ht="15" x14ac:dyDescent="0.25">
      <c r="C338" s="79" t="s">
        <v>1040</v>
      </c>
      <c r="D338" s="79" t="s">
        <v>1041</v>
      </c>
      <c r="E338" s="80"/>
      <c r="F338" s="80"/>
      <c r="G338" s="80">
        <v>320280</v>
      </c>
      <c r="H338" s="80"/>
      <c r="I338" s="80">
        <v>2669000</v>
      </c>
      <c r="J338" s="80"/>
      <c r="K338" s="80"/>
      <c r="L338" s="80">
        <v>2989280</v>
      </c>
      <c r="M338" s="71"/>
      <c r="N338" s="71"/>
      <c r="O338" s="71"/>
      <c r="P338" s="71"/>
      <c r="Q338" s="71"/>
      <c r="R338" s="71"/>
    </row>
    <row r="339" spans="1:18" ht="15" x14ac:dyDescent="0.25">
      <c r="C339" s="79" t="s">
        <v>1043</v>
      </c>
      <c r="D339" s="79" t="s">
        <v>1044</v>
      </c>
      <c r="E339" s="80"/>
      <c r="F339" s="80"/>
      <c r="G339" s="80">
        <v>10233</v>
      </c>
      <c r="H339" s="80"/>
      <c r="I339" s="80">
        <v>70573</v>
      </c>
      <c r="J339" s="80"/>
      <c r="K339" s="80"/>
      <c r="L339" s="80">
        <v>80806</v>
      </c>
      <c r="M339" s="71"/>
      <c r="N339" s="71"/>
      <c r="O339" s="71"/>
      <c r="P339" s="71"/>
      <c r="Q339" s="71"/>
      <c r="R339" s="71"/>
    </row>
    <row r="340" spans="1:18" ht="15" x14ac:dyDescent="0.25">
      <c r="C340" s="79" t="s">
        <v>1046</v>
      </c>
      <c r="D340" s="79" t="s">
        <v>1047</v>
      </c>
      <c r="E340" s="80"/>
      <c r="F340" s="80"/>
      <c r="G340" s="80">
        <v>1450</v>
      </c>
      <c r="H340" s="80"/>
      <c r="I340" s="80">
        <v>10000</v>
      </c>
      <c r="J340" s="80"/>
      <c r="K340" s="80"/>
      <c r="L340" s="80">
        <v>11450</v>
      </c>
      <c r="M340" s="71"/>
      <c r="N340" s="71"/>
      <c r="O340" s="71"/>
      <c r="P340" s="71"/>
      <c r="Q340" s="71"/>
      <c r="R340" s="71"/>
    </row>
    <row r="341" spans="1:18" ht="15" x14ac:dyDescent="0.25">
      <c r="C341" s="79" t="s">
        <v>1048</v>
      </c>
      <c r="D341" s="79" t="s">
        <v>1049</v>
      </c>
      <c r="E341" s="80"/>
      <c r="F341" s="80"/>
      <c r="G341" s="80"/>
      <c r="H341" s="80"/>
      <c r="I341" s="80">
        <v>1000</v>
      </c>
      <c r="J341" s="80"/>
      <c r="K341" s="80"/>
      <c r="L341" s="80">
        <v>1000</v>
      </c>
      <c r="M341" s="71"/>
      <c r="N341" s="71"/>
      <c r="O341" s="71"/>
      <c r="P341" s="71"/>
      <c r="Q341" s="71"/>
      <c r="R341" s="71"/>
    </row>
    <row r="342" spans="1:18" ht="15" x14ac:dyDescent="0.25">
      <c r="C342" s="79" t="s">
        <v>1051</v>
      </c>
      <c r="D342" s="79" t="s">
        <v>1052</v>
      </c>
      <c r="E342" s="80"/>
      <c r="F342" s="80"/>
      <c r="G342" s="80">
        <v>12450</v>
      </c>
      <c r="H342" s="80"/>
      <c r="I342" s="80">
        <v>85859</v>
      </c>
      <c r="J342" s="80"/>
      <c r="K342" s="80"/>
      <c r="L342" s="80">
        <v>98309</v>
      </c>
      <c r="M342" s="71"/>
      <c r="N342" s="71"/>
      <c r="O342" s="71"/>
      <c r="P342" s="71"/>
      <c r="Q342" s="71"/>
      <c r="R342" s="71"/>
    </row>
    <row r="343" spans="1:18" ht="15" x14ac:dyDescent="0.25">
      <c r="C343" s="79" t="s">
        <v>1054</v>
      </c>
      <c r="D343" s="79" t="s">
        <v>1055</v>
      </c>
      <c r="E343" s="80"/>
      <c r="F343" s="80"/>
      <c r="G343" s="80">
        <v>12252</v>
      </c>
      <c r="H343" s="80"/>
      <c r="I343" s="80">
        <v>84490</v>
      </c>
      <c r="J343" s="80"/>
      <c r="K343" s="80"/>
      <c r="L343" s="80">
        <v>96742</v>
      </c>
      <c r="M343" s="71"/>
      <c r="N343" s="71"/>
      <c r="O343" s="71"/>
      <c r="P343" s="71"/>
      <c r="Q343" s="71"/>
      <c r="R343" s="71"/>
    </row>
    <row r="344" spans="1:18" ht="15" x14ac:dyDescent="0.25">
      <c r="C344" s="79" t="s">
        <v>1057</v>
      </c>
      <c r="D344" s="79" t="s">
        <v>1058</v>
      </c>
      <c r="E344" s="80"/>
      <c r="F344" s="80"/>
      <c r="G344" s="80"/>
      <c r="H344" s="80"/>
      <c r="I344" s="80">
        <v>1000</v>
      </c>
      <c r="J344" s="80"/>
      <c r="K344" s="80"/>
      <c r="L344" s="80">
        <v>1000</v>
      </c>
      <c r="M344" s="71"/>
      <c r="N344" s="71"/>
      <c r="O344" s="71"/>
      <c r="P344" s="71"/>
      <c r="Q344" s="71"/>
      <c r="R344" s="71"/>
    </row>
    <row r="345" spans="1:18" ht="15" x14ac:dyDescent="0.25">
      <c r="C345" s="79" t="s">
        <v>1060</v>
      </c>
      <c r="D345" s="79" t="s">
        <v>1061</v>
      </c>
      <c r="E345" s="80"/>
      <c r="F345" s="80"/>
      <c r="G345" s="80">
        <v>9425</v>
      </c>
      <c r="H345" s="80"/>
      <c r="I345" s="80">
        <v>65000</v>
      </c>
      <c r="J345" s="80"/>
      <c r="K345" s="80"/>
      <c r="L345" s="80">
        <v>74425</v>
      </c>
      <c r="M345" s="71"/>
      <c r="N345" s="71"/>
      <c r="O345" s="71"/>
      <c r="P345" s="71"/>
      <c r="Q345" s="71"/>
      <c r="R345" s="71"/>
    </row>
    <row r="346" spans="1:18" ht="15" x14ac:dyDescent="0.25">
      <c r="C346" s="79" t="s">
        <v>1063</v>
      </c>
      <c r="D346" s="79" t="s">
        <v>1064</v>
      </c>
      <c r="E346" s="80"/>
      <c r="F346" s="80"/>
      <c r="G346" s="80">
        <v>16807</v>
      </c>
      <c r="H346" s="80"/>
      <c r="I346" s="80">
        <v>115906</v>
      </c>
      <c r="J346" s="80"/>
      <c r="K346" s="80"/>
      <c r="L346" s="80">
        <v>132713</v>
      </c>
      <c r="M346" s="71"/>
      <c r="N346" s="71"/>
      <c r="O346" s="71"/>
      <c r="P346" s="71"/>
      <c r="Q346" s="71"/>
      <c r="R346" s="71"/>
    </row>
    <row r="347" spans="1:18" ht="25.5" x14ac:dyDescent="0.25">
      <c r="C347" s="79" t="s">
        <v>1065</v>
      </c>
      <c r="D347" s="79" t="s">
        <v>1066</v>
      </c>
      <c r="E347" s="80"/>
      <c r="F347" s="80"/>
      <c r="G347" s="80">
        <v>24682</v>
      </c>
      <c r="H347" s="80"/>
      <c r="I347" s="80">
        <v>171214</v>
      </c>
      <c r="J347" s="80"/>
      <c r="K347" s="80"/>
      <c r="L347" s="80">
        <v>195896</v>
      </c>
      <c r="M347" s="71"/>
      <c r="N347" s="71"/>
      <c r="O347" s="71"/>
      <c r="P347" s="71"/>
      <c r="Q347" s="71"/>
      <c r="R347" s="71"/>
    </row>
    <row r="348" spans="1:18" ht="25.5" x14ac:dyDescent="0.25">
      <c r="A348" s="79" t="s">
        <v>276</v>
      </c>
      <c r="B348" s="79" t="s">
        <v>39</v>
      </c>
      <c r="C348" s="79" t="s">
        <v>1067</v>
      </c>
      <c r="D348" s="79" t="s">
        <v>1068</v>
      </c>
      <c r="E348" s="80"/>
      <c r="F348" s="80"/>
      <c r="G348" s="80">
        <v>109595</v>
      </c>
      <c r="H348" s="80"/>
      <c r="I348" s="80">
        <v>755826</v>
      </c>
      <c r="J348" s="80"/>
      <c r="K348" s="80"/>
      <c r="L348" s="80">
        <v>865421</v>
      </c>
      <c r="M348" s="71"/>
      <c r="N348" s="71"/>
      <c r="O348" s="71"/>
      <c r="P348" s="71"/>
      <c r="Q348" s="71"/>
      <c r="R348" s="71"/>
    </row>
    <row r="349" spans="1:18" ht="25.5" x14ac:dyDescent="0.25">
      <c r="C349" s="79" t="s">
        <v>1070</v>
      </c>
      <c r="D349" s="79" t="s">
        <v>1071</v>
      </c>
      <c r="E349" s="80"/>
      <c r="F349" s="80"/>
      <c r="G349" s="80">
        <v>91361</v>
      </c>
      <c r="H349" s="80"/>
      <c r="I349" s="80">
        <v>630073</v>
      </c>
      <c r="J349" s="80"/>
      <c r="K349" s="80"/>
      <c r="L349" s="80">
        <v>721434</v>
      </c>
      <c r="M349" s="71"/>
      <c r="N349" s="71"/>
      <c r="O349" s="71"/>
      <c r="P349" s="71"/>
      <c r="Q349" s="71"/>
      <c r="R349" s="71"/>
    </row>
    <row r="350" spans="1:18" ht="25.5" x14ac:dyDescent="0.25">
      <c r="C350" s="79" t="s">
        <v>1076</v>
      </c>
      <c r="D350" s="79" t="s">
        <v>1077</v>
      </c>
      <c r="E350" s="80"/>
      <c r="F350" s="80"/>
      <c r="G350" s="80">
        <v>152303</v>
      </c>
      <c r="H350" s="80"/>
      <c r="I350" s="80">
        <v>1050364</v>
      </c>
      <c r="J350" s="80"/>
      <c r="K350" s="80"/>
      <c r="L350" s="80">
        <v>1202667</v>
      </c>
      <c r="M350" s="71"/>
      <c r="N350" s="71"/>
      <c r="O350" s="71"/>
      <c r="P350" s="71"/>
      <c r="Q350" s="71"/>
      <c r="R350" s="71"/>
    </row>
    <row r="351" spans="1:18" ht="15" x14ac:dyDescent="0.25">
      <c r="C351" s="79" t="s">
        <v>1081</v>
      </c>
      <c r="D351" s="79" t="s">
        <v>1082</v>
      </c>
      <c r="E351" s="80"/>
      <c r="F351" s="80"/>
      <c r="G351" s="80">
        <v>8454</v>
      </c>
      <c r="H351" s="80"/>
      <c r="I351" s="80">
        <v>58303</v>
      </c>
      <c r="J351" s="80"/>
      <c r="K351" s="80"/>
      <c r="L351" s="80">
        <v>66757</v>
      </c>
      <c r="M351" s="71"/>
      <c r="N351" s="71"/>
      <c r="O351" s="71"/>
      <c r="P351" s="71"/>
      <c r="Q351" s="71"/>
      <c r="R351" s="71"/>
    </row>
    <row r="352" spans="1:18" ht="25.5" x14ac:dyDescent="0.25">
      <c r="C352" s="79" t="s">
        <v>1084</v>
      </c>
      <c r="D352" s="79" t="s">
        <v>1085</v>
      </c>
      <c r="E352" s="80"/>
      <c r="F352" s="80"/>
      <c r="G352" s="80">
        <v>2</v>
      </c>
      <c r="H352" s="80"/>
      <c r="I352" s="80">
        <v>7</v>
      </c>
      <c r="J352" s="80"/>
      <c r="K352" s="80"/>
      <c r="L352" s="80">
        <v>9</v>
      </c>
      <c r="M352" s="71"/>
      <c r="N352" s="71"/>
      <c r="O352" s="71"/>
      <c r="P352" s="71"/>
      <c r="Q352" s="71"/>
      <c r="R352" s="71"/>
    </row>
    <row r="353" spans="1:18" ht="25.5" x14ac:dyDescent="0.25">
      <c r="C353" s="79" t="s">
        <v>1073</v>
      </c>
      <c r="D353" s="79" t="s">
        <v>1074</v>
      </c>
      <c r="E353" s="80"/>
      <c r="F353" s="80"/>
      <c r="G353" s="80">
        <v>8020</v>
      </c>
      <c r="H353" s="80"/>
      <c r="I353" s="80">
        <v>55309</v>
      </c>
      <c r="J353" s="80"/>
      <c r="K353" s="80"/>
      <c r="L353" s="80">
        <v>63329</v>
      </c>
      <c r="M353" s="71"/>
      <c r="N353" s="71"/>
      <c r="O353" s="71"/>
      <c r="P353" s="71"/>
      <c r="Q353" s="71"/>
      <c r="R353" s="71"/>
    </row>
    <row r="354" spans="1:18" ht="25.5" x14ac:dyDescent="0.25">
      <c r="C354" s="79" t="s">
        <v>1078</v>
      </c>
      <c r="D354" s="79" t="s">
        <v>1079</v>
      </c>
      <c r="E354" s="80"/>
      <c r="F354" s="80"/>
      <c r="G354" s="80">
        <v>7345</v>
      </c>
      <c r="H354" s="80"/>
      <c r="I354" s="80">
        <v>50649</v>
      </c>
      <c r="J354" s="80"/>
      <c r="K354" s="80"/>
      <c r="L354" s="80">
        <v>57994</v>
      </c>
      <c r="M354" s="71"/>
      <c r="N354" s="71"/>
      <c r="O354" s="71"/>
      <c r="P354" s="71"/>
      <c r="Q354" s="71"/>
      <c r="R354" s="71"/>
    </row>
    <row r="355" spans="1:18" ht="25.5" x14ac:dyDescent="0.25">
      <c r="A355" s="79" t="s">
        <v>283</v>
      </c>
      <c r="B355" s="79" t="s">
        <v>39</v>
      </c>
      <c r="C355" s="79" t="s">
        <v>1086</v>
      </c>
      <c r="D355" s="79" t="s">
        <v>1087</v>
      </c>
      <c r="E355" s="80"/>
      <c r="F355" s="80"/>
      <c r="G355" s="80">
        <v>111472</v>
      </c>
      <c r="H355" s="80"/>
      <c r="I355" s="80">
        <v>768769</v>
      </c>
      <c r="J355" s="80"/>
      <c r="K355" s="80"/>
      <c r="L355" s="80">
        <v>880241</v>
      </c>
      <c r="M355" s="71"/>
      <c r="N355" s="71"/>
      <c r="O355" s="71"/>
      <c r="P355" s="71"/>
      <c r="Q355" s="71"/>
      <c r="R355" s="71"/>
    </row>
    <row r="356" spans="1:18" ht="25.5" x14ac:dyDescent="0.25">
      <c r="C356" s="79" t="s">
        <v>1089</v>
      </c>
      <c r="D356" s="79" t="s">
        <v>1090</v>
      </c>
      <c r="E356" s="80"/>
      <c r="F356" s="80"/>
      <c r="G356" s="80">
        <v>75512</v>
      </c>
      <c r="H356" s="80"/>
      <c r="I356" s="80">
        <v>520769</v>
      </c>
      <c r="J356" s="80"/>
      <c r="K356" s="80"/>
      <c r="L356" s="80">
        <v>596281</v>
      </c>
      <c r="M356" s="71"/>
      <c r="N356" s="71"/>
      <c r="O356" s="71"/>
      <c r="P356" s="71"/>
      <c r="Q356" s="71"/>
      <c r="R356" s="71"/>
    </row>
    <row r="357" spans="1:18" ht="25.5" x14ac:dyDescent="0.25">
      <c r="C357" s="79" t="s">
        <v>1091</v>
      </c>
      <c r="D357" s="79" t="s">
        <v>1092</v>
      </c>
      <c r="E357" s="80"/>
      <c r="F357" s="80"/>
      <c r="G357" s="80">
        <v>28635</v>
      </c>
      <c r="H357" s="80"/>
      <c r="I357" s="80">
        <v>197480</v>
      </c>
      <c r="J357" s="80"/>
      <c r="K357" s="80"/>
      <c r="L357" s="80">
        <v>226115</v>
      </c>
      <c r="M357" s="71"/>
      <c r="N357" s="71"/>
      <c r="O357" s="71"/>
      <c r="P357" s="71"/>
      <c r="Q357" s="71"/>
      <c r="R357" s="71"/>
    </row>
    <row r="358" spans="1:18" ht="25.5" x14ac:dyDescent="0.25">
      <c r="C358" s="79" t="s">
        <v>1094</v>
      </c>
      <c r="D358" s="79" t="s">
        <v>1095</v>
      </c>
      <c r="E358" s="80"/>
      <c r="F358" s="80"/>
      <c r="G358" s="80">
        <v>15978</v>
      </c>
      <c r="H358" s="80"/>
      <c r="I358" s="80">
        <v>110190</v>
      </c>
      <c r="J358" s="80"/>
      <c r="K358" s="80"/>
      <c r="L358" s="80">
        <v>126168</v>
      </c>
      <c r="M358" s="71"/>
      <c r="N358" s="71"/>
      <c r="O358" s="71"/>
      <c r="P358" s="71"/>
      <c r="Q358" s="71"/>
      <c r="R358" s="71"/>
    </row>
    <row r="359" spans="1:18" ht="15" x14ac:dyDescent="0.25">
      <c r="C359" s="79" t="s">
        <v>1096</v>
      </c>
      <c r="D359" s="79" t="s">
        <v>1097</v>
      </c>
      <c r="E359" s="80"/>
      <c r="F359" s="80"/>
      <c r="G359" s="80">
        <v>24502</v>
      </c>
      <c r="H359" s="80"/>
      <c r="I359" s="80">
        <v>168979</v>
      </c>
      <c r="J359" s="80"/>
      <c r="K359" s="80"/>
      <c r="L359" s="80">
        <v>193481</v>
      </c>
      <c r="M359" s="71"/>
      <c r="N359" s="71"/>
      <c r="O359" s="71"/>
      <c r="P359" s="71"/>
      <c r="Q359" s="71"/>
      <c r="R359" s="71"/>
    </row>
    <row r="360" spans="1:18" ht="25.5" x14ac:dyDescent="0.25">
      <c r="C360" s="79" t="s">
        <v>1099</v>
      </c>
      <c r="D360" s="79" t="s">
        <v>1100</v>
      </c>
      <c r="E360" s="80"/>
      <c r="F360" s="80"/>
      <c r="G360" s="80">
        <v>8700</v>
      </c>
      <c r="H360" s="80"/>
      <c r="I360" s="80">
        <v>60000</v>
      </c>
      <c r="J360" s="80"/>
      <c r="K360" s="80"/>
      <c r="L360" s="80">
        <v>68700</v>
      </c>
      <c r="M360" s="71"/>
      <c r="N360" s="71"/>
      <c r="O360" s="71"/>
      <c r="P360" s="71"/>
      <c r="Q360" s="71"/>
      <c r="R360" s="71"/>
    </row>
    <row r="361" spans="1:18" ht="25.5" x14ac:dyDescent="0.25">
      <c r="C361" s="79" t="s">
        <v>1101</v>
      </c>
      <c r="D361" s="79" t="s">
        <v>1102</v>
      </c>
      <c r="E361" s="80"/>
      <c r="F361" s="80"/>
      <c r="G361" s="80">
        <v>10678</v>
      </c>
      <c r="H361" s="80"/>
      <c r="I361" s="80">
        <v>73639</v>
      </c>
      <c r="J361" s="80"/>
      <c r="K361" s="80"/>
      <c r="L361" s="80">
        <v>84317</v>
      </c>
      <c r="M361" s="71"/>
      <c r="N361" s="71"/>
      <c r="O361" s="71"/>
      <c r="P361" s="71"/>
      <c r="Q361" s="71"/>
      <c r="R361" s="71"/>
    </row>
    <row r="362" spans="1:18" ht="25.5" x14ac:dyDescent="0.25">
      <c r="C362" s="79" t="s">
        <v>1103</v>
      </c>
      <c r="D362" s="79" t="s">
        <v>1104</v>
      </c>
      <c r="E362" s="80"/>
      <c r="F362" s="80"/>
      <c r="G362" s="80">
        <v>17163</v>
      </c>
      <c r="H362" s="80"/>
      <c r="I362" s="80">
        <v>118365</v>
      </c>
      <c r="J362" s="80"/>
      <c r="K362" s="80"/>
      <c r="L362" s="80">
        <v>135528</v>
      </c>
      <c r="M362" s="71"/>
      <c r="N362" s="71"/>
      <c r="O362" s="71"/>
      <c r="P362" s="71"/>
      <c r="Q362" s="71"/>
      <c r="R362" s="71"/>
    </row>
    <row r="363" spans="1:18" ht="25.5" x14ac:dyDescent="0.25">
      <c r="C363" s="79" t="s">
        <v>1105</v>
      </c>
      <c r="D363" s="79" t="s">
        <v>1106</v>
      </c>
      <c r="E363" s="80"/>
      <c r="F363" s="80"/>
      <c r="G363" s="80">
        <v>436975</v>
      </c>
      <c r="H363" s="80"/>
      <c r="I363" s="80">
        <v>539178</v>
      </c>
      <c r="J363" s="80"/>
      <c r="K363" s="80"/>
      <c r="L363" s="80">
        <v>976153</v>
      </c>
      <c r="M363" s="71"/>
      <c r="N363" s="71"/>
      <c r="O363" s="71"/>
      <c r="P363" s="71"/>
      <c r="Q363" s="71"/>
      <c r="R363" s="71"/>
    </row>
    <row r="364" spans="1:18" ht="15" x14ac:dyDescent="0.25">
      <c r="A364" s="79" t="s">
        <v>198</v>
      </c>
      <c r="B364" s="79" t="s">
        <v>39</v>
      </c>
      <c r="C364" s="79" t="s">
        <v>1107</v>
      </c>
      <c r="D364" s="79" t="s">
        <v>1108</v>
      </c>
      <c r="E364" s="80"/>
      <c r="F364" s="80"/>
      <c r="G364" s="80">
        <v>45673</v>
      </c>
      <c r="H364" s="80"/>
      <c r="I364" s="80">
        <v>384984</v>
      </c>
      <c r="J364" s="80"/>
      <c r="K364" s="80"/>
      <c r="L364" s="80">
        <v>430657</v>
      </c>
      <c r="M364" s="71"/>
      <c r="N364" s="71"/>
      <c r="O364" s="71"/>
      <c r="P364" s="71"/>
      <c r="Q364" s="71"/>
      <c r="R364" s="71"/>
    </row>
    <row r="365" spans="1:18" ht="15" x14ac:dyDescent="0.25">
      <c r="C365" s="79" t="s">
        <v>1110</v>
      </c>
      <c r="D365" s="79" t="s">
        <v>1111</v>
      </c>
      <c r="E365" s="80"/>
      <c r="F365" s="80"/>
      <c r="G365" s="80">
        <v>14866</v>
      </c>
      <c r="H365" s="80"/>
      <c r="I365" s="80">
        <v>87882</v>
      </c>
      <c r="J365" s="80"/>
      <c r="K365" s="80"/>
      <c r="L365" s="80">
        <v>102748</v>
      </c>
      <c r="M365" s="71"/>
      <c r="N365" s="71"/>
      <c r="O365" s="71"/>
      <c r="P365" s="71"/>
      <c r="Q365" s="71"/>
      <c r="R365" s="71"/>
    </row>
    <row r="366" spans="1:18" ht="25.5" x14ac:dyDescent="0.25">
      <c r="C366" s="79" t="s">
        <v>1112</v>
      </c>
      <c r="D366" s="79" t="s">
        <v>1113</v>
      </c>
      <c r="E366" s="80"/>
      <c r="F366" s="80"/>
      <c r="G366" s="80">
        <v>7105</v>
      </c>
      <c r="H366" s="80"/>
      <c r="I366" s="80">
        <v>71624</v>
      </c>
      <c r="J366" s="80"/>
      <c r="K366" s="80"/>
      <c r="L366" s="80">
        <v>78729</v>
      </c>
      <c r="M366" s="71"/>
      <c r="N366" s="71"/>
      <c r="O366" s="71"/>
      <c r="P366" s="71"/>
      <c r="Q366" s="71"/>
      <c r="R366" s="71"/>
    </row>
    <row r="367" spans="1:18" ht="15" x14ac:dyDescent="0.25">
      <c r="C367" s="79" t="s">
        <v>1115</v>
      </c>
      <c r="D367" s="79" t="s">
        <v>1116</v>
      </c>
      <c r="E367" s="80"/>
      <c r="F367" s="80"/>
      <c r="G367" s="80">
        <v>14749</v>
      </c>
      <c r="H367" s="80"/>
      <c r="I367" s="80">
        <v>101713</v>
      </c>
      <c r="J367" s="80"/>
      <c r="K367" s="80"/>
      <c r="L367" s="80">
        <v>116462</v>
      </c>
      <c r="M367" s="71"/>
      <c r="N367" s="71"/>
      <c r="O367" s="71"/>
      <c r="P367" s="71"/>
      <c r="Q367" s="71"/>
      <c r="R367" s="71"/>
    </row>
    <row r="368" spans="1:18" ht="15" x14ac:dyDescent="0.25">
      <c r="C368" s="79" t="s">
        <v>1118</v>
      </c>
      <c r="D368" s="79" t="s">
        <v>1119</v>
      </c>
      <c r="E368" s="80"/>
      <c r="F368" s="80"/>
      <c r="G368" s="80">
        <v>7535</v>
      </c>
      <c r="H368" s="80"/>
      <c r="I368" s="80">
        <v>65100</v>
      </c>
      <c r="J368" s="80"/>
      <c r="K368" s="80"/>
      <c r="L368" s="80">
        <v>72635</v>
      </c>
      <c r="M368" s="71"/>
      <c r="N368" s="71"/>
      <c r="O368" s="71"/>
      <c r="P368" s="71"/>
      <c r="Q368" s="71"/>
      <c r="R368" s="71"/>
    </row>
    <row r="369" spans="1:18" ht="15" x14ac:dyDescent="0.25">
      <c r="C369" s="79" t="s">
        <v>1121</v>
      </c>
      <c r="D369" s="79" t="s">
        <v>1122</v>
      </c>
      <c r="E369" s="80"/>
      <c r="F369" s="80"/>
      <c r="G369" s="80">
        <v>9893</v>
      </c>
      <c r="H369" s="80"/>
      <c r="I369" s="80">
        <v>68223</v>
      </c>
      <c r="J369" s="80"/>
      <c r="K369" s="80"/>
      <c r="L369" s="80">
        <v>78116</v>
      </c>
      <c r="M369" s="71"/>
      <c r="N369" s="71"/>
      <c r="O369" s="71"/>
      <c r="P369" s="71"/>
      <c r="Q369" s="71"/>
      <c r="R369" s="71"/>
    </row>
    <row r="370" spans="1:18" ht="15" x14ac:dyDescent="0.25">
      <c r="C370" s="79" t="s">
        <v>1124</v>
      </c>
      <c r="D370" s="79" t="s">
        <v>1125</v>
      </c>
      <c r="E370" s="80"/>
      <c r="F370" s="80"/>
      <c r="G370" s="80">
        <v>8487</v>
      </c>
      <c r="H370" s="80"/>
      <c r="I370" s="80">
        <v>58525</v>
      </c>
      <c r="J370" s="80"/>
      <c r="K370" s="80"/>
      <c r="L370" s="80">
        <v>67012</v>
      </c>
      <c r="M370" s="71"/>
      <c r="N370" s="71"/>
      <c r="O370" s="71"/>
      <c r="P370" s="71"/>
      <c r="Q370" s="71"/>
      <c r="R370" s="71"/>
    </row>
    <row r="371" spans="1:18" ht="15" x14ac:dyDescent="0.25">
      <c r="C371" s="79" t="s">
        <v>1126</v>
      </c>
      <c r="D371" s="79" t="s">
        <v>1127</v>
      </c>
      <c r="E371" s="80"/>
      <c r="F371" s="80"/>
      <c r="G371" s="80">
        <v>10150</v>
      </c>
      <c r="H371" s="80"/>
      <c r="I371" s="80">
        <v>111553</v>
      </c>
      <c r="J371" s="80"/>
      <c r="K371" s="80"/>
      <c r="L371" s="80">
        <v>121703</v>
      </c>
      <c r="M371" s="71"/>
      <c r="N371" s="71"/>
      <c r="O371" s="71"/>
      <c r="P371" s="71"/>
      <c r="Q371" s="71"/>
      <c r="R371" s="71"/>
    </row>
    <row r="372" spans="1:18" ht="25.5" x14ac:dyDescent="0.25">
      <c r="C372" s="79" t="s">
        <v>1128</v>
      </c>
      <c r="D372" s="79" t="s">
        <v>1129</v>
      </c>
      <c r="E372" s="80"/>
      <c r="F372" s="80"/>
      <c r="G372" s="80">
        <v>8410</v>
      </c>
      <c r="H372" s="80"/>
      <c r="I372" s="80">
        <v>74703</v>
      </c>
      <c r="J372" s="80"/>
      <c r="K372" s="80"/>
      <c r="L372" s="80">
        <v>83113</v>
      </c>
      <c r="M372" s="71"/>
      <c r="N372" s="71"/>
      <c r="O372" s="71"/>
      <c r="P372" s="71"/>
      <c r="Q372" s="71"/>
      <c r="R372" s="71"/>
    </row>
    <row r="373" spans="1:18" ht="15" x14ac:dyDescent="0.25">
      <c r="C373" s="79" t="s">
        <v>1130</v>
      </c>
      <c r="D373" s="79" t="s">
        <v>1131</v>
      </c>
      <c r="E373" s="80"/>
      <c r="F373" s="80"/>
      <c r="G373" s="80">
        <v>145</v>
      </c>
      <c r="H373" s="80"/>
      <c r="I373" s="80">
        <v>1000</v>
      </c>
      <c r="J373" s="80"/>
      <c r="K373" s="80"/>
      <c r="L373" s="80">
        <v>1145</v>
      </c>
      <c r="M373" s="71"/>
      <c r="N373" s="71"/>
      <c r="O373" s="71"/>
      <c r="P373" s="71"/>
      <c r="Q373" s="71"/>
      <c r="R373" s="71"/>
    </row>
    <row r="374" spans="1:18" ht="25.5" x14ac:dyDescent="0.25">
      <c r="C374" s="79" t="s">
        <v>1132</v>
      </c>
      <c r="D374" s="79" t="s">
        <v>1133</v>
      </c>
      <c r="E374" s="80"/>
      <c r="F374" s="80"/>
      <c r="G374" s="80">
        <v>487279</v>
      </c>
      <c r="H374" s="80"/>
      <c r="I374" s="80"/>
      <c r="J374" s="80"/>
      <c r="K374" s="80"/>
      <c r="L374" s="80">
        <v>487279</v>
      </c>
      <c r="M374" s="71"/>
      <c r="N374" s="71"/>
      <c r="O374" s="71"/>
      <c r="P374" s="71"/>
      <c r="Q374" s="71"/>
      <c r="R374" s="71"/>
    </row>
    <row r="375" spans="1:18" ht="15" x14ac:dyDescent="0.25">
      <c r="C375" s="79" t="s">
        <v>1134</v>
      </c>
      <c r="D375" s="79" t="s">
        <v>1135</v>
      </c>
      <c r="E375" s="80"/>
      <c r="F375" s="80"/>
      <c r="G375" s="80">
        <v>12394</v>
      </c>
      <c r="H375" s="80"/>
      <c r="I375" s="80">
        <v>85472</v>
      </c>
      <c r="J375" s="80"/>
      <c r="K375" s="80"/>
      <c r="L375" s="80">
        <v>97866</v>
      </c>
      <c r="M375" s="71"/>
      <c r="N375" s="71"/>
      <c r="O375" s="71"/>
      <c r="P375" s="71"/>
      <c r="Q375" s="71"/>
      <c r="R375" s="71"/>
    </row>
    <row r="376" spans="1:18" ht="25.5" x14ac:dyDescent="0.25">
      <c r="C376" s="79" t="s">
        <v>1137</v>
      </c>
      <c r="D376" s="79" t="s">
        <v>1138</v>
      </c>
      <c r="E376" s="80"/>
      <c r="F376" s="80"/>
      <c r="G376" s="80">
        <v>145</v>
      </c>
      <c r="H376" s="80"/>
      <c r="I376" s="80">
        <v>1000</v>
      </c>
      <c r="J376" s="80"/>
      <c r="K376" s="80"/>
      <c r="L376" s="80">
        <v>1145</v>
      </c>
      <c r="M376" s="71"/>
      <c r="N376" s="71"/>
      <c r="O376" s="71"/>
      <c r="P376" s="71"/>
      <c r="Q376" s="71"/>
      <c r="R376" s="71"/>
    </row>
    <row r="377" spans="1:18" ht="25.5" x14ac:dyDescent="0.25">
      <c r="C377" s="79" t="s">
        <v>1139</v>
      </c>
      <c r="D377" s="79" t="s">
        <v>1140</v>
      </c>
      <c r="E377" s="80"/>
      <c r="F377" s="80"/>
      <c r="G377" s="80">
        <v>27219</v>
      </c>
      <c r="H377" s="80"/>
      <c r="I377" s="80">
        <v>187714</v>
      </c>
      <c r="J377" s="80"/>
      <c r="K377" s="80"/>
      <c r="L377" s="80">
        <v>214933</v>
      </c>
      <c r="M377" s="71"/>
      <c r="N377" s="71"/>
      <c r="O377" s="71"/>
      <c r="P377" s="71"/>
      <c r="Q377" s="71"/>
      <c r="R377" s="71"/>
    </row>
    <row r="378" spans="1:18" ht="25.5" x14ac:dyDescent="0.25">
      <c r="A378" s="79" t="s">
        <v>303</v>
      </c>
      <c r="B378" s="79" t="s">
        <v>39</v>
      </c>
      <c r="C378" s="79" t="s">
        <v>1143</v>
      </c>
      <c r="D378" s="79" t="s">
        <v>1144</v>
      </c>
      <c r="E378" s="80"/>
      <c r="F378" s="80"/>
      <c r="G378" s="80">
        <v>61793</v>
      </c>
      <c r="H378" s="80"/>
      <c r="I378" s="80">
        <v>522194</v>
      </c>
      <c r="J378" s="80"/>
      <c r="K378" s="80"/>
      <c r="L378" s="80">
        <v>583987</v>
      </c>
      <c r="M378" s="71"/>
      <c r="N378" s="71"/>
      <c r="O378" s="71"/>
      <c r="P378" s="71"/>
      <c r="Q378" s="71"/>
      <c r="R378" s="71"/>
    </row>
    <row r="379" spans="1:18" ht="15" x14ac:dyDescent="0.25">
      <c r="C379" s="79" t="s">
        <v>1149</v>
      </c>
      <c r="D379" s="79" t="s">
        <v>1150</v>
      </c>
      <c r="E379" s="80"/>
      <c r="F379" s="80"/>
      <c r="G379" s="80">
        <v>69644</v>
      </c>
      <c r="H379" s="80"/>
      <c r="I379" s="80">
        <v>480302</v>
      </c>
      <c r="J379" s="80"/>
      <c r="K379" s="80"/>
      <c r="L379" s="80">
        <v>549946</v>
      </c>
      <c r="M379" s="71"/>
      <c r="N379" s="71"/>
      <c r="O379" s="71"/>
      <c r="P379" s="71"/>
      <c r="Q379" s="71"/>
      <c r="R379" s="71"/>
    </row>
    <row r="380" spans="1:18" ht="15" x14ac:dyDescent="0.25">
      <c r="C380" s="79" t="s">
        <v>1152</v>
      </c>
      <c r="D380" s="79" t="s">
        <v>1153</v>
      </c>
      <c r="E380" s="80"/>
      <c r="F380" s="80"/>
      <c r="G380" s="80">
        <v>167199</v>
      </c>
      <c r="H380" s="80"/>
      <c r="I380" s="80">
        <v>1153100</v>
      </c>
      <c r="J380" s="80"/>
      <c r="K380" s="80"/>
      <c r="L380" s="80">
        <v>1320299</v>
      </c>
      <c r="M380" s="71"/>
      <c r="N380" s="71"/>
      <c r="O380" s="71"/>
      <c r="P380" s="71"/>
      <c r="Q380" s="71"/>
      <c r="R380" s="71"/>
    </row>
    <row r="381" spans="1:18" ht="15" x14ac:dyDescent="0.25">
      <c r="C381" s="79" t="s">
        <v>1141</v>
      </c>
      <c r="D381" s="79" t="s">
        <v>1142</v>
      </c>
      <c r="E381" s="80"/>
      <c r="F381" s="80"/>
      <c r="G381" s="80">
        <v>1</v>
      </c>
      <c r="H381" s="80"/>
      <c r="I381" s="80">
        <v>1</v>
      </c>
      <c r="J381" s="80"/>
      <c r="K381" s="80"/>
      <c r="L381" s="80">
        <v>2</v>
      </c>
      <c r="M381" s="71"/>
      <c r="N381" s="71"/>
      <c r="O381" s="71"/>
      <c r="P381" s="71"/>
      <c r="Q381" s="71"/>
      <c r="R381" s="71"/>
    </row>
    <row r="382" spans="1:18" ht="15" x14ac:dyDescent="0.25">
      <c r="C382" s="79" t="s">
        <v>1146</v>
      </c>
      <c r="D382" s="79" t="s">
        <v>1147</v>
      </c>
      <c r="E382" s="80"/>
      <c r="F382" s="80"/>
      <c r="G382" s="80">
        <v>1</v>
      </c>
      <c r="H382" s="80"/>
      <c r="I382" s="80">
        <v>1</v>
      </c>
      <c r="J382" s="80"/>
      <c r="K382" s="80"/>
      <c r="L382" s="80">
        <v>2</v>
      </c>
      <c r="M382" s="71"/>
      <c r="N382" s="71"/>
      <c r="O382" s="71"/>
      <c r="P382" s="71"/>
      <c r="Q382" s="71"/>
      <c r="R382" s="71"/>
    </row>
    <row r="383" spans="1:18" ht="15" x14ac:dyDescent="0.25">
      <c r="A383" s="79" t="s">
        <v>155</v>
      </c>
      <c r="B383" s="79" t="s">
        <v>39</v>
      </c>
      <c r="C383" s="79" t="s">
        <v>1154</v>
      </c>
      <c r="D383" s="79" t="s">
        <v>1155</v>
      </c>
      <c r="E383" s="80"/>
      <c r="F383" s="80"/>
      <c r="G383" s="80">
        <v>86119</v>
      </c>
      <c r="H383" s="80"/>
      <c r="I383" s="80">
        <v>593924</v>
      </c>
      <c r="J383" s="80"/>
      <c r="K383" s="80"/>
      <c r="L383" s="80">
        <v>680043</v>
      </c>
      <c r="M383" s="71"/>
      <c r="N383" s="71"/>
      <c r="O383" s="71"/>
      <c r="P383" s="71"/>
      <c r="Q383" s="71"/>
      <c r="R383" s="71"/>
    </row>
    <row r="384" spans="1:18" ht="15" x14ac:dyDescent="0.25">
      <c r="C384" s="79" t="s">
        <v>1156</v>
      </c>
      <c r="D384" s="79" t="s">
        <v>1157</v>
      </c>
      <c r="E384" s="80"/>
      <c r="F384" s="80"/>
      <c r="G384" s="80">
        <v>164999</v>
      </c>
      <c r="H384" s="80"/>
      <c r="I384" s="80">
        <v>1374495</v>
      </c>
      <c r="J384" s="80"/>
      <c r="K384" s="80"/>
      <c r="L384" s="80">
        <v>1539494</v>
      </c>
      <c r="M384" s="71"/>
      <c r="N384" s="71"/>
      <c r="O384" s="71"/>
      <c r="P384" s="71"/>
      <c r="Q384" s="71"/>
      <c r="R384" s="71"/>
    </row>
    <row r="385" spans="3:18" ht="15" x14ac:dyDescent="0.25">
      <c r="C385" s="79" t="s">
        <v>1159</v>
      </c>
      <c r="D385" s="79" t="s">
        <v>1160</v>
      </c>
      <c r="E385" s="80"/>
      <c r="F385" s="80"/>
      <c r="G385" s="80">
        <v>101898</v>
      </c>
      <c r="H385" s="80"/>
      <c r="I385" s="80">
        <v>783827</v>
      </c>
      <c r="J385" s="80"/>
      <c r="K385" s="80"/>
      <c r="L385" s="80">
        <v>885725</v>
      </c>
      <c r="M385" s="71"/>
      <c r="N385" s="71"/>
      <c r="O385" s="71"/>
      <c r="P385" s="71"/>
      <c r="Q385" s="71"/>
      <c r="R385" s="71"/>
    </row>
    <row r="386" spans="3:18" ht="25.5" x14ac:dyDescent="0.25">
      <c r="C386" s="79" t="s">
        <v>1161</v>
      </c>
      <c r="D386" s="79" t="s">
        <v>1162</v>
      </c>
      <c r="E386" s="80"/>
      <c r="F386" s="80"/>
      <c r="G386" s="80">
        <v>18506</v>
      </c>
      <c r="H386" s="80"/>
      <c r="I386" s="80">
        <v>154215</v>
      </c>
      <c r="J386" s="80"/>
      <c r="K386" s="80"/>
      <c r="L386" s="80">
        <v>172721</v>
      </c>
      <c r="M386" s="71"/>
      <c r="N386" s="71"/>
      <c r="O386" s="71"/>
      <c r="P386" s="71"/>
      <c r="Q386" s="71"/>
      <c r="R386" s="71"/>
    </row>
    <row r="387" spans="3:18" ht="15" x14ac:dyDescent="0.25">
      <c r="C387" s="79" t="s">
        <v>1163</v>
      </c>
      <c r="D387" s="79" t="s">
        <v>1164</v>
      </c>
      <c r="E387" s="80"/>
      <c r="F387" s="80"/>
      <c r="G387" s="80">
        <v>154162</v>
      </c>
      <c r="H387" s="80"/>
      <c r="I387" s="80">
        <v>1063183</v>
      </c>
      <c r="J387" s="80"/>
      <c r="K387" s="80"/>
      <c r="L387" s="80">
        <v>1217345</v>
      </c>
      <c r="M387" s="71"/>
      <c r="N387" s="71"/>
      <c r="O387" s="71"/>
      <c r="P387" s="71"/>
      <c r="Q387" s="71"/>
      <c r="R387" s="71"/>
    </row>
    <row r="388" spans="3:18" ht="25.5" x14ac:dyDescent="0.25">
      <c r="C388" s="79" t="s">
        <v>1165</v>
      </c>
      <c r="D388" s="79" t="s">
        <v>1166</v>
      </c>
      <c r="E388" s="80"/>
      <c r="F388" s="80"/>
      <c r="G388" s="80">
        <v>71344</v>
      </c>
      <c r="H388" s="80"/>
      <c r="I388" s="80">
        <v>713440</v>
      </c>
      <c r="J388" s="80"/>
      <c r="K388" s="80"/>
      <c r="L388" s="80">
        <v>784784</v>
      </c>
      <c r="M388" s="71"/>
      <c r="N388" s="71"/>
      <c r="O388" s="71"/>
      <c r="P388" s="71"/>
      <c r="Q388" s="71"/>
      <c r="R388" s="71"/>
    </row>
    <row r="389" spans="3:18" ht="25.5" x14ac:dyDescent="0.25">
      <c r="C389" s="79" t="s">
        <v>1170</v>
      </c>
      <c r="D389" s="79" t="s">
        <v>1171</v>
      </c>
      <c r="E389" s="80"/>
      <c r="F389" s="80"/>
      <c r="G389" s="80">
        <v>2569</v>
      </c>
      <c r="H389" s="80"/>
      <c r="I389" s="80">
        <v>25681</v>
      </c>
      <c r="J389" s="80"/>
      <c r="K389" s="80"/>
      <c r="L389" s="80">
        <v>28250</v>
      </c>
      <c r="M389" s="71"/>
      <c r="N389" s="71"/>
      <c r="O389" s="71"/>
      <c r="P389" s="71"/>
      <c r="Q389" s="71"/>
      <c r="R389" s="71"/>
    </row>
    <row r="390" spans="3:18" ht="15" x14ac:dyDescent="0.25">
      <c r="C390" s="79" t="s">
        <v>1173</v>
      </c>
      <c r="D390" s="79" t="s">
        <v>1174</v>
      </c>
      <c r="E390" s="80"/>
      <c r="F390" s="80"/>
      <c r="G390" s="80">
        <v>7969</v>
      </c>
      <c r="H390" s="80"/>
      <c r="I390" s="80">
        <v>79682</v>
      </c>
      <c r="J390" s="80"/>
      <c r="K390" s="80"/>
      <c r="L390" s="80">
        <v>87651</v>
      </c>
      <c r="M390" s="71"/>
      <c r="N390" s="71"/>
      <c r="O390" s="71"/>
      <c r="P390" s="71"/>
      <c r="Q390" s="71"/>
      <c r="R390" s="71"/>
    </row>
    <row r="391" spans="3:18" ht="15" x14ac:dyDescent="0.25">
      <c r="C391" s="79" t="s">
        <v>1175</v>
      </c>
      <c r="D391" s="79" t="s">
        <v>1176</v>
      </c>
      <c r="E391" s="80"/>
      <c r="F391" s="80"/>
      <c r="G391" s="80">
        <v>6719</v>
      </c>
      <c r="H391" s="80"/>
      <c r="I391" s="80">
        <v>67188</v>
      </c>
      <c r="J391" s="80"/>
      <c r="K391" s="80"/>
      <c r="L391" s="80">
        <v>73907</v>
      </c>
      <c r="M391" s="71"/>
      <c r="N391" s="71"/>
      <c r="O391" s="71"/>
      <c r="P391" s="71"/>
      <c r="Q391" s="71"/>
      <c r="R391" s="71"/>
    </row>
    <row r="392" spans="3:18" ht="15" x14ac:dyDescent="0.25">
      <c r="C392" s="79" t="s">
        <v>1177</v>
      </c>
      <c r="D392" s="79" t="s">
        <v>1178</v>
      </c>
      <c r="E392" s="80"/>
      <c r="F392" s="80"/>
      <c r="G392" s="80">
        <v>1772</v>
      </c>
      <c r="H392" s="80"/>
      <c r="I392" s="80">
        <v>17717</v>
      </c>
      <c r="J392" s="80"/>
      <c r="K392" s="80"/>
      <c r="L392" s="80">
        <v>19489</v>
      </c>
      <c r="M392" s="71"/>
      <c r="N392" s="71"/>
      <c r="O392" s="71"/>
      <c r="P392" s="71"/>
      <c r="Q392" s="71"/>
      <c r="R392" s="71"/>
    </row>
    <row r="393" spans="3:18" ht="25.5" x14ac:dyDescent="0.25">
      <c r="C393" s="79" t="s">
        <v>1179</v>
      </c>
      <c r="D393" s="79" t="s">
        <v>1180</v>
      </c>
      <c r="E393" s="80"/>
      <c r="F393" s="80"/>
      <c r="G393" s="80">
        <v>7390</v>
      </c>
      <c r="H393" s="80"/>
      <c r="I393" s="80">
        <v>73894</v>
      </c>
      <c r="J393" s="80"/>
      <c r="K393" s="80"/>
      <c r="L393" s="80">
        <v>81284</v>
      </c>
      <c r="M393" s="71"/>
      <c r="N393" s="71"/>
      <c r="O393" s="71"/>
      <c r="P393" s="71"/>
      <c r="Q393" s="71"/>
      <c r="R393" s="71"/>
    </row>
    <row r="394" spans="3:18" ht="15" x14ac:dyDescent="0.25">
      <c r="C394" s="79" t="s">
        <v>1182</v>
      </c>
      <c r="D394" s="79" t="s">
        <v>1183</v>
      </c>
      <c r="E394" s="80"/>
      <c r="F394" s="80"/>
      <c r="G394" s="80">
        <v>13878</v>
      </c>
      <c r="H394" s="80"/>
      <c r="I394" s="80">
        <v>138779</v>
      </c>
      <c r="J394" s="80"/>
      <c r="K394" s="80"/>
      <c r="L394" s="80">
        <v>152657</v>
      </c>
      <c r="M394" s="71"/>
      <c r="N394" s="71"/>
      <c r="O394" s="71"/>
      <c r="P394" s="71"/>
      <c r="Q394" s="71"/>
      <c r="R394" s="71"/>
    </row>
    <row r="395" spans="3:18" ht="25.5" x14ac:dyDescent="0.25">
      <c r="C395" s="79" t="s">
        <v>1184</v>
      </c>
      <c r="D395" s="79" t="s">
        <v>1185</v>
      </c>
      <c r="E395" s="80"/>
      <c r="F395" s="80"/>
      <c r="G395" s="80">
        <v>7445</v>
      </c>
      <c r="H395" s="80"/>
      <c r="I395" s="80">
        <v>74441</v>
      </c>
      <c r="J395" s="80"/>
      <c r="K395" s="80"/>
      <c r="L395" s="80">
        <v>81886</v>
      </c>
      <c r="M395" s="71"/>
      <c r="N395" s="71"/>
      <c r="O395" s="71"/>
      <c r="P395" s="71"/>
      <c r="Q395" s="71"/>
      <c r="R395" s="71"/>
    </row>
    <row r="396" spans="3:18" ht="25.5" x14ac:dyDescent="0.25">
      <c r="C396" s="79" t="s">
        <v>1186</v>
      </c>
      <c r="D396" s="79" t="s">
        <v>1187</v>
      </c>
      <c r="E396" s="80"/>
      <c r="F396" s="80"/>
      <c r="G396" s="80">
        <v>2974</v>
      </c>
      <c r="H396" s="80"/>
      <c r="I396" s="80">
        <v>29731</v>
      </c>
      <c r="J396" s="80"/>
      <c r="K396" s="80"/>
      <c r="L396" s="80">
        <v>32705</v>
      </c>
      <c r="M396" s="71"/>
      <c r="N396" s="71"/>
      <c r="O396" s="71"/>
      <c r="P396" s="71"/>
      <c r="Q396" s="71"/>
      <c r="R396" s="71"/>
    </row>
    <row r="397" spans="3:18" ht="15" x14ac:dyDescent="0.25">
      <c r="C397" s="79" t="s">
        <v>1188</v>
      </c>
      <c r="D397" s="79" t="s">
        <v>1189</v>
      </c>
      <c r="E397" s="80"/>
      <c r="F397" s="80"/>
      <c r="G397" s="80">
        <v>5985</v>
      </c>
      <c r="H397" s="80"/>
      <c r="I397" s="80">
        <v>59848</v>
      </c>
      <c r="J397" s="80"/>
      <c r="K397" s="80"/>
      <c r="L397" s="80">
        <v>65833</v>
      </c>
      <c r="M397" s="71"/>
      <c r="N397" s="71"/>
      <c r="O397" s="71"/>
      <c r="P397" s="71"/>
      <c r="Q397" s="71"/>
      <c r="R397" s="71"/>
    </row>
    <row r="398" spans="3:18" ht="25.5" x14ac:dyDescent="0.25">
      <c r="C398" s="79" t="s">
        <v>1190</v>
      </c>
      <c r="D398" s="79" t="s">
        <v>1191</v>
      </c>
      <c r="E398" s="80"/>
      <c r="F398" s="80"/>
      <c r="G398" s="80">
        <v>2733</v>
      </c>
      <c r="H398" s="80"/>
      <c r="I398" s="80">
        <v>23420</v>
      </c>
      <c r="J398" s="80"/>
      <c r="K398" s="80"/>
      <c r="L398" s="80">
        <v>26153</v>
      </c>
      <c r="M398" s="71"/>
      <c r="N398" s="71"/>
      <c r="O398" s="71"/>
      <c r="P398" s="71"/>
      <c r="Q398" s="71"/>
      <c r="R398" s="71"/>
    </row>
    <row r="399" spans="3:18" ht="15" x14ac:dyDescent="0.25">
      <c r="C399" s="79" t="s">
        <v>1193</v>
      </c>
      <c r="D399" s="79" t="s">
        <v>1194</v>
      </c>
      <c r="E399" s="80"/>
      <c r="F399" s="80"/>
      <c r="G399" s="80">
        <v>9753</v>
      </c>
      <c r="H399" s="80"/>
      <c r="I399" s="80">
        <v>97527</v>
      </c>
      <c r="J399" s="80"/>
      <c r="K399" s="80"/>
      <c r="L399" s="80">
        <v>107280</v>
      </c>
      <c r="M399" s="71"/>
      <c r="N399" s="71"/>
      <c r="O399" s="71"/>
      <c r="P399" s="71"/>
      <c r="Q399" s="71"/>
      <c r="R399" s="71"/>
    </row>
    <row r="400" spans="3:18" ht="25.5" x14ac:dyDescent="0.25">
      <c r="C400" s="79" t="s">
        <v>1195</v>
      </c>
      <c r="D400" s="79" t="s">
        <v>1196</v>
      </c>
      <c r="E400" s="80"/>
      <c r="F400" s="80"/>
      <c r="G400" s="80">
        <v>4747</v>
      </c>
      <c r="H400" s="80"/>
      <c r="I400" s="80">
        <v>47469</v>
      </c>
      <c r="J400" s="80"/>
      <c r="K400" s="80"/>
      <c r="L400" s="80">
        <v>52216</v>
      </c>
      <c r="M400" s="71"/>
      <c r="N400" s="71"/>
      <c r="O400" s="71"/>
      <c r="P400" s="71"/>
      <c r="Q400" s="71"/>
      <c r="R400" s="71"/>
    </row>
    <row r="401" spans="1:18" ht="15" x14ac:dyDescent="0.25">
      <c r="C401" s="79" t="s">
        <v>1197</v>
      </c>
      <c r="D401" s="79" t="s">
        <v>1198</v>
      </c>
      <c r="E401" s="80"/>
      <c r="F401" s="80"/>
      <c r="G401" s="80">
        <v>69765</v>
      </c>
      <c r="H401" s="80"/>
      <c r="I401" s="80">
        <v>697650</v>
      </c>
      <c r="J401" s="80"/>
      <c r="K401" s="80"/>
      <c r="L401" s="80">
        <v>767415</v>
      </c>
      <c r="M401" s="71"/>
      <c r="N401" s="71"/>
      <c r="O401" s="71"/>
      <c r="P401" s="71"/>
      <c r="Q401" s="71"/>
      <c r="R401" s="71"/>
    </row>
    <row r="402" spans="1:18" ht="15" x14ac:dyDescent="0.25">
      <c r="C402" s="79" t="s">
        <v>1168</v>
      </c>
      <c r="D402" s="79" t="s">
        <v>1169</v>
      </c>
      <c r="E402" s="80"/>
      <c r="F402" s="80"/>
      <c r="G402" s="80">
        <v>3374</v>
      </c>
      <c r="H402" s="80"/>
      <c r="I402" s="80">
        <v>33738</v>
      </c>
      <c r="J402" s="80"/>
      <c r="K402" s="80"/>
      <c r="L402" s="80">
        <v>37112</v>
      </c>
      <c r="M402" s="71"/>
      <c r="N402" s="71"/>
      <c r="O402" s="71"/>
      <c r="P402" s="71"/>
      <c r="Q402" s="71"/>
      <c r="R402" s="71"/>
    </row>
    <row r="403" spans="1:18" ht="15" x14ac:dyDescent="0.25">
      <c r="C403" s="79" t="s">
        <v>1200</v>
      </c>
      <c r="D403" s="79" t="s">
        <v>1201</v>
      </c>
      <c r="E403" s="80"/>
      <c r="F403" s="80"/>
      <c r="G403" s="80">
        <v>100</v>
      </c>
      <c r="H403" s="80"/>
      <c r="I403" s="80">
        <v>1000</v>
      </c>
      <c r="J403" s="80"/>
      <c r="K403" s="80"/>
      <c r="L403" s="80">
        <v>1100</v>
      </c>
      <c r="M403" s="71"/>
      <c r="N403" s="71"/>
      <c r="O403" s="71"/>
      <c r="P403" s="71"/>
      <c r="Q403" s="71"/>
      <c r="R403" s="71"/>
    </row>
    <row r="404" spans="1:18" ht="15" x14ac:dyDescent="0.25">
      <c r="C404" s="79" t="s">
        <v>1202</v>
      </c>
      <c r="D404" s="79" t="s">
        <v>1203</v>
      </c>
      <c r="E404" s="80"/>
      <c r="F404" s="80"/>
      <c r="G404" s="80">
        <v>7492</v>
      </c>
      <c r="H404" s="80"/>
      <c r="I404" s="80">
        <v>74918</v>
      </c>
      <c r="J404" s="80"/>
      <c r="K404" s="80"/>
      <c r="L404" s="80">
        <v>82410</v>
      </c>
      <c r="M404" s="71"/>
      <c r="N404" s="71"/>
      <c r="O404" s="71"/>
      <c r="P404" s="71"/>
      <c r="Q404" s="71"/>
      <c r="R404" s="71"/>
    </row>
    <row r="405" spans="1:18" ht="15" x14ac:dyDescent="0.25">
      <c r="C405" s="79" t="s">
        <v>1204</v>
      </c>
      <c r="D405" s="79" t="s">
        <v>1205</v>
      </c>
      <c r="E405" s="80"/>
      <c r="F405" s="80"/>
      <c r="G405" s="80">
        <v>9430</v>
      </c>
      <c r="H405" s="80"/>
      <c r="I405" s="80">
        <v>94300</v>
      </c>
      <c r="J405" s="80"/>
      <c r="K405" s="80"/>
      <c r="L405" s="80">
        <v>103730</v>
      </c>
      <c r="M405" s="71"/>
      <c r="N405" s="71"/>
      <c r="O405" s="71"/>
      <c r="P405" s="71"/>
      <c r="Q405" s="71"/>
      <c r="R405" s="71"/>
    </row>
    <row r="406" spans="1:18" ht="25.5" x14ac:dyDescent="0.25">
      <c r="C406" s="79" t="s">
        <v>1211</v>
      </c>
      <c r="D406" s="79" t="s">
        <v>1212</v>
      </c>
      <c r="E406" s="80"/>
      <c r="F406" s="80"/>
      <c r="G406" s="80">
        <v>542</v>
      </c>
      <c r="H406" s="80"/>
      <c r="I406" s="80">
        <v>3736</v>
      </c>
      <c r="J406" s="80"/>
      <c r="K406" s="80"/>
      <c r="L406" s="80">
        <v>4278</v>
      </c>
      <c r="M406" s="71"/>
      <c r="N406" s="71"/>
      <c r="O406" s="71"/>
      <c r="P406" s="71"/>
      <c r="Q406" s="71"/>
      <c r="R406" s="71"/>
    </row>
    <row r="407" spans="1:18" ht="25.5" x14ac:dyDescent="0.25">
      <c r="C407" s="79" t="s">
        <v>1207</v>
      </c>
      <c r="D407" s="79" t="s">
        <v>1208</v>
      </c>
      <c r="E407" s="80"/>
      <c r="F407" s="80"/>
      <c r="G407" s="80">
        <v>8116</v>
      </c>
      <c r="H407" s="80"/>
      <c r="I407" s="80">
        <v>55973</v>
      </c>
      <c r="J407" s="80"/>
      <c r="K407" s="80"/>
      <c r="L407" s="80">
        <v>64089</v>
      </c>
      <c r="M407" s="71"/>
      <c r="N407" s="71"/>
      <c r="O407" s="71"/>
      <c r="P407" s="71"/>
      <c r="Q407" s="71"/>
      <c r="R407" s="71"/>
    </row>
    <row r="408" spans="1:18" ht="25.5" x14ac:dyDescent="0.25">
      <c r="C408" s="79" t="s">
        <v>1209</v>
      </c>
      <c r="D408" s="79" t="s">
        <v>1210</v>
      </c>
      <c r="E408" s="80"/>
      <c r="F408" s="80"/>
      <c r="G408" s="80">
        <v>7369</v>
      </c>
      <c r="H408" s="80"/>
      <c r="I408" s="80">
        <v>50820</v>
      </c>
      <c r="J408" s="80"/>
      <c r="K408" s="80"/>
      <c r="L408" s="80">
        <v>58189</v>
      </c>
      <c r="M408" s="71"/>
      <c r="N408" s="71"/>
      <c r="O408" s="71"/>
      <c r="P408" s="71"/>
      <c r="Q408" s="71"/>
      <c r="R408" s="71"/>
    </row>
    <row r="409" spans="1:18" ht="25.5" x14ac:dyDescent="0.25">
      <c r="A409" s="79" t="s">
        <v>161</v>
      </c>
      <c r="B409" s="79" t="s">
        <v>39</v>
      </c>
      <c r="C409" s="79" t="s">
        <v>1214</v>
      </c>
      <c r="D409" s="79" t="s">
        <v>1215</v>
      </c>
      <c r="E409" s="80"/>
      <c r="F409" s="80"/>
      <c r="G409" s="80">
        <v>133894</v>
      </c>
      <c r="H409" s="80"/>
      <c r="I409" s="80">
        <v>923402</v>
      </c>
      <c r="J409" s="80"/>
      <c r="K409" s="80"/>
      <c r="L409" s="80">
        <v>1057296</v>
      </c>
      <c r="M409" s="71"/>
      <c r="N409" s="71"/>
      <c r="O409" s="71"/>
      <c r="P409" s="71"/>
      <c r="Q409" s="71"/>
      <c r="R409" s="71"/>
    </row>
    <row r="410" spans="1:18" ht="25.5" x14ac:dyDescent="0.25">
      <c r="C410" s="79" t="s">
        <v>1216</v>
      </c>
      <c r="D410" s="79" t="s">
        <v>1217</v>
      </c>
      <c r="E410" s="80"/>
      <c r="F410" s="80"/>
      <c r="G410" s="80">
        <v>118913</v>
      </c>
      <c r="H410" s="80"/>
      <c r="I410" s="80">
        <v>820088</v>
      </c>
      <c r="J410" s="80"/>
      <c r="K410" s="80"/>
      <c r="L410" s="80">
        <v>939001</v>
      </c>
      <c r="M410" s="71"/>
      <c r="N410" s="71"/>
      <c r="O410" s="71"/>
      <c r="P410" s="71"/>
      <c r="Q410" s="71"/>
      <c r="R410" s="71"/>
    </row>
    <row r="411" spans="1:18" ht="25.5" x14ac:dyDescent="0.25">
      <c r="C411" s="79" t="s">
        <v>1223</v>
      </c>
      <c r="D411" s="79" t="s">
        <v>1224</v>
      </c>
      <c r="E411" s="80"/>
      <c r="F411" s="80"/>
      <c r="G411" s="80">
        <v>158015</v>
      </c>
      <c r="H411" s="80"/>
      <c r="I411" s="80">
        <v>1089758</v>
      </c>
      <c r="J411" s="80"/>
      <c r="K411" s="80"/>
      <c r="L411" s="80">
        <v>1247773</v>
      </c>
      <c r="M411" s="71"/>
      <c r="N411" s="71"/>
      <c r="O411" s="71"/>
      <c r="P411" s="71"/>
      <c r="Q411" s="71"/>
      <c r="R411" s="71"/>
    </row>
    <row r="412" spans="1:18" ht="25.5" x14ac:dyDescent="0.25">
      <c r="C412" s="79" t="s">
        <v>1219</v>
      </c>
      <c r="D412" s="79" t="s">
        <v>1220</v>
      </c>
      <c r="E412" s="80"/>
      <c r="F412" s="80"/>
      <c r="G412" s="80">
        <v>81603</v>
      </c>
      <c r="H412" s="80"/>
      <c r="I412" s="80">
        <v>562775</v>
      </c>
      <c r="J412" s="80"/>
      <c r="K412" s="80"/>
      <c r="L412" s="80">
        <v>644378</v>
      </c>
      <c r="M412" s="71"/>
      <c r="N412" s="71"/>
      <c r="O412" s="71"/>
      <c r="P412" s="71"/>
      <c r="Q412" s="71"/>
      <c r="R412" s="71"/>
    </row>
    <row r="413" spans="1:18" ht="25.5" x14ac:dyDescent="0.25">
      <c r="C413" s="79" t="s">
        <v>1225</v>
      </c>
      <c r="D413" s="79" t="s">
        <v>1226</v>
      </c>
      <c r="E413" s="80"/>
      <c r="F413" s="80"/>
      <c r="G413" s="80">
        <v>56678</v>
      </c>
      <c r="H413" s="80"/>
      <c r="I413" s="80">
        <v>566799</v>
      </c>
      <c r="J413" s="80"/>
      <c r="K413" s="80"/>
      <c r="L413" s="80">
        <v>623477</v>
      </c>
      <c r="M413" s="71"/>
      <c r="N413" s="71"/>
      <c r="O413" s="71"/>
      <c r="P413" s="71"/>
      <c r="Q413" s="71"/>
      <c r="R413" s="71"/>
    </row>
    <row r="414" spans="1:18" ht="25.5" x14ac:dyDescent="0.25">
      <c r="C414" s="79" t="s">
        <v>1228</v>
      </c>
      <c r="D414" s="79" t="s">
        <v>1229</v>
      </c>
      <c r="E414" s="80"/>
      <c r="F414" s="80"/>
      <c r="G414" s="80">
        <v>130000</v>
      </c>
      <c r="H414" s="80"/>
      <c r="I414" s="80">
        <v>1000000</v>
      </c>
      <c r="J414" s="80"/>
      <c r="K414" s="80"/>
      <c r="L414" s="80">
        <v>1130000</v>
      </c>
      <c r="M414" s="71"/>
      <c r="N414" s="71"/>
      <c r="O414" s="71"/>
      <c r="P414" s="71"/>
      <c r="Q414" s="71"/>
      <c r="R414" s="71"/>
    </row>
    <row r="415" spans="1:18" ht="15" x14ac:dyDescent="0.25">
      <c r="C415" s="79" t="s">
        <v>1231</v>
      </c>
      <c r="D415" s="79" t="s">
        <v>1232</v>
      </c>
      <c r="E415" s="80"/>
      <c r="F415" s="80"/>
      <c r="G415" s="80">
        <v>5110</v>
      </c>
      <c r="H415" s="80"/>
      <c r="I415" s="80">
        <v>51093</v>
      </c>
      <c r="J415" s="80"/>
      <c r="K415" s="80"/>
      <c r="L415" s="80">
        <v>56203</v>
      </c>
      <c r="M415" s="71"/>
      <c r="N415" s="71"/>
      <c r="O415" s="71"/>
      <c r="P415" s="71"/>
      <c r="Q415" s="71"/>
      <c r="R415" s="71"/>
    </row>
    <row r="416" spans="1:18" ht="15" x14ac:dyDescent="0.25">
      <c r="C416" s="79" t="s">
        <v>1234</v>
      </c>
      <c r="D416" s="79" t="s">
        <v>1235</v>
      </c>
      <c r="E416" s="80"/>
      <c r="F416" s="80"/>
      <c r="G416" s="80">
        <v>16592</v>
      </c>
      <c r="H416" s="80"/>
      <c r="I416" s="80">
        <v>165919</v>
      </c>
      <c r="J416" s="80"/>
      <c r="K416" s="80"/>
      <c r="L416" s="80">
        <v>182511</v>
      </c>
      <c r="M416" s="71"/>
      <c r="N416" s="71"/>
      <c r="O416" s="71"/>
      <c r="P416" s="71"/>
      <c r="Q416" s="71"/>
      <c r="R416" s="71"/>
    </row>
    <row r="417" spans="3:18" ht="15" x14ac:dyDescent="0.25">
      <c r="C417" s="79" t="s">
        <v>1237</v>
      </c>
      <c r="D417" s="79" t="s">
        <v>1238</v>
      </c>
      <c r="E417" s="80"/>
      <c r="F417" s="80"/>
      <c r="G417" s="80">
        <v>1</v>
      </c>
      <c r="H417" s="80"/>
      <c r="I417" s="80">
        <v>1</v>
      </c>
      <c r="J417" s="80"/>
      <c r="K417" s="80"/>
      <c r="L417" s="80">
        <v>2</v>
      </c>
      <c r="M417" s="71"/>
      <c r="N417" s="71"/>
      <c r="O417" s="71"/>
      <c r="P417" s="71"/>
      <c r="Q417" s="71"/>
      <c r="R417" s="71"/>
    </row>
    <row r="418" spans="3:18" ht="15" x14ac:dyDescent="0.25">
      <c r="C418" s="79" t="s">
        <v>1239</v>
      </c>
      <c r="D418" s="79" t="s">
        <v>1240</v>
      </c>
      <c r="E418" s="80"/>
      <c r="F418" s="80"/>
      <c r="G418" s="80">
        <v>3187</v>
      </c>
      <c r="H418" s="80"/>
      <c r="I418" s="80">
        <v>31869</v>
      </c>
      <c r="J418" s="80"/>
      <c r="K418" s="80"/>
      <c r="L418" s="80">
        <v>35056</v>
      </c>
      <c r="M418" s="71"/>
      <c r="N418" s="71"/>
      <c r="O418" s="71"/>
      <c r="P418" s="71"/>
      <c r="Q418" s="71"/>
      <c r="R418" s="71"/>
    </row>
    <row r="419" spans="3:18" ht="15" x14ac:dyDescent="0.25">
      <c r="C419" s="79" t="s">
        <v>1241</v>
      </c>
      <c r="D419" s="79" t="s">
        <v>1242</v>
      </c>
      <c r="E419" s="80"/>
      <c r="F419" s="80"/>
      <c r="G419" s="80">
        <v>4314</v>
      </c>
      <c r="H419" s="80"/>
      <c r="I419" s="80">
        <v>43132</v>
      </c>
      <c r="J419" s="80"/>
      <c r="K419" s="80"/>
      <c r="L419" s="80">
        <v>47446</v>
      </c>
      <c r="M419" s="71"/>
      <c r="N419" s="71"/>
      <c r="O419" s="71"/>
      <c r="P419" s="71"/>
      <c r="Q419" s="71"/>
      <c r="R419" s="71"/>
    </row>
    <row r="420" spans="3:18" ht="15" x14ac:dyDescent="0.25">
      <c r="C420" s="79" t="s">
        <v>1244</v>
      </c>
      <c r="D420" s="79" t="s">
        <v>1245</v>
      </c>
      <c r="E420" s="80"/>
      <c r="F420" s="80"/>
      <c r="G420" s="80">
        <v>4057</v>
      </c>
      <c r="H420" s="80"/>
      <c r="I420" s="80">
        <v>40570</v>
      </c>
      <c r="J420" s="80"/>
      <c r="K420" s="80"/>
      <c r="L420" s="80">
        <v>44627</v>
      </c>
      <c r="M420" s="71"/>
      <c r="N420" s="71"/>
      <c r="O420" s="71"/>
      <c r="P420" s="71"/>
      <c r="Q420" s="71"/>
      <c r="R420" s="71"/>
    </row>
    <row r="421" spans="3:18" ht="25.5" x14ac:dyDescent="0.25">
      <c r="C421" s="79" t="s">
        <v>1246</v>
      </c>
      <c r="D421" s="79" t="s">
        <v>1247</v>
      </c>
      <c r="E421" s="80"/>
      <c r="F421" s="80"/>
      <c r="G421" s="80">
        <v>5171</v>
      </c>
      <c r="H421" s="80"/>
      <c r="I421" s="80">
        <v>51708</v>
      </c>
      <c r="J421" s="80"/>
      <c r="K421" s="80"/>
      <c r="L421" s="80">
        <v>56879</v>
      </c>
      <c r="M421" s="71"/>
      <c r="N421" s="71"/>
      <c r="O421" s="71"/>
      <c r="P421" s="71"/>
      <c r="Q421" s="71"/>
      <c r="R421" s="71"/>
    </row>
    <row r="422" spans="3:18" ht="15" x14ac:dyDescent="0.25">
      <c r="C422" s="79" t="s">
        <v>1249</v>
      </c>
      <c r="D422" s="79" t="s">
        <v>1250</v>
      </c>
      <c r="E422" s="80"/>
      <c r="F422" s="80"/>
      <c r="G422" s="80">
        <v>8715</v>
      </c>
      <c r="H422" s="80"/>
      <c r="I422" s="80">
        <v>87144</v>
      </c>
      <c r="J422" s="80"/>
      <c r="K422" s="80"/>
      <c r="L422" s="80">
        <v>95859</v>
      </c>
      <c r="M422" s="71"/>
      <c r="N422" s="71"/>
      <c r="O422" s="71"/>
      <c r="P422" s="71"/>
      <c r="Q422" s="71"/>
      <c r="R422" s="71"/>
    </row>
    <row r="423" spans="3:18" ht="15" x14ac:dyDescent="0.25">
      <c r="C423" s="79" t="s">
        <v>1251</v>
      </c>
      <c r="D423" s="79" t="s">
        <v>1252</v>
      </c>
      <c r="E423" s="80"/>
      <c r="F423" s="80"/>
      <c r="G423" s="80">
        <v>2544</v>
      </c>
      <c r="H423" s="80"/>
      <c r="I423" s="80">
        <v>25431</v>
      </c>
      <c r="J423" s="80"/>
      <c r="K423" s="80"/>
      <c r="L423" s="80">
        <v>27975</v>
      </c>
      <c r="M423" s="71"/>
      <c r="N423" s="71"/>
      <c r="O423" s="71"/>
      <c r="P423" s="71"/>
      <c r="Q423" s="71"/>
      <c r="R423" s="71"/>
    </row>
    <row r="424" spans="3:18" ht="15" x14ac:dyDescent="0.25">
      <c r="C424" s="79" t="s">
        <v>1253</v>
      </c>
      <c r="D424" s="79" t="s">
        <v>1254</v>
      </c>
      <c r="E424" s="80"/>
      <c r="F424" s="80"/>
      <c r="G424" s="80">
        <v>4093</v>
      </c>
      <c r="H424" s="80"/>
      <c r="I424" s="80">
        <v>40925</v>
      </c>
      <c r="J424" s="80"/>
      <c r="K424" s="80"/>
      <c r="L424" s="80">
        <v>45018</v>
      </c>
      <c r="M424" s="71"/>
      <c r="N424" s="71"/>
      <c r="O424" s="71"/>
      <c r="P424" s="71"/>
      <c r="Q424" s="71"/>
      <c r="R424" s="71"/>
    </row>
    <row r="425" spans="3:18" ht="15" x14ac:dyDescent="0.25">
      <c r="C425" s="79" t="s">
        <v>1256</v>
      </c>
      <c r="D425" s="79" t="s">
        <v>1257</v>
      </c>
      <c r="E425" s="80"/>
      <c r="F425" s="80"/>
      <c r="G425" s="80">
        <v>8296</v>
      </c>
      <c r="H425" s="80"/>
      <c r="I425" s="80">
        <v>82956</v>
      </c>
      <c r="J425" s="80"/>
      <c r="K425" s="80"/>
      <c r="L425" s="80">
        <v>91252</v>
      </c>
      <c r="M425" s="71"/>
      <c r="N425" s="71"/>
      <c r="O425" s="71"/>
      <c r="P425" s="71"/>
      <c r="Q425" s="71"/>
      <c r="R425" s="71"/>
    </row>
    <row r="426" spans="3:18" ht="15" x14ac:dyDescent="0.25">
      <c r="C426" s="79" t="s">
        <v>1258</v>
      </c>
      <c r="D426" s="79" t="s">
        <v>1259</v>
      </c>
      <c r="E426" s="80"/>
      <c r="F426" s="80"/>
      <c r="G426" s="80">
        <v>4865</v>
      </c>
      <c r="H426" s="80"/>
      <c r="I426" s="80">
        <v>48644</v>
      </c>
      <c r="J426" s="80"/>
      <c r="K426" s="80"/>
      <c r="L426" s="80">
        <v>53509</v>
      </c>
      <c r="M426" s="71"/>
      <c r="N426" s="71"/>
      <c r="O426" s="71"/>
      <c r="P426" s="71"/>
      <c r="Q426" s="71"/>
      <c r="R426" s="71"/>
    </row>
    <row r="427" spans="3:18" ht="15" x14ac:dyDescent="0.25">
      <c r="C427" s="79" t="s">
        <v>1261</v>
      </c>
      <c r="D427" s="79" t="s">
        <v>1262</v>
      </c>
      <c r="E427" s="80"/>
      <c r="F427" s="80"/>
      <c r="G427" s="80">
        <v>5372</v>
      </c>
      <c r="H427" s="80"/>
      <c r="I427" s="80">
        <v>53711</v>
      </c>
      <c r="J427" s="80"/>
      <c r="K427" s="80"/>
      <c r="L427" s="80">
        <v>59083</v>
      </c>
      <c r="M427" s="71"/>
      <c r="N427" s="71"/>
      <c r="O427" s="71"/>
      <c r="P427" s="71"/>
      <c r="Q427" s="71"/>
      <c r="R427" s="71"/>
    </row>
    <row r="428" spans="3:18" ht="15" x14ac:dyDescent="0.25">
      <c r="C428" s="79" t="s">
        <v>1263</v>
      </c>
      <c r="D428" s="79" t="s">
        <v>1264</v>
      </c>
      <c r="E428" s="80"/>
      <c r="F428" s="80"/>
      <c r="G428" s="80">
        <v>9000</v>
      </c>
      <c r="H428" s="80"/>
      <c r="I428" s="80">
        <v>90000</v>
      </c>
      <c r="J428" s="80"/>
      <c r="K428" s="80"/>
      <c r="L428" s="80">
        <v>99000</v>
      </c>
      <c r="M428" s="71"/>
      <c r="N428" s="71"/>
      <c r="O428" s="71"/>
      <c r="P428" s="71"/>
      <c r="Q428" s="71"/>
      <c r="R428" s="71"/>
    </row>
    <row r="429" spans="3:18" ht="15" x14ac:dyDescent="0.25">
      <c r="C429" s="79" t="s">
        <v>1265</v>
      </c>
      <c r="D429" s="79" t="s">
        <v>1266</v>
      </c>
      <c r="E429" s="80"/>
      <c r="F429" s="80"/>
      <c r="G429" s="80">
        <v>8500</v>
      </c>
      <c r="H429" s="80"/>
      <c r="I429" s="80">
        <v>85000</v>
      </c>
      <c r="J429" s="80"/>
      <c r="K429" s="80"/>
      <c r="L429" s="80">
        <v>93500</v>
      </c>
      <c r="M429" s="71"/>
      <c r="N429" s="71"/>
      <c r="O429" s="71"/>
      <c r="P429" s="71"/>
      <c r="Q429" s="71"/>
      <c r="R429" s="71"/>
    </row>
    <row r="430" spans="3:18" ht="25.5" x14ac:dyDescent="0.25">
      <c r="C430" s="79" t="s">
        <v>1268</v>
      </c>
      <c r="D430" s="79" t="s">
        <v>1269</v>
      </c>
      <c r="E430" s="80"/>
      <c r="F430" s="80"/>
      <c r="G430" s="80">
        <v>4500</v>
      </c>
      <c r="H430" s="80"/>
      <c r="I430" s="80">
        <v>45000</v>
      </c>
      <c r="J430" s="80"/>
      <c r="K430" s="80"/>
      <c r="L430" s="80">
        <v>49500</v>
      </c>
      <c r="M430" s="71"/>
      <c r="N430" s="71"/>
      <c r="O430" s="71"/>
      <c r="P430" s="71"/>
      <c r="Q430" s="71"/>
      <c r="R430" s="71"/>
    </row>
    <row r="431" spans="3:18" ht="25.5" x14ac:dyDescent="0.25">
      <c r="C431" s="79" t="s">
        <v>1270</v>
      </c>
      <c r="D431" s="79" t="s">
        <v>1271</v>
      </c>
      <c r="E431" s="80"/>
      <c r="F431" s="80"/>
      <c r="G431" s="80">
        <v>4000</v>
      </c>
      <c r="H431" s="80"/>
      <c r="I431" s="80">
        <v>40000</v>
      </c>
      <c r="J431" s="80"/>
      <c r="K431" s="80"/>
      <c r="L431" s="80">
        <v>44000</v>
      </c>
      <c r="M431" s="71"/>
      <c r="N431" s="71"/>
      <c r="O431" s="71"/>
      <c r="P431" s="71"/>
      <c r="Q431" s="71"/>
      <c r="R431" s="71"/>
    </row>
    <row r="432" spans="3:18" ht="15" x14ac:dyDescent="0.25">
      <c r="C432" s="79" t="s">
        <v>1273</v>
      </c>
      <c r="D432" s="79" t="s">
        <v>1274</v>
      </c>
      <c r="E432" s="80"/>
      <c r="F432" s="80"/>
      <c r="G432" s="80">
        <v>10850</v>
      </c>
      <c r="H432" s="80"/>
      <c r="I432" s="80">
        <v>108498</v>
      </c>
      <c r="J432" s="80"/>
      <c r="K432" s="80"/>
      <c r="L432" s="80">
        <v>119348</v>
      </c>
      <c r="M432" s="71"/>
      <c r="N432" s="71"/>
      <c r="O432" s="71"/>
      <c r="P432" s="71"/>
      <c r="Q432" s="71"/>
      <c r="R432" s="71"/>
    </row>
    <row r="433" spans="1:18" ht="15" x14ac:dyDescent="0.25">
      <c r="C433" s="79" t="s">
        <v>1275</v>
      </c>
      <c r="D433" s="79" t="s">
        <v>1276</v>
      </c>
      <c r="E433" s="80"/>
      <c r="F433" s="80"/>
      <c r="G433" s="80">
        <v>4350</v>
      </c>
      <c r="H433" s="80"/>
      <c r="I433" s="80">
        <v>30000</v>
      </c>
      <c r="J433" s="80"/>
      <c r="K433" s="80"/>
      <c r="L433" s="80">
        <v>34350</v>
      </c>
      <c r="M433" s="71"/>
      <c r="N433" s="71"/>
      <c r="O433" s="71"/>
      <c r="P433" s="71"/>
      <c r="Q433" s="71"/>
      <c r="R433" s="71"/>
    </row>
    <row r="434" spans="1:18" ht="25.5" x14ac:dyDescent="0.25">
      <c r="C434" s="79" t="s">
        <v>1277</v>
      </c>
      <c r="D434" s="79" t="s">
        <v>1278</v>
      </c>
      <c r="E434" s="80"/>
      <c r="F434" s="80"/>
      <c r="G434" s="80">
        <v>1</v>
      </c>
      <c r="H434" s="80"/>
      <c r="I434" s="80">
        <v>1</v>
      </c>
      <c r="J434" s="80"/>
      <c r="K434" s="80"/>
      <c r="L434" s="80">
        <v>2</v>
      </c>
      <c r="M434" s="71"/>
      <c r="N434" s="71"/>
      <c r="O434" s="71"/>
      <c r="P434" s="71"/>
      <c r="Q434" s="71"/>
      <c r="R434" s="71"/>
    </row>
    <row r="435" spans="1:18" ht="25.5" x14ac:dyDescent="0.25">
      <c r="A435" s="79" t="s">
        <v>166</v>
      </c>
      <c r="B435" s="79" t="s">
        <v>39</v>
      </c>
      <c r="C435" s="79" t="s">
        <v>1280</v>
      </c>
      <c r="D435" s="79" t="s">
        <v>1281</v>
      </c>
      <c r="E435" s="80"/>
      <c r="F435" s="80"/>
      <c r="G435" s="80">
        <v>3005</v>
      </c>
      <c r="H435" s="80"/>
      <c r="I435" s="80">
        <v>14871</v>
      </c>
      <c r="J435" s="80"/>
      <c r="K435" s="80"/>
      <c r="L435" s="80">
        <v>17876</v>
      </c>
      <c r="M435" s="71"/>
      <c r="N435" s="71"/>
      <c r="O435" s="71"/>
      <c r="P435" s="71"/>
      <c r="Q435" s="71"/>
      <c r="R435" s="71"/>
    </row>
    <row r="436" spans="1:18" ht="25.5" x14ac:dyDescent="0.25">
      <c r="C436" s="79" t="s">
        <v>1283</v>
      </c>
      <c r="D436" s="79" t="s">
        <v>1284</v>
      </c>
      <c r="E436" s="80"/>
      <c r="F436" s="80"/>
      <c r="G436" s="80">
        <v>5910</v>
      </c>
      <c r="H436" s="80"/>
      <c r="I436" s="80">
        <v>28826</v>
      </c>
      <c r="J436" s="80"/>
      <c r="K436" s="80"/>
      <c r="L436" s="80">
        <v>34736</v>
      </c>
      <c r="M436" s="71"/>
      <c r="N436" s="71"/>
      <c r="O436" s="71"/>
      <c r="P436" s="71"/>
      <c r="Q436" s="71"/>
      <c r="R436" s="71"/>
    </row>
    <row r="437" spans="1:18" ht="25.5" x14ac:dyDescent="0.25">
      <c r="C437" s="79" t="s">
        <v>1286</v>
      </c>
      <c r="D437" s="79" t="s">
        <v>1287</v>
      </c>
      <c r="E437" s="80"/>
      <c r="F437" s="80"/>
      <c r="G437" s="80">
        <v>1306</v>
      </c>
      <c r="H437" s="80"/>
      <c r="I437" s="80">
        <v>4903</v>
      </c>
      <c r="J437" s="80"/>
      <c r="K437" s="80"/>
      <c r="L437" s="80">
        <v>6209</v>
      </c>
      <c r="M437" s="71"/>
      <c r="N437" s="71"/>
      <c r="O437" s="71"/>
      <c r="P437" s="71"/>
      <c r="Q437" s="71"/>
      <c r="R437" s="71"/>
    </row>
    <row r="438" spans="1:18" ht="15" x14ac:dyDescent="0.25">
      <c r="C438" s="79" t="s">
        <v>1288</v>
      </c>
      <c r="D438" s="79" t="s">
        <v>1289</v>
      </c>
      <c r="E438" s="80"/>
      <c r="F438" s="80"/>
      <c r="G438" s="80">
        <v>2050</v>
      </c>
      <c r="H438" s="80"/>
      <c r="I438" s="80">
        <v>11860</v>
      </c>
      <c r="J438" s="80"/>
      <c r="K438" s="80"/>
      <c r="L438" s="80">
        <v>13910</v>
      </c>
      <c r="M438" s="71"/>
      <c r="N438" s="71"/>
      <c r="O438" s="71"/>
      <c r="P438" s="71"/>
      <c r="Q438" s="71"/>
      <c r="R438" s="71"/>
    </row>
    <row r="439" spans="1:18" ht="25.5" x14ac:dyDescent="0.25">
      <c r="C439" s="79" t="s">
        <v>1290</v>
      </c>
      <c r="D439" s="79" t="s">
        <v>1291</v>
      </c>
      <c r="E439" s="80"/>
      <c r="F439" s="80"/>
      <c r="G439" s="80">
        <v>12808</v>
      </c>
      <c r="H439" s="80"/>
      <c r="I439" s="80">
        <v>62476</v>
      </c>
      <c r="J439" s="80"/>
      <c r="K439" s="80"/>
      <c r="L439" s="80">
        <v>75284</v>
      </c>
      <c r="M439" s="71"/>
      <c r="N439" s="71"/>
      <c r="O439" s="71"/>
      <c r="P439" s="71"/>
      <c r="Q439" s="71"/>
      <c r="R439" s="71"/>
    </row>
    <row r="440" spans="1:18" ht="25.5" x14ac:dyDescent="0.25">
      <c r="C440" s="79" t="s">
        <v>1294</v>
      </c>
      <c r="D440" s="79" t="s">
        <v>1295</v>
      </c>
      <c r="E440" s="80"/>
      <c r="F440" s="80"/>
      <c r="G440" s="80">
        <v>20121</v>
      </c>
      <c r="H440" s="80"/>
      <c r="I440" s="80">
        <v>98150</v>
      </c>
      <c r="J440" s="80"/>
      <c r="K440" s="80"/>
      <c r="L440" s="80">
        <v>118271</v>
      </c>
      <c r="M440" s="71"/>
      <c r="N440" s="71"/>
      <c r="O440" s="71"/>
      <c r="P440" s="71"/>
      <c r="Q440" s="71"/>
      <c r="R440" s="71"/>
    </row>
    <row r="441" spans="1:18" ht="25.5" x14ac:dyDescent="0.25">
      <c r="C441" s="79" t="s">
        <v>1296</v>
      </c>
      <c r="D441" s="79" t="s">
        <v>1297</v>
      </c>
      <c r="E441" s="80"/>
      <c r="F441" s="80"/>
      <c r="G441" s="80">
        <v>12300</v>
      </c>
      <c r="H441" s="80"/>
      <c r="I441" s="80">
        <v>60000</v>
      </c>
      <c r="J441" s="80"/>
      <c r="K441" s="80"/>
      <c r="L441" s="80">
        <v>72300</v>
      </c>
      <c r="M441" s="71"/>
      <c r="N441" s="71"/>
      <c r="O441" s="71"/>
      <c r="P441" s="71"/>
      <c r="Q441" s="71"/>
      <c r="R441" s="71"/>
    </row>
    <row r="442" spans="1:18" ht="25.5" x14ac:dyDescent="0.25">
      <c r="C442" s="79" t="s">
        <v>1298</v>
      </c>
      <c r="D442" s="79" t="s">
        <v>1299</v>
      </c>
      <c r="E442" s="80"/>
      <c r="F442" s="80"/>
      <c r="G442" s="80">
        <v>8200</v>
      </c>
      <c r="H442" s="80"/>
      <c r="I442" s="80">
        <v>40000</v>
      </c>
      <c r="J442" s="80"/>
      <c r="K442" s="80"/>
      <c r="L442" s="80">
        <v>48200</v>
      </c>
      <c r="M442" s="71"/>
      <c r="N442" s="71"/>
      <c r="O442" s="71"/>
      <c r="P442" s="71"/>
      <c r="Q442" s="71"/>
      <c r="R442" s="71"/>
    </row>
    <row r="443" spans="1:18" ht="25.5" x14ac:dyDescent="0.25">
      <c r="C443" s="79" t="s">
        <v>1300</v>
      </c>
      <c r="D443" s="79" t="s">
        <v>1301</v>
      </c>
      <c r="E443" s="80"/>
      <c r="F443" s="80"/>
      <c r="G443" s="80">
        <v>5125</v>
      </c>
      <c r="H443" s="80"/>
      <c r="I443" s="80">
        <v>25000</v>
      </c>
      <c r="J443" s="80"/>
      <c r="K443" s="80"/>
      <c r="L443" s="80">
        <v>30125</v>
      </c>
      <c r="M443" s="71"/>
      <c r="N443" s="71"/>
      <c r="O443" s="71"/>
      <c r="P443" s="71"/>
      <c r="Q443" s="71"/>
      <c r="R443" s="71"/>
    </row>
    <row r="444" spans="1:18" ht="25.5" x14ac:dyDescent="0.25">
      <c r="C444" s="79" t="s">
        <v>1302</v>
      </c>
      <c r="D444" s="79" t="s">
        <v>1303</v>
      </c>
      <c r="E444" s="80"/>
      <c r="F444" s="80"/>
      <c r="G444" s="80">
        <v>3075</v>
      </c>
      <c r="H444" s="80"/>
      <c r="I444" s="80">
        <v>15000</v>
      </c>
      <c r="J444" s="80"/>
      <c r="K444" s="80"/>
      <c r="L444" s="80">
        <v>18075</v>
      </c>
      <c r="M444" s="71"/>
      <c r="N444" s="71"/>
      <c r="O444" s="71"/>
      <c r="P444" s="71"/>
      <c r="Q444" s="71"/>
      <c r="R444" s="71"/>
    </row>
    <row r="445" spans="1:18" ht="25.5" x14ac:dyDescent="0.25">
      <c r="A445" s="79" t="s">
        <v>170</v>
      </c>
      <c r="B445" s="79" t="s">
        <v>39</v>
      </c>
      <c r="C445" s="79" t="s">
        <v>1304</v>
      </c>
      <c r="D445" s="79" t="s">
        <v>1305</v>
      </c>
      <c r="E445" s="80"/>
      <c r="F445" s="80"/>
      <c r="G445" s="80"/>
      <c r="H445" s="80"/>
      <c r="I445" s="80">
        <v>12890</v>
      </c>
      <c r="J445" s="80"/>
      <c r="K445" s="80">
        <v>147</v>
      </c>
      <c r="L445" s="80">
        <v>13037</v>
      </c>
      <c r="M445" s="71"/>
      <c r="N445" s="71"/>
      <c r="O445" s="71"/>
      <c r="P445" s="71"/>
      <c r="Q445" s="71"/>
      <c r="R445" s="71"/>
    </row>
    <row r="446" spans="1:18" ht="15" x14ac:dyDescent="0.25">
      <c r="A446" s="79" t="s">
        <v>363</v>
      </c>
      <c r="B446" s="79" t="s">
        <v>39</v>
      </c>
      <c r="C446" s="79" t="s">
        <v>1306</v>
      </c>
      <c r="D446" s="79" t="s">
        <v>1307</v>
      </c>
      <c r="E446" s="80"/>
      <c r="F446" s="80"/>
      <c r="G446" s="80">
        <v>31676</v>
      </c>
      <c r="H446" s="80"/>
      <c r="I446" s="80">
        <v>200303</v>
      </c>
      <c r="J446" s="80"/>
      <c r="K446" s="80"/>
      <c r="L446" s="80">
        <v>231979</v>
      </c>
      <c r="M446" s="71"/>
      <c r="N446" s="71"/>
      <c r="O446" s="71"/>
      <c r="P446" s="71"/>
      <c r="Q446" s="71"/>
      <c r="R446" s="71"/>
    </row>
    <row r="447" spans="1:18" ht="25.5" x14ac:dyDescent="0.25">
      <c r="A447" s="79" t="s">
        <v>1312</v>
      </c>
      <c r="E447" s="80"/>
      <c r="F447" s="80"/>
      <c r="G447" s="80">
        <v>4754819</v>
      </c>
      <c r="H447" s="80"/>
      <c r="I447" s="80">
        <v>2949290</v>
      </c>
      <c r="J447" s="80">
        <v>822053</v>
      </c>
      <c r="K447" s="80">
        <v>170555</v>
      </c>
      <c r="L447" s="80">
        <v>8696717</v>
      </c>
      <c r="M447" s="71"/>
      <c r="N447" s="71"/>
      <c r="O447" s="71"/>
      <c r="P447" s="71"/>
      <c r="Q447" s="71"/>
      <c r="R447" s="71"/>
    </row>
    <row r="448" spans="1:18" ht="15" x14ac:dyDescent="0.25">
      <c r="A448" s="79" t="s">
        <v>363</v>
      </c>
      <c r="B448" s="79" t="s">
        <v>20</v>
      </c>
      <c r="C448" s="79" t="s">
        <v>1313</v>
      </c>
      <c r="D448" s="79" t="s">
        <v>1314</v>
      </c>
      <c r="E448" s="80"/>
      <c r="F448" s="80"/>
      <c r="G448" s="80">
        <v>106224</v>
      </c>
      <c r="H448" s="80"/>
      <c r="I448" s="80"/>
      <c r="J448" s="80"/>
      <c r="K448" s="80"/>
      <c r="L448" s="80">
        <v>106224</v>
      </c>
      <c r="M448" s="71"/>
      <c r="N448" s="71"/>
      <c r="O448" s="71"/>
      <c r="P448" s="71"/>
      <c r="Q448" s="71"/>
      <c r="R448" s="71"/>
    </row>
    <row r="449" spans="1:18" ht="25.5" x14ac:dyDescent="0.25">
      <c r="C449" s="79" t="s">
        <v>1315</v>
      </c>
      <c r="D449" s="79" t="s">
        <v>1316</v>
      </c>
      <c r="E449" s="80"/>
      <c r="F449" s="80"/>
      <c r="G449" s="80">
        <v>3914427</v>
      </c>
      <c r="H449" s="80"/>
      <c r="I449" s="80"/>
      <c r="J449" s="80"/>
      <c r="K449" s="80"/>
      <c r="L449" s="80">
        <v>3914427</v>
      </c>
      <c r="M449" s="71"/>
      <c r="N449" s="71"/>
      <c r="O449" s="71"/>
      <c r="P449" s="71"/>
      <c r="Q449" s="71"/>
      <c r="R449" s="71"/>
    </row>
    <row r="450" spans="1:18" ht="25.5" x14ac:dyDescent="0.25">
      <c r="B450" s="79" t="s">
        <v>39</v>
      </c>
      <c r="C450" s="79" t="s">
        <v>1317</v>
      </c>
      <c r="D450" s="79" t="s">
        <v>1318</v>
      </c>
      <c r="E450" s="80"/>
      <c r="F450" s="80"/>
      <c r="G450" s="80"/>
      <c r="H450" s="80"/>
      <c r="I450" s="80">
        <v>306000</v>
      </c>
      <c r="J450" s="80">
        <v>178938</v>
      </c>
      <c r="K450" s="80">
        <v>51875</v>
      </c>
      <c r="L450" s="80">
        <v>536813</v>
      </c>
      <c r="M450" s="71"/>
      <c r="N450" s="71"/>
      <c r="O450" s="71"/>
      <c r="P450" s="71"/>
      <c r="Q450" s="71"/>
      <c r="R450" s="71"/>
    </row>
    <row r="451" spans="1:18" ht="25.5" x14ac:dyDescent="0.25">
      <c r="C451" s="79" t="s">
        <v>1320</v>
      </c>
      <c r="D451" s="79" t="s">
        <v>1321</v>
      </c>
      <c r="E451" s="80"/>
      <c r="F451" s="80"/>
      <c r="G451" s="80">
        <v>15000</v>
      </c>
      <c r="H451" s="80"/>
      <c r="I451" s="80">
        <v>364439</v>
      </c>
      <c r="J451" s="80"/>
      <c r="K451" s="80"/>
      <c r="L451" s="80">
        <v>379439</v>
      </c>
      <c r="M451" s="71"/>
      <c r="N451" s="71"/>
      <c r="O451" s="71"/>
      <c r="P451" s="71"/>
      <c r="Q451" s="71"/>
      <c r="R451" s="71"/>
    </row>
    <row r="452" spans="1:18" ht="25.5" x14ac:dyDescent="0.25">
      <c r="C452" s="79" t="s">
        <v>1322</v>
      </c>
      <c r="D452" s="79" t="s">
        <v>1323</v>
      </c>
      <c r="E452" s="80"/>
      <c r="F452" s="80"/>
      <c r="G452" s="80"/>
      <c r="H452" s="80"/>
      <c r="I452" s="80">
        <v>193000</v>
      </c>
      <c r="J452" s="80">
        <v>178938</v>
      </c>
      <c r="K452" s="80">
        <v>7000</v>
      </c>
      <c r="L452" s="80">
        <v>378938</v>
      </c>
      <c r="M452" s="71"/>
      <c r="N452" s="71"/>
      <c r="O452" s="71"/>
      <c r="P452" s="71"/>
      <c r="Q452" s="71"/>
      <c r="R452" s="71"/>
    </row>
    <row r="453" spans="1:18" ht="15" x14ac:dyDescent="0.25">
      <c r="C453" s="79" t="s">
        <v>1324</v>
      </c>
      <c r="D453" s="79" t="s">
        <v>1325</v>
      </c>
      <c r="E453" s="80"/>
      <c r="F453" s="80"/>
      <c r="G453" s="80">
        <v>147240</v>
      </c>
      <c r="H453" s="80"/>
      <c r="I453" s="80"/>
      <c r="J453" s="80">
        <v>138870</v>
      </c>
      <c r="K453" s="80"/>
      <c r="L453" s="80">
        <v>286110</v>
      </c>
      <c r="M453" s="71"/>
      <c r="N453" s="71"/>
      <c r="O453" s="71"/>
      <c r="P453" s="71"/>
      <c r="Q453" s="71"/>
      <c r="R453" s="71"/>
    </row>
    <row r="454" spans="1:18" ht="25.5" x14ac:dyDescent="0.25">
      <c r="C454" s="79" t="s">
        <v>1326</v>
      </c>
      <c r="D454" s="79" t="s">
        <v>1327</v>
      </c>
      <c r="E454" s="80"/>
      <c r="F454" s="80"/>
      <c r="G454" s="80">
        <v>144920</v>
      </c>
      <c r="H454" s="80"/>
      <c r="I454" s="80"/>
      <c r="J454" s="80">
        <v>96390</v>
      </c>
      <c r="K454" s="80"/>
      <c r="L454" s="80">
        <v>241310</v>
      </c>
      <c r="M454" s="71"/>
      <c r="N454" s="71"/>
      <c r="O454" s="71"/>
      <c r="P454" s="71"/>
      <c r="Q454" s="71"/>
      <c r="R454" s="71"/>
    </row>
    <row r="455" spans="1:18" ht="25.5" x14ac:dyDescent="0.25">
      <c r="C455" s="79" t="s">
        <v>1328</v>
      </c>
      <c r="D455" s="79" t="s">
        <v>1329</v>
      </c>
      <c r="E455" s="80"/>
      <c r="F455" s="80"/>
      <c r="G455" s="80">
        <v>116339</v>
      </c>
      <c r="H455" s="80"/>
      <c r="I455" s="80">
        <v>14437</v>
      </c>
      <c r="J455" s="80">
        <v>177792</v>
      </c>
      <c r="K455" s="80"/>
      <c r="L455" s="80">
        <v>308568</v>
      </c>
      <c r="M455" s="71"/>
      <c r="N455" s="71"/>
      <c r="O455" s="71"/>
      <c r="P455" s="71"/>
      <c r="Q455" s="71"/>
      <c r="R455" s="71"/>
    </row>
    <row r="456" spans="1:18" ht="25.5" x14ac:dyDescent="0.25">
      <c r="C456" s="79" t="s">
        <v>1330</v>
      </c>
      <c r="D456" s="79" t="s">
        <v>1331</v>
      </c>
      <c r="E456" s="80"/>
      <c r="F456" s="80"/>
      <c r="G456" s="80">
        <v>210669</v>
      </c>
      <c r="H456" s="80"/>
      <c r="I456" s="80"/>
      <c r="J456" s="80">
        <v>51125</v>
      </c>
      <c r="K456" s="80">
        <v>55180</v>
      </c>
      <c r="L456" s="80">
        <v>316974</v>
      </c>
      <c r="M456" s="71"/>
      <c r="N456" s="71"/>
      <c r="O456" s="71"/>
      <c r="P456" s="71"/>
      <c r="Q456" s="71"/>
      <c r="R456" s="71"/>
    </row>
    <row r="457" spans="1:18" ht="25.5" x14ac:dyDescent="0.25">
      <c r="C457" s="79" t="s">
        <v>1332</v>
      </c>
      <c r="D457" s="79" t="s">
        <v>1333</v>
      </c>
      <c r="E457" s="80"/>
      <c r="F457" s="80"/>
      <c r="G457" s="80">
        <v>100000</v>
      </c>
      <c r="H457" s="80"/>
      <c r="I457" s="80">
        <v>2071414</v>
      </c>
      <c r="J457" s="80"/>
      <c r="K457" s="80">
        <v>56500</v>
      </c>
      <c r="L457" s="80">
        <v>2227914</v>
      </c>
      <c r="M457" s="71"/>
      <c r="N457" s="71"/>
      <c r="O457" s="71"/>
      <c r="P457" s="71"/>
      <c r="Q457" s="71"/>
      <c r="R457" s="71"/>
    </row>
    <row r="458" spans="1:18" ht="25.5" x14ac:dyDescent="0.25">
      <c r="A458" s="79" t="s">
        <v>1308</v>
      </c>
      <c r="E458" s="80">
        <v>91792</v>
      </c>
      <c r="F458" s="80">
        <v>500</v>
      </c>
      <c r="G458" s="80">
        <v>500</v>
      </c>
      <c r="H458" s="80"/>
      <c r="I458" s="80"/>
      <c r="J458" s="80"/>
      <c r="K458" s="80"/>
      <c r="L458" s="80">
        <v>92792</v>
      </c>
      <c r="M458" s="71"/>
      <c r="N458" s="71"/>
      <c r="O458" s="71"/>
      <c r="P458" s="71"/>
      <c r="Q458" s="71"/>
      <c r="R458" s="71"/>
    </row>
    <row r="459" spans="1:18" ht="25.5" x14ac:dyDescent="0.25">
      <c r="A459" s="79" t="s">
        <v>161</v>
      </c>
      <c r="B459" s="79" t="s">
        <v>39</v>
      </c>
      <c r="C459" s="79" t="s">
        <v>1309</v>
      </c>
      <c r="D459" s="79" t="s">
        <v>1310</v>
      </c>
      <c r="E459" s="80"/>
      <c r="F459" s="80">
        <v>500</v>
      </c>
      <c r="G459" s="80">
        <v>500</v>
      </c>
      <c r="H459" s="80"/>
      <c r="I459" s="80"/>
      <c r="J459" s="80"/>
      <c r="K459" s="80"/>
      <c r="L459" s="80">
        <v>1000</v>
      </c>
      <c r="M459" s="71"/>
      <c r="N459" s="71"/>
      <c r="O459" s="71"/>
      <c r="P459" s="71"/>
      <c r="Q459" s="71"/>
      <c r="R459" s="71"/>
    </row>
    <row r="460" spans="1:18" ht="15" x14ac:dyDescent="0.25">
      <c r="A460" s="79" t="s">
        <v>203</v>
      </c>
      <c r="B460" s="79" t="s">
        <v>39</v>
      </c>
      <c r="C460" s="79" t="s">
        <v>204</v>
      </c>
      <c r="D460" s="79" t="s">
        <v>206</v>
      </c>
      <c r="E460" s="80">
        <v>91792</v>
      </c>
      <c r="F460" s="80"/>
      <c r="G460" s="80"/>
      <c r="H460" s="80"/>
      <c r="I460" s="80"/>
      <c r="J460" s="80"/>
      <c r="K460" s="80"/>
      <c r="L460" s="80">
        <v>91792</v>
      </c>
      <c r="M460" s="71"/>
      <c r="N460" s="71"/>
      <c r="O460" s="71"/>
      <c r="P460" s="71"/>
      <c r="Q460" s="71"/>
      <c r="R460" s="71"/>
    </row>
    <row r="461" spans="1:18" ht="15" x14ac:dyDescent="0.25">
      <c r="A461" s="79" t="s">
        <v>1345</v>
      </c>
      <c r="B461" s="77"/>
      <c r="C461" s="77"/>
      <c r="D461" s="77"/>
      <c r="E461" s="80">
        <v>93954</v>
      </c>
      <c r="F461" s="80">
        <v>97510</v>
      </c>
      <c r="G461" s="80">
        <v>34720742</v>
      </c>
      <c r="H461" s="80">
        <v>7112518</v>
      </c>
      <c r="I461" s="80">
        <v>519174411</v>
      </c>
      <c r="J461" s="80">
        <v>822053</v>
      </c>
      <c r="K461" s="80">
        <v>417004</v>
      </c>
      <c r="L461" s="80">
        <v>562438192</v>
      </c>
      <c r="M461" s="71"/>
      <c r="N461" s="71"/>
      <c r="O461" s="71"/>
      <c r="P461" s="71"/>
      <c r="Q461" s="71"/>
      <c r="R461" s="71"/>
    </row>
    <row r="462" spans="1:18" ht="15" x14ac:dyDescent="0.2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1:18" ht="15" x14ac:dyDescent="0.2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1:18" ht="15" x14ac:dyDescent="0.2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1:18" ht="15" x14ac:dyDescent="0.2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1:18" ht="15" x14ac:dyDescent="0.2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1:18" ht="15" x14ac:dyDescent="0.2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1:18" ht="15" x14ac:dyDescent="0.2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1:18" ht="15" x14ac:dyDescent="0.2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1:18" ht="15" x14ac:dyDescent="0.2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1:18" ht="15" x14ac:dyDescent="0.2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1:18" ht="15" x14ac:dyDescent="0.2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1:18" ht="15" x14ac:dyDescent="0.2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1:18" ht="15" x14ac:dyDescent="0.2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1:18" ht="15" x14ac:dyDescent="0.2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1:18" ht="15" x14ac:dyDescent="0.2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1:18" ht="15" x14ac:dyDescent="0.2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1:18" ht="15" x14ac:dyDescent="0.2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1:18" ht="15" x14ac:dyDescent="0.2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1:18" ht="15" x14ac:dyDescent="0.2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1:18" ht="15" x14ac:dyDescent="0.2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1:18" ht="15" x14ac:dyDescent="0.2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1:18" ht="15" x14ac:dyDescent="0.2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1:18" ht="15" x14ac:dyDescent="0.2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1:18" ht="15" x14ac:dyDescent="0.2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1:18" ht="15" x14ac:dyDescent="0.2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1:18" ht="15" x14ac:dyDescent="0.2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1:18" ht="15" x14ac:dyDescent="0.2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1:18" ht="15" x14ac:dyDescent="0.2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1:18" ht="15" x14ac:dyDescent="0.2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1:18" ht="15" x14ac:dyDescent="0.2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1:18" ht="15" x14ac:dyDescent="0.2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1:18" ht="15" x14ac:dyDescent="0.2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1:18" ht="15" x14ac:dyDescent="0.2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1:18" ht="15" x14ac:dyDescent="0.2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1:18" ht="15" x14ac:dyDescent="0.2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1:18" ht="15" x14ac:dyDescent="0.2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1:18" ht="15" x14ac:dyDescent="0.2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1:18" ht="15" x14ac:dyDescent="0.2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1:18" ht="15" x14ac:dyDescent="0.2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1:18" ht="15" x14ac:dyDescent="0.2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1:18" ht="15" x14ac:dyDescent="0.2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1:18" ht="15" x14ac:dyDescent="0.2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1:18" ht="15" x14ac:dyDescent="0.2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1:18" ht="15" x14ac:dyDescent="0.2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1:18" ht="15" x14ac:dyDescent="0.2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1:18" ht="15" x14ac:dyDescent="0.2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1:18" ht="15" x14ac:dyDescent="0.2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1:18" ht="15" x14ac:dyDescent="0.2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1:18" ht="15" x14ac:dyDescent="0.2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1:18" ht="15" x14ac:dyDescent="0.2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1:18" ht="15" x14ac:dyDescent="0.2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1:18" ht="15" x14ac:dyDescent="0.2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1:18" ht="15" x14ac:dyDescent="0.2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1:18" ht="15" x14ac:dyDescent="0.2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1:18" ht="15" x14ac:dyDescent="0.2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1:18" ht="15" x14ac:dyDescent="0.2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1:18" ht="15" x14ac:dyDescent="0.2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1:18" ht="15" x14ac:dyDescent="0.2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1:18" ht="15" x14ac:dyDescent="0.2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1:18" ht="15" x14ac:dyDescent="0.2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1:18" ht="15" x14ac:dyDescent="0.2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1:18" ht="15" x14ac:dyDescent="0.2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1:18" ht="15" x14ac:dyDescent="0.2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1:18" ht="15" x14ac:dyDescent="0.2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1:18" ht="15" x14ac:dyDescent="0.2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1:18" ht="15" x14ac:dyDescent="0.2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1:18" ht="15" x14ac:dyDescent="0.2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1:18" ht="15" x14ac:dyDescent="0.2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1:18" ht="15" x14ac:dyDescent="0.2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1:18" ht="15" x14ac:dyDescent="0.2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1:18" ht="15" x14ac:dyDescent="0.2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1:18" ht="15" x14ac:dyDescent="0.2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1:18" ht="15" x14ac:dyDescent="0.2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1:18" ht="15" x14ac:dyDescent="0.2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1:18" ht="15" x14ac:dyDescent="0.2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1:18" ht="15" x14ac:dyDescent="0.2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1:18" ht="15" x14ac:dyDescent="0.2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1:18" ht="15" x14ac:dyDescent="0.2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1:18" ht="15" x14ac:dyDescent="0.2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1:18" ht="15" x14ac:dyDescent="0.2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1:18" ht="15" x14ac:dyDescent="0.2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1:18" ht="15" x14ac:dyDescent="0.2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1:18" ht="15" x14ac:dyDescent="0.2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1:18" ht="15" x14ac:dyDescent="0.2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1:18" ht="15" x14ac:dyDescent="0.2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1:18" ht="15" x14ac:dyDescent="0.2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1:18" ht="15" x14ac:dyDescent="0.2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1:18" ht="15" x14ac:dyDescent="0.2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1:18" ht="15" x14ac:dyDescent="0.2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1:18" ht="15" x14ac:dyDescent="0.2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1:18" ht="15" x14ac:dyDescent="0.2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1:18" ht="15" x14ac:dyDescent="0.2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1:18" ht="15" x14ac:dyDescent="0.2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1:18" ht="15" x14ac:dyDescent="0.2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1:18" ht="15" x14ac:dyDescent="0.2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1:18" ht="15" x14ac:dyDescent="0.2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1:18" ht="15" x14ac:dyDescent="0.2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1:18" ht="15" x14ac:dyDescent="0.2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1:18" ht="15" x14ac:dyDescent="0.2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1:18" ht="15" x14ac:dyDescent="0.2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1:18" ht="15" x14ac:dyDescent="0.2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1:18" ht="15" x14ac:dyDescent="0.2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1:18" ht="15" x14ac:dyDescent="0.2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1:18" ht="15" x14ac:dyDescent="0.2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1:18" ht="15" x14ac:dyDescent="0.2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1:18" ht="15" x14ac:dyDescent="0.2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1:18" ht="15" x14ac:dyDescent="0.2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1:18" ht="15" x14ac:dyDescent="0.2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1:18" ht="15" x14ac:dyDescent="0.2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1:18" ht="15" x14ac:dyDescent="0.2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1:18" ht="15" x14ac:dyDescent="0.2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1:18" ht="15" x14ac:dyDescent="0.2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1:18" ht="15" x14ac:dyDescent="0.2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1:18" ht="15" x14ac:dyDescent="0.2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1:18" ht="15" x14ac:dyDescent="0.2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1:18" ht="15" x14ac:dyDescent="0.2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1:18" ht="15" x14ac:dyDescent="0.2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1:18" ht="15" x14ac:dyDescent="0.2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1:18" ht="15" x14ac:dyDescent="0.2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1:18" ht="15" x14ac:dyDescent="0.2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1:18" ht="15" x14ac:dyDescent="0.2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1:18" ht="15" x14ac:dyDescent="0.2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1:18" ht="15" x14ac:dyDescent="0.2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1:18" ht="15" x14ac:dyDescent="0.2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1:18" ht="15" x14ac:dyDescent="0.2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1:18" ht="15" x14ac:dyDescent="0.2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1:18" ht="15" x14ac:dyDescent="0.2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1:18" ht="15" x14ac:dyDescent="0.2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1:18" ht="15" x14ac:dyDescent="0.2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1:18" ht="15" x14ac:dyDescent="0.2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1:18" ht="15" x14ac:dyDescent="0.2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1:18" ht="15" x14ac:dyDescent="0.2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1:18" ht="15" x14ac:dyDescent="0.2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1:18" ht="15" x14ac:dyDescent="0.2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  <row r="596" spans="1:18" ht="15" x14ac:dyDescent="0.2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</row>
    <row r="597" spans="1:18" ht="15" x14ac:dyDescent="0.2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</row>
    <row r="598" spans="1:18" ht="15" x14ac:dyDescent="0.2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</row>
    <row r="599" spans="1:18" ht="15" x14ac:dyDescent="0.2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</row>
    <row r="600" spans="1:18" ht="15" x14ac:dyDescent="0.2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</row>
    <row r="601" spans="1:18" ht="15" x14ac:dyDescent="0.2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</row>
    <row r="602" spans="1:18" ht="15" x14ac:dyDescent="0.2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</row>
    <row r="603" spans="1:18" ht="15" x14ac:dyDescent="0.2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</row>
    <row r="604" spans="1:18" ht="15" x14ac:dyDescent="0.2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</row>
    <row r="605" spans="1:18" ht="15" x14ac:dyDescent="0.2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</row>
    <row r="606" spans="1:18" ht="15" x14ac:dyDescent="0.2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</row>
    <row r="607" spans="1:18" ht="15" x14ac:dyDescent="0.2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</row>
    <row r="608" spans="1:18" ht="15" x14ac:dyDescent="0.2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</row>
    <row r="609" spans="1:18" ht="15" x14ac:dyDescent="0.2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</row>
    <row r="610" spans="1:18" ht="15" x14ac:dyDescent="0.2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</row>
    <row r="611" spans="1:18" ht="15" x14ac:dyDescent="0.2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</row>
    <row r="612" spans="1:18" ht="15" x14ac:dyDescent="0.2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</row>
    <row r="613" spans="1:18" ht="15" x14ac:dyDescent="0.2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spans="1:18" ht="15" x14ac:dyDescent="0.2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</row>
    <row r="615" spans="1:18" ht="15" x14ac:dyDescent="0.2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spans="1:18" ht="15" x14ac:dyDescent="0.2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</row>
    <row r="617" spans="1:18" ht="15" x14ac:dyDescent="0.2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spans="1:18" ht="15" x14ac:dyDescent="0.2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</row>
    <row r="619" spans="1:18" ht="15" x14ac:dyDescent="0.2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spans="1:18" ht="15" x14ac:dyDescent="0.2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</row>
    <row r="621" spans="1:18" ht="15" x14ac:dyDescent="0.2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spans="1:18" ht="15" x14ac:dyDescent="0.2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</row>
    <row r="623" spans="1:18" ht="15" x14ac:dyDescent="0.2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</row>
    <row r="624" spans="1:18" ht="15" x14ac:dyDescent="0.2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</row>
    <row r="625" spans="1:18" ht="15" x14ac:dyDescent="0.2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</row>
    <row r="626" spans="1:18" ht="15" x14ac:dyDescent="0.2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</row>
    <row r="627" spans="1:18" ht="15" x14ac:dyDescent="0.2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</row>
    <row r="628" spans="1:18" ht="15" x14ac:dyDescent="0.2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</row>
    <row r="629" spans="1:18" ht="15" x14ac:dyDescent="0.2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</row>
    <row r="630" spans="1:18" ht="15" x14ac:dyDescent="0.2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</row>
    <row r="631" spans="1:18" ht="15" x14ac:dyDescent="0.2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</row>
    <row r="632" spans="1:18" ht="15" x14ac:dyDescent="0.2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</row>
    <row r="633" spans="1:18" ht="15" x14ac:dyDescent="0.2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</row>
    <row r="634" spans="1:18" ht="15" x14ac:dyDescent="0.2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</row>
    <row r="635" spans="1:18" ht="15" x14ac:dyDescent="0.2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</row>
    <row r="636" spans="1:18" ht="15" x14ac:dyDescent="0.2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</row>
    <row r="637" spans="1:18" ht="15" x14ac:dyDescent="0.2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</row>
    <row r="638" spans="1:18" ht="15" x14ac:dyDescent="0.2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</row>
    <row r="639" spans="1:18" ht="15" x14ac:dyDescent="0.2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</row>
    <row r="640" spans="1:18" ht="15" x14ac:dyDescent="0.2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</row>
    <row r="641" spans="1:18" ht="15" x14ac:dyDescent="0.2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</row>
    <row r="642" spans="1:18" ht="15" x14ac:dyDescent="0.2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</row>
    <row r="643" spans="1:18" ht="15" x14ac:dyDescent="0.2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</row>
    <row r="644" spans="1:18" ht="15" x14ac:dyDescent="0.2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</row>
    <row r="645" spans="1:18" ht="15" x14ac:dyDescent="0.2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</row>
    <row r="646" spans="1:18" ht="15" x14ac:dyDescent="0.2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</row>
    <row r="647" spans="1:18" ht="15" x14ac:dyDescent="0.2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</row>
    <row r="648" spans="1:18" ht="15" x14ac:dyDescent="0.2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</row>
    <row r="649" spans="1:18" ht="15" x14ac:dyDescent="0.2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</row>
    <row r="650" spans="1:18" ht="15" x14ac:dyDescent="0.2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</row>
    <row r="651" spans="1:18" ht="15" x14ac:dyDescent="0.2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</row>
    <row r="652" spans="1:18" ht="15" x14ac:dyDescent="0.2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</row>
    <row r="653" spans="1:18" ht="15" x14ac:dyDescent="0.2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</row>
    <row r="654" spans="1:18" ht="15" x14ac:dyDescent="0.2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</row>
    <row r="655" spans="1:18" ht="15" x14ac:dyDescent="0.2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</row>
    <row r="656" spans="1:18" ht="15" x14ac:dyDescent="0.2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</row>
    <row r="657" spans="1:18" ht="15" x14ac:dyDescent="0.2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</row>
    <row r="658" spans="1:18" ht="15" x14ac:dyDescent="0.2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</row>
    <row r="659" spans="1:18" ht="15" x14ac:dyDescent="0.2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</row>
    <row r="660" spans="1:18" ht="15" x14ac:dyDescent="0.2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</row>
    <row r="661" spans="1:18" ht="15" x14ac:dyDescent="0.2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</row>
    <row r="662" spans="1:18" ht="15" x14ac:dyDescent="0.2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</row>
    <row r="663" spans="1:18" ht="15" x14ac:dyDescent="0.2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</row>
    <row r="664" spans="1:18" ht="15" x14ac:dyDescent="0.2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</row>
    <row r="665" spans="1:18" ht="15" x14ac:dyDescent="0.2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</row>
    <row r="666" spans="1:18" ht="15" x14ac:dyDescent="0.2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</row>
    <row r="667" spans="1:18" ht="15" x14ac:dyDescent="0.2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</row>
    <row r="668" spans="1:18" ht="15" x14ac:dyDescent="0.2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</row>
    <row r="669" spans="1:18" ht="15" x14ac:dyDescent="0.2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</row>
    <row r="670" spans="1:18" ht="15" x14ac:dyDescent="0.2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</row>
    <row r="671" spans="1:18" ht="15" x14ac:dyDescent="0.2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</row>
    <row r="672" spans="1:18" ht="15" x14ac:dyDescent="0.2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</row>
    <row r="673" spans="1:18" ht="15" x14ac:dyDescent="0.2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</row>
    <row r="674" spans="1:18" ht="15" x14ac:dyDescent="0.2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</row>
    <row r="675" spans="1:18" ht="15" x14ac:dyDescent="0.2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</row>
    <row r="676" spans="1:18" ht="15" x14ac:dyDescent="0.2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</row>
    <row r="677" spans="1:18" ht="15" x14ac:dyDescent="0.2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</row>
    <row r="678" spans="1:18" ht="15" x14ac:dyDescent="0.2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</row>
    <row r="679" spans="1:18" ht="15" x14ac:dyDescent="0.2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</row>
    <row r="680" spans="1:18" ht="15" x14ac:dyDescent="0.2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</row>
    <row r="681" spans="1:18" ht="15" x14ac:dyDescent="0.2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</row>
    <row r="682" spans="1:18" ht="15" x14ac:dyDescent="0.2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</row>
    <row r="683" spans="1:18" ht="15" x14ac:dyDescent="0.2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</row>
    <row r="684" spans="1:18" ht="15" x14ac:dyDescent="0.2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</row>
    <row r="685" spans="1:18" ht="15" x14ac:dyDescent="0.2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</row>
    <row r="686" spans="1:18" ht="15" x14ac:dyDescent="0.2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</row>
    <row r="687" spans="1:18" ht="15" x14ac:dyDescent="0.2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</row>
    <row r="688" spans="1:18" ht="15" x14ac:dyDescent="0.2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</row>
    <row r="689" spans="1:18" ht="15" x14ac:dyDescent="0.2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</row>
    <row r="690" spans="1:18" ht="15" x14ac:dyDescent="0.2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</row>
    <row r="691" spans="1:18" ht="15" x14ac:dyDescent="0.2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</row>
    <row r="692" spans="1:18" ht="15" x14ac:dyDescent="0.2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</row>
    <row r="693" spans="1:18" ht="15" x14ac:dyDescent="0.2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</row>
    <row r="694" spans="1:18" ht="15" x14ac:dyDescent="0.2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</row>
    <row r="695" spans="1:18" ht="15" x14ac:dyDescent="0.2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</row>
    <row r="696" spans="1:18" ht="15" x14ac:dyDescent="0.2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</row>
    <row r="697" spans="1:18" ht="15" x14ac:dyDescent="0.2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</row>
    <row r="698" spans="1:18" ht="15" x14ac:dyDescent="0.2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</row>
    <row r="699" spans="1:18" ht="15" x14ac:dyDescent="0.2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</row>
    <row r="700" spans="1:18" ht="15" x14ac:dyDescent="0.2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</row>
    <row r="701" spans="1:18" ht="15" x14ac:dyDescent="0.2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</row>
    <row r="702" spans="1:18" ht="15" x14ac:dyDescent="0.2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</row>
    <row r="703" spans="1:18" ht="15" x14ac:dyDescent="0.2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</row>
    <row r="704" spans="1:18" ht="15" x14ac:dyDescent="0.2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</row>
    <row r="705" spans="1:18" ht="15" x14ac:dyDescent="0.2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spans="1:18" ht="15" x14ac:dyDescent="0.2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</row>
    <row r="707" spans="1:18" ht="15" x14ac:dyDescent="0.2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</row>
    <row r="708" spans="1:18" ht="15" x14ac:dyDescent="0.2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</row>
    <row r="709" spans="1:18" ht="15" x14ac:dyDescent="0.2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</row>
    <row r="710" spans="1:18" ht="15" x14ac:dyDescent="0.2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</row>
    <row r="711" spans="1:18" ht="15" x14ac:dyDescent="0.2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</row>
    <row r="712" spans="1:18" ht="15" x14ac:dyDescent="0.2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</row>
    <row r="713" spans="1:18" ht="15" x14ac:dyDescent="0.2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</row>
    <row r="714" spans="1:18" ht="15" x14ac:dyDescent="0.2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</row>
    <row r="715" spans="1:18" ht="15" x14ac:dyDescent="0.2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</row>
    <row r="716" spans="1:18" ht="15" x14ac:dyDescent="0.2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</row>
    <row r="717" spans="1:18" ht="15" x14ac:dyDescent="0.2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</row>
    <row r="718" spans="1:18" ht="15" x14ac:dyDescent="0.2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</row>
    <row r="719" spans="1:18" ht="15" x14ac:dyDescent="0.2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</row>
    <row r="720" spans="1:18" ht="15" x14ac:dyDescent="0.2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</row>
    <row r="721" spans="1:18" ht="15" x14ac:dyDescent="0.2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</row>
    <row r="722" spans="1:18" ht="15" x14ac:dyDescent="0.2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</row>
    <row r="723" spans="1:18" ht="15" x14ac:dyDescent="0.2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</row>
    <row r="724" spans="1:18" ht="15" x14ac:dyDescent="0.2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</row>
    <row r="725" spans="1:18" ht="15" x14ac:dyDescent="0.2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</row>
    <row r="726" spans="1:18" ht="15" x14ac:dyDescent="0.2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</row>
    <row r="727" spans="1:18" ht="15" x14ac:dyDescent="0.2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</row>
    <row r="728" spans="1:18" ht="15" x14ac:dyDescent="0.2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</row>
    <row r="729" spans="1:18" ht="15" x14ac:dyDescent="0.2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</row>
    <row r="730" spans="1:18" ht="15" x14ac:dyDescent="0.2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</row>
    <row r="731" spans="1:18" ht="15" x14ac:dyDescent="0.2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</row>
    <row r="732" spans="1:18" ht="15" x14ac:dyDescent="0.2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</row>
    <row r="733" spans="1:18" ht="15" x14ac:dyDescent="0.2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</row>
    <row r="734" spans="1:18" ht="15" x14ac:dyDescent="0.2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</row>
    <row r="735" spans="1:18" ht="15" x14ac:dyDescent="0.2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</row>
    <row r="736" spans="1:18" ht="15" x14ac:dyDescent="0.2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</row>
    <row r="737" spans="1:18" ht="15" x14ac:dyDescent="0.2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</row>
    <row r="738" spans="1:18" ht="15" x14ac:dyDescent="0.2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</row>
    <row r="739" spans="1:18" ht="15" x14ac:dyDescent="0.2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</row>
    <row r="740" spans="1:18" ht="15" x14ac:dyDescent="0.2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</row>
    <row r="741" spans="1:18" ht="15" x14ac:dyDescent="0.2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</row>
    <row r="742" spans="1:18" ht="15" x14ac:dyDescent="0.2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</row>
    <row r="743" spans="1:18" ht="15" x14ac:dyDescent="0.2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</row>
    <row r="744" spans="1:18" ht="15" x14ac:dyDescent="0.2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</row>
    <row r="745" spans="1:18" ht="15" x14ac:dyDescent="0.2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</row>
    <row r="746" spans="1:18" ht="15" x14ac:dyDescent="0.2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</row>
    <row r="747" spans="1:18" ht="15" x14ac:dyDescent="0.2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</row>
    <row r="748" spans="1:18" ht="15" x14ac:dyDescent="0.2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</row>
    <row r="749" spans="1:18" ht="15" x14ac:dyDescent="0.2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</row>
    <row r="750" spans="1:18" ht="15" x14ac:dyDescent="0.2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</row>
    <row r="751" spans="1:18" ht="15" x14ac:dyDescent="0.2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</row>
    <row r="752" spans="1:18" ht="15" x14ac:dyDescent="0.2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</row>
    <row r="753" spans="1:18" ht="15" x14ac:dyDescent="0.2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</row>
    <row r="754" spans="1:18" ht="15" x14ac:dyDescent="0.2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</row>
    <row r="755" spans="1:18" ht="15" x14ac:dyDescent="0.2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</row>
    <row r="756" spans="1:18" ht="15" x14ac:dyDescent="0.2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</row>
    <row r="757" spans="1:18" ht="15" x14ac:dyDescent="0.2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</row>
    <row r="758" spans="1:18" ht="15" x14ac:dyDescent="0.2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</row>
    <row r="759" spans="1:18" ht="15" x14ac:dyDescent="0.2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</row>
    <row r="760" spans="1:18" ht="15" x14ac:dyDescent="0.2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</row>
    <row r="761" spans="1:18" ht="15" x14ac:dyDescent="0.2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</row>
    <row r="762" spans="1:18" ht="15" x14ac:dyDescent="0.2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</row>
    <row r="763" spans="1:18" ht="15" x14ac:dyDescent="0.2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</row>
    <row r="764" spans="1:18" ht="15" x14ac:dyDescent="0.2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</row>
    <row r="765" spans="1:18" ht="15" x14ac:dyDescent="0.2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</row>
    <row r="766" spans="1:18" ht="15" x14ac:dyDescent="0.2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</row>
    <row r="767" spans="1:18" ht="15" x14ac:dyDescent="0.2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1:18" ht="15" x14ac:dyDescent="0.2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</row>
    <row r="769" spans="1:18" ht="15" x14ac:dyDescent="0.2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</row>
    <row r="770" spans="1:18" ht="15" x14ac:dyDescent="0.2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</row>
    <row r="771" spans="1:18" ht="15" x14ac:dyDescent="0.2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</row>
    <row r="772" spans="1:18" ht="15" x14ac:dyDescent="0.2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</row>
    <row r="773" spans="1:18" ht="15" x14ac:dyDescent="0.2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</row>
    <row r="774" spans="1:18" ht="15" x14ac:dyDescent="0.2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</row>
    <row r="775" spans="1:18" ht="15" x14ac:dyDescent="0.2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</row>
    <row r="776" spans="1:18" ht="15" x14ac:dyDescent="0.2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</row>
    <row r="777" spans="1:18" ht="15" x14ac:dyDescent="0.2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</row>
    <row r="778" spans="1:18" ht="15" x14ac:dyDescent="0.2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</row>
    <row r="779" spans="1:18" ht="15" x14ac:dyDescent="0.2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</row>
    <row r="780" spans="1:18" ht="15" x14ac:dyDescent="0.2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</row>
    <row r="781" spans="1:18" ht="15" x14ac:dyDescent="0.2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</row>
    <row r="782" spans="1:18" ht="15" x14ac:dyDescent="0.2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</row>
    <row r="783" spans="1:18" ht="15" x14ac:dyDescent="0.2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</row>
    <row r="784" spans="1:18" ht="15" x14ac:dyDescent="0.2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</row>
    <row r="785" spans="1:18" ht="15" x14ac:dyDescent="0.2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</row>
    <row r="786" spans="1:18" ht="15" x14ac:dyDescent="0.2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</row>
    <row r="787" spans="1:18" ht="15" x14ac:dyDescent="0.2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</row>
    <row r="788" spans="1:18" ht="15" x14ac:dyDescent="0.2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</row>
    <row r="789" spans="1:18" ht="15" x14ac:dyDescent="0.2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</row>
    <row r="790" spans="1:18" ht="15" x14ac:dyDescent="0.2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</row>
    <row r="791" spans="1:18" ht="15" x14ac:dyDescent="0.2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</row>
    <row r="792" spans="1:18" ht="15" x14ac:dyDescent="0.2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</row>
    <row r="793" spans="1:18" ht="15" x14ac:dyDescent="0.2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</row>
    <row r="794" spans="1:18" ht="15" x14ac:dyDescent="0.2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</row>
    <row r="795" spans="1:18" ht="15" x14ac:dyDescent="0.2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</row>
    <row r="796" spans="1:18" ht="15" x14ac:dyDescent="0.2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</row>
    <row r="797" spans="1:18" ht="15" x14ac:dyDescent="0.2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</row>
    <row r="798" spans="1:18" ht="15" x14ac:dyDescent="0.2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</row>
    <row r="799" spans="1:18" ht="15" x14ac:dyDescent="0.2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</row>
    <row r="800" spans="1:18" ht="15" x14ac:dyDescent="0.2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</row>
    <row r="801" spans="1:18" ht="15" x14ac:dyDescent="0.2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</row>
    <row r="802" spans="1:18" ht="15" x14ac:dyDescent="0.2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</row>
    <row r="803" spans="1:18" ht="15" x14ac:dyDescent="0.2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</row>
    <row r="804" spans="1:18" ht="15" x14ac:dyDescent="0.2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</row>
    <row r="805" spans="1:18" ht="15" x14ac:dyDescent="0.2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</row>
    <row r="806" spans="1:18" ht="15" x14ac:dyDescent="0.2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</row>
    <row r="807" spans="1:18" ht="15" x14ac:dyDescent="0.2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</row>
    <row r="808" spans="1:18" ht="15" x14ac:dyDescent="0.2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</row>
    <row r="809" spans="1:18" ht="15" x14ac:dyDescent="0.2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</row>
    <row r="810" spans="1:18" ht="15" x14ac:dyDescent="0.2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</row>
    <row r="811" spans="1:18" ht="15" x14ac:dyDescent="0.2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</row>
    <row r="812" spans="1:18" ht="15" x14ac:dyDescent="0.2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</row>
    <row r="813" spans="1:18" ht="15" x14ac:dyDescent="0.2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</row>
    <row r="814" spans="1:18" ht="15" x14ac:dyDescent="0.2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</row>
    <row r="815" spans="1:18" ht="15" x14ac:dyDescent="0.2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</row>
    <row r="816" spans="1:18" ht="15" x14ac:dyDescent="0.2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</row>
    <row r="817" spans="1:18" ht="15" x14ac:dyDescent="0.2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</row>
    <row r="818" spans="1:18" ht="15" x14ac:dyDescent="0.2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</row>
    <row r="819" spans="1:18" ht="15" x14ac:dyDescent="0.2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</row>
    <row r="820" spans="1:18" ht="15" x14ac:dyDescent="0.2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</row>
    <row r="821" spans="1:18" ht="15" x14ac:dyDescent="0.2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</row>
    <row r="822" spans="1:18" ht="15" x14ac:dyDescent="0.2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</row>
    <row r="823" spans="1:18" ht="15" x14ac:dyDescent="0.2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</row>
    <row r="824" spans="1:18" ht="15" x14ac:dyDescent="0.2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</row>
    <row r="825" spans="1:18" ht="15" x14ac:dyDescent="0.2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</row>
    <row r="826" spans="1:18" ht="15" x14ac:dyDescent="0.2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</row>
    <row r="827" spans="1:18" ht="15" x14ac:dyDescent="0.2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</row>
    <row r="828" spans="1:18" ht="15" x14ac:dyDescent="0.2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</row>
    <row r="829" spans="1:18" ht="15" x14ac:dyDescent="0.2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</row>
    <row r="830" spans="1:18" ht="15" x14ac:dyDescent="0.2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</row>
    <row r="831" spans="1:18" ht="15" x14ac:dyDescent="0.2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</row>
    <row r="832" spans="1:18" ht="15" x14ac:dyDescent="0.2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</row>
    <row r="833" spans="1:18" ht="15" x14ac:dyDescent="0.2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</row>
    <row r="834" spans="1:18" ht="15" x14ac:dyDescent="0.2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</row>
    <row r="835" spans="1:18" ht="15" x14ac:dyDescent="0.2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</row>
    <row r="836" spans="1:18" ht="15" x14ac:dyDescent="0.2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</row>
    <row r="837" spans="1:18" ht="15" x14ac:dyDescent="0.2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</row>
    <row r="838" spans="1:18" ht="15" x14ac:dyDescent="0.2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</row>
    <row r="839" spans="1:18" ht="15" x14ac:dyDescent="0.2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</row>
    <row r="840" spans="1:18" ht="15" x14ac:dyDescent="0.2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</row>
    <row r="841" spans="1:18" ht="15" x14ac:dyDescent="0.2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</row>
    <row r="842" spans="1:18" ht="15" x14ac:dyDescent="0.2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</row>
    <row r="843" spans="1:18" ht="15" x14ac:dyDescent="0.2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</row>
    <row r="844" spans="1:18" ht="15" x14ac:dyDescent="0.2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</row>
    <row r="845" spans="1:18" ht="15" x14ac:dyDescent="0.2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</row>
    <row r="846" spans="1:18" ht="15" x14ac:dyDescent="0.2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</row>
    <row r="847" spans="1:18" ht="15" x14ac:dyDescent="0.2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</row>
    <row r="848" spans="1:18" ht="15" x14ac:dyDescent="0.2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</row>
    <row r="849" spans="1:18" ht="15" x14ac:dyDescent="0.2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</row>
    <row r="850" spans="1:18" ht="15" x14ac:dyDescent="0.2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</row>
    <row r="851" spans="1:18" ht="15" x14ac:dyDescent="0.2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</row>
    <row r="852" spans="1:18" ht="15" x14ac:dyDescent="0.2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</row>
    <row r="853" spans="1:18" ht="15" x14ac:dyDescent="0.2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</row>
    <row r="854" spans="1:18" ht="15" x14ac:dyDescent="0.2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</row>
    <row r="855" spans="1:18" ht="15" x14ac:dyDescent="0.2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</row>
    <row r="856" spans="1:18" ht="15" x14ac:dyDescent="0.2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</row>
    <row r="857" spans="1:18" ht="15" x14ac:dyDescent="0.2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</row>
    <row r="858" spans="1:18" ht="15" x14ac:dyDescent="0.2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</row>
    <row r="859" spans="1:18" ht="15" x14ac:dyDescent="0.2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</row>
    <row r="860" spans="1:18" ht="15" x14ac:dyDescent="0.2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</row>
    <row r="861" spans="1:18" ht="15" x14ac:dyDescent="0.2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</row>
    <row r="862" spans="1:18" ht="15" x14ac:dyDescent="0.2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</row>
    <row r="863" spans="1:18" ht="15" x14ac:dyDescent="0.2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</row>
    <row r="864" spans="1:18" ht="15" x14ac:dyDescent="0.2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</row>
    <row r="865" spans="1:18" ht="15" x14ac:dyDescent="0.2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</row>
    <row r="866" spans="1:18" ht="15" x14ac:dyDescent="0.2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</row>
    <row r="867" spans="1:18" ht="15" x14ac:dyDescent="0.2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</row>
    <row r="868" spans="1:18" ht="15" x14ac:dyDescent="0.2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</row>
    <row r="869" spans="1:18" ht="15" x14ac:dyDescent="0.2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</row>
    <row r="870" spans="1:18" ht="15" x14ac:dyDescent="0.2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</row>
    <row r="871" spans="1:18" ht="15" x14ac:dyDescent="0.2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</row>
    <row r="872" spans="1:18" ht="15" x14ac:dyDescent="0.2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</row>
    <row r="873" spans="1:18" ht="15" x14ac:dyDescent="0.2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</row>
    <row r="874" spans="1:18" ht="15" x14ac:dyDescent="0.2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</row>
    <row r="875" spans="1:18" ht="15" x14ac:dyDescent="0.2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</row>
    <row r="876" spans="1:18" ht="15" x14ac:dyDescent="0.2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</row>
    <row r="877" spans="1:18" ht="15" x14ac:dyDescent="0.2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</row>
    <row r="878" spans="1:18" ht="15" x14ac:dyDescent="0.2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</row>
    <row r="879" spans="1:18" ht="15" x14ac:dyDescent="0.2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</row>
    <row r="880" spans="1:18" ht="15" x14ac:dyDescent="0.2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</row>
    <row r="881" spans="1:18" ht="15" x14ac:dyDescent="0.2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</row>
    <row r="882" spans="1:18" ht="15" x14ac:dyDescent="0.2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</row>
    <row r="883" spans="1:18" ht="15" x14ac:dyDescent="0.2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</row>
    <row r="884" spans="1:18" ht="15" x14ac:dyDescent="0.2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</row>
    <row r="885" spans="1:18" ht="15" x14ac:dyDescent="0.2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</row>
    <row r="886" spans="1:18" ht="15" x14ac:dyDescent="0.2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</row>
    <row r="887" spans="1:18" ht="15" x14ac:dyDescent="0.2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</row>
    <row r="888" spans="1:18" ht="15" x14ac:dyDescent="0.2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</row>
    <row r="889" spans="1:18" ht="15" x14ac:dyDescent="0.2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</row>
    <row r="890" spans="1:18" ht="15" x14ac:dyDescent="0.2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</row>
    <row r="891" spans="1:18" ht="15" x14ac:dyDescent="0.2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</row>
    <row r="892" spans="1:18" ht="15" x14ac:dyDescent="0.2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</row>
    <row r="893" spans="1:18" ht="15" x14ac:dyDescent="0.2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</row>
    <row r="894" spans="1:18" ht="15" x14ac:dyDescent="0.2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</row>
    <row r="895" spans="1:18" ht="15" x14ac:dyDescent="0.2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</row>
    <row r="896" spans="1:18" ht="15" x14ac:dyDescent="0.2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</row>
    <row r="897" spans="1:18" ht="15" x14ac:dyDescent="0.2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</row>
    <row r="898" spans="1:18" ht="15" x14ac:dyDescent="0.2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</row>
    <row r="899" spans="1:18" ht="15" x14ac:dyDescent="0.2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</row>
    <row r="900" spans="1:18" ht="15" x14ac:dyDescent="0.2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</row>
    <row r="901" spans="1:18" ht="15" x14ac:dyDescent="0.2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</row>
    <row r="902" spans="1:18" ht="15" x14ac:dyDescent="0.2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</row>
    <row r="903" spans="1:18" ht="15" x14ac:dyDescent="0.2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</row>
    <row r="904" spans="1:18" ht="15" x14ac:dyDescent="0.2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</row>
    <row r="905" spans="1:18" ht="15" x14ac:dyDescent="0.2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</row>
    <row r="906" spans="1:18" ht="15" x14ac:dyDescent="0.2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</row>
    <row r="907" spans="1:18" ht="15" x14ac:dyDescent="0.2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</row>
    <row r="908" spans="1:18" ht="15" x14ac:dyDescent="0.2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</row>
    <row r="909" spans="1:18" ht="15" x14ac:dyDescent="0.2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</row>
    <row r="910" spans="1:18" ht="15" x14ac:dyDescent="0.2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</row>
    <row r="911" spans="1:18" ht="15" x14ac:dyDescent="0.2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</row>
    <row r="912" spans="1:18" ht="15" x14ac:dyDescent="0.2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</row>
    <row r="913" spans="1:18" ht="15" x14ac:dyDescent="0.2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</row>
    <row r="914" spans="1:18" ht="15" x14ac:dyDescent="0.2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</row>
    <row r="915" spans="1:18" ht="15" x14ac:dyDescent="0.2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</row>
    <row r="916" spans="1:18" ht="15" x14ac:dyDescent="0.2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</row>
    <row r="917" spans="1:18" ht="15" x14ac:dyDescent="0.2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</row>
    <row r="918" spans="1:18" ht="15" x14ac:dyDescent="0.2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</row>
    <row r="919" spans="1:18" ht="15" x14ac:dyDescent="0.2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</row>
    <row r="920" spans="1:18" ht="15" x14ac:dyDescent="0.2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</row>
    <row r="921" spans="1:18" ht="15" x14ac:dyDescent="0.2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</row>
    <row r="922" spans="1:18" ht="15" x14ac:dyDescent="0.2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</row>
    <row r="923" spans="1:18" ht="15" x14ac:dyDescent="0.2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</row>
    <row r="924" spans="1:18" ht="15" x14ac:dyDescent="0.2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</row>
    <row r="925" spans="1:18" ht="15" x14ac:dyDescent="0.2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</row>
    <row r="926" spans="1:18" ht="15" x14ac:dyDescent="0.2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</row>
    <row r="927" spans="1:18" ht="15" x14ac:dyDescent="0.2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</row>
    <row r="928" spans="1:18" ht="15" x14ac:dyDescent="0.2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</row>
    <row r="929" spans="1:18" ht="15" x14ac:dyDescent="0.2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</row>
    <row r="930" spans="1:18" ht="15" x14ac:dyDescent="0.2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</row>
    <row r="931" spans="1:18" ht="15" x14ac:dyDescent="0.2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</row>
    <row r="932" spans="1:18" ht="15" x14ac:dyDescent="0.2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</row>
    <row r="933" spans="1:18" ht="15" x14ac:dyDescent="0.2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</row>
    <row r="934" spans="1:18" ht="15" x14ac:dyDescent="0.2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</row>
    <row r="935" spans="1:18" ht="15" x14ac:dyDescent="0.2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</row>
    <row r="936" spans="1:18" ht="15" x14ac:dyDescent="0.2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</row>
    <row r="937" spans="1:18" ht="15" x14ac:dyDescent="0.2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</row>
    <row r="938" spans="1:18" ht="15" x14ac:dyDescent="0.2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</row>
    <row r="939" spans="1:18" ht="15" x14ac:dyDescent="0.2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</row>
    <row r="940" spans="1:18" ht="15" x14ac:dyDescent="0.2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</row>
    <row r="941" spans="1:18" ht="15" x14ac:dyDescent="0.2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</row>
    <row r="942" spans="1:18" ht="15" x14ac:dyDescent="0.2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</row>
    <row r="943" spans="1:18" ht="15" x14ac:dyDescent="0.2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</row>
    <row r="944" spans="1:18" ht="15" x14ac:dyDescent="0.2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</row>
    <row r="945" spans="1:18" ht="15" x14ac:dyDescent="0.2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</row>
    <row r="946" spans="1:18" ht="15" x14ac:dyDescent="0.2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</row>
    <row r="947" spans="1:18" ht="15" x14ac:dyDescent="0.2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</row>
    <row r="948" spans="1:18" ht="15" x14ac:dyDescent="0.2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</row>
    <row r="949" spans="1:18" ht="15" x14ac:dyDescent="0.2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</row>
    <row r="950" spans="1:18" ht="15" x14ac:dyDescent="0.2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</row>
    <row r="951" spans="1:18" ht="15" x14ac:dyDescent="0.2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</row>
    <row r="952" spans="1:18" ht="15" x14ac:dyDescent="0.2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</row>
    <row r="953" spans="1:18" ht="15" x14ac:dyDescent="0.2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</row>
    <row r="954" spans="1:18" ht="15" x14ac:dyDescent="0.2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</row>
    <row r="955" spans="1:18" ht="15" x14ac:dyDescent="0.2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</row>
    <row r="956" spans="1:18" ht="15" x14ac:dyDescent="0.2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</row>
    <row r="957" spans="1:18" ht="15" x14ac:dyDescent="0.2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</row>
    <row r="958" spans="1:18" ht="15" x14ac:dyDescent="0.2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</row>
    <row r="959" spans="1:18" ht="15" x14ac:dyDescent="0.2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</row>
    <row r="960" spans="1:18" ht="15" x14ac:dyDescent="0.2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</row>
    <row r="961" spans="1:18" ht="15" x14ac:dyDescent="0.2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</row>
    <row r="962" spans="1:18" ht="15" x14ac:dyDescent="0.2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</row>
    <row r="963" spans="1:18" ht="15" x14ac:dyDescent="0.2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</row>
    <row r="964" spans="1:18" ht="15" x14ac:dyDescent="0.2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</row>
    <row r="965" spans="1:18" ht="15" x14ac:dyDescent="0.2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</row>
    <row r="966" spans="1:18" ht="15" x14ac:dyDescent="0.2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</row>
    <row r="967" spans="1:18" ht="15" x14ac:dyDescent="0.2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</row>
    <row r="968" spans="1:18" ht="15" x14ac:dyDescent="0.2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</row>
    <row r="969" spans="1:18" ht="15" x14ac:dyDescent="0.2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</row>
    <row r="970" spans="1:18" ht="15" x14ac:dyDescent="0.2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</row>
    <row r="971" spans="1:18" ht="15" x14ac:dyDescent="0.2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</row>
    <row r="972" spans="1:18" ht="15" x14ac:dyDescent="0.2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</row>
    <row r="973" spans="1:18" ht="15" x14ac:dyDescent="0.2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</row>
    <row r="974" spans="1:18" ht="15" x14ac:dyDescent="0.2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</row>
    <row r="975" spans="1:18" ht="15" x14ac:dyDescent="0.2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</row>
    <row r="976" spans="1:18" ht="15" x14ac:dyDescent="0.2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</row>
    <row r="977" spans="1:18" ht="15" x14ac:dyDescent="0.2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</row>
    <row r="978" spans="1:18" ht="15" x14ac:dyDescent="0.2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</row>
    <row r="979" spans="1:18" ht="44.25" customHeight="1" x14ac:dyDescent="0.2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</row>
    <row r="980" spans="1:18" ht="15" x14ac:dyDescent="0.2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</row>
    <row r="981" spans="1:18" ht="15" x14ac:dyDescent="0.2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</row>
    <row r="982" spans="1:18" ht="15" x14ac:dyDescent="0.2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</row>
    <row r="983" spans="1:18" ht="15" x14ac:dyDescent="0.2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</row>
    <row r="984" spans="1:18" ht="15" x14ac:dyDescent="0.2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</row>
    <row r="985" spans="1:18" ht="15" x14ac:dyDescent="0.2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</row>
    <row r="986" spans="1:18" ht="15" x14ac:dyDescent="0.2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</row>
    <row r="987" spans="1:18" ht="15" x14ac:dyDescent="0.2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</row>
    <row r="988" spans="1:18" ht="15" x14ac:dyDescent="0.2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</row>
    <row r="989" spans="1:18" ht="15" x14ac:dyDescent="0.2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</row>
    <row r="990" spans="1:18" ht="15" x14ac:dyDescent="0.2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</row>
    <row r="991" spans="1:18" ht="15" x14ac:dyDescent="0.2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</row>
    <row r="992" spans="1:18" ht="15" x14ac:dyDescent="0.2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</row>
    <row r="993" spans="1:18" ht="15" x14ac:dyDescent="0.2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</row>
    <row r="994" spans="1:18" ht="15" x14ac:dyDescent="0.2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</row>
    <row r="995" spans="1:18" ht="15" x14ac:dyDescent="0.2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</row>
    <row r="996" spans="1:18" ht="15" x14ac:dyDescent="0.2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</row>
    <row r="997" spans="1:18" ht="15" x14ac:dyDescent="0.2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</row>
    <row r="998" spans="1:18" ht="15" x14ac:dyDescent="0.2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</row>
    <row r="999" spans="1:18" ht="15" x14ac:dyDescent="0.2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</row>
    <row r="1000" spans="1:18" ht="15" x14ac:dyDescent="0.25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</row>
    <row r="1001" spans="1:18" ht="15" x14ac:dyDescent="0.25">
      <c r="A1001" s="71"/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</row>
    <row r="1002" spans="1:18" ht="15" x14ac:dyDescent="0.25">
      <c r="A1002" s="71"/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</row>
    <row r="1003" spans="1:18" ht="15" x14ac:dyDescent="0.25">
      <c r="A1003" s="71"/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</row>
    <row r="1004" spans="1:18" ht="15" x14ac:dyDescent="0.25">
      <c r="A1004" s="71"/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</row>
    <row r="1005" spans="1:18" ht="15" x14ac:dyDescent="0.25">
      <c r="A1005" s="71"/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</row>
    <row r="1006" spans="1:18" ht="15" x14ac:dyDescent="0.25">
      <c r="A1006" s="71"/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</row>
    <row r="1007" spans="1:18" ht="15" x14ac:dyDescent="0.25">
      <c r="A1007" s="71"/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</row>
    <row r="1008" spans="1:18" ht="15" x14ac:dyDescent="0.25">
      <c r="A1008" s="71"/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</row>
    <row r="1009" spans="1:18" ht="15" x14ac:dyDescent="0.25">
      <c r="A1009" s="71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</row>
    <row r="1010" spans="1:18" ht="15" x14ac:dyDescent="0.25">
      <c r="A1010" s="71"/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</row>
    <row r="1011" spans="1:18" ht="15" x14ac:dyDescent="0.25">
      <c r="A1011" s="71"/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</row>
    <row r="1012" spans="1:18" ht="15" x14ac:dyDescent="0.25">
      <c r="A1012" s="71"/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</row>
    <row r="1013" spans="1:18" ht="15" x14ac:dyDescent="0.25">
      <c r="A1013" s="71"/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</row>
    <row r="1014" spans="1:18" ht="15" x14ac:dyDescent="0.25">
      <c r="A1014" s="71"/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</row>
    <row r="1015" spans="1:18" ht="15" x14ac:dyDescent="0.25">
      <c r="A1015" s="71"/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</row>
    <row r="1016" spans="1:18" ht="15" x14ac:dyDescent="0.25">
      <c r="A1016" s="71"/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</row>
    <row r="1017" spans="1:18" ht="15" x14ac:dyDescent="0.25">
      <c r="A1017" s="71"/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</row>
    <row r="1018" spans="1:18" ht="15" x14ac:dyDescent="0.25">
      <c r="A1018" s="71"/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</row>
    <row r="1019" spans="1:18" ht="15" x14ac:dyDescent="0.25">
      <c r="A1019" s="71"/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</row>
    <row r="1020" spans="1:18" ht="15" x14ac:dyDescent="0.25">
      <c r="A1020" s="71"/>
      <c r="B1020" s="71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/>
      <c r="Q1020" s="71"/>
      <c r="R1020" s="71"/>
    </row>
    <row r="1021" spans="1:18" ht="15" x14ac:dyDescent="0.25">
      <c r="A1021" s="71"/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P1021" s="71"/>
      <c r="Q1021" s="71"/>
      <c r="R1021" s="71"/>
    </row>
    <row r="1022" spans="1:18" ht="15" x14ac:dyDescent="0.25">
      <c r="A1022" s="71"/>
      <c r="B1022" s="71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/>
      <c r="R1022" s="71"/>
    </row>
    <row r="1023" spans="1:18" ht="15" x14ac:dyDescent="0.25">
      <c r="A1023" s="71"/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</row>
    <row r="1024" spans="1:18" ht="15" x14ac:dyDescent="0.25">
      <c r="A1024" s="71"/>
      <c r="B1024" s="71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  <c r="R1024" s="71"/>
    </row>
    <row r="1025" spans="1:18" ht="15" x14ac:dyDescent="0.25">
      <c r="A1025" s="71"/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  <c r="R1025" s="71"/>
    </row>
    <row r="1026" spans="1:18" ht="15" x14ac:dyDescent="0.25">
      <c r="A1026" s="71"/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</row>
    <row r="1027" spans="1:18" ht="15" x14ac:dyDescent="0.25">
      <c r="A1027" s="71"/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</row>
    <row r="1028" spans="1:18" ht="15" x14ac:dyDescent="0.25">
      <c r="A1028" s="71"/>
      <c r="B1028" s="71"/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</row>
    <row r="1029" spans="1:18" ht="15" x14ac:dyDescent="0.25">
      <c r="A1029" s="71"/>
      <c r="B1029" s="71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P1029" s="71"/>
      <c r="Q1029" s="71"/>
      <c r="R1029" s="71"/>
    </row>
    <row r="1030" spans="1:18" ht="15" x14ac:dyDescent="0.25">
      <c r="A1030" s="71"/>
      <c r="B1030" s="71"/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/>
      <c r="P1030" s="71"/>
      <c r="Q1030" s="71"/>
      <c r="R1030" s="71"/>
    </row>
    <row r="1031" spans="1:18" ht="15" x14ac:dyDescent="0.25">
      <c r="A1031" s="71"/>
      <c r="B1031" s="71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P1031" s="71"/>
      <c r="Q1031" s="71"/>
      <c r="R1031" s="71"/>
    </row>
    <row r="1032" spans="1:18" ht="15" x14ac:dyDescent="0.25">
      <c r="A1032" s="71"/>
      <c r="B1032" s="71"/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/>
      <c r="P1032" s="71"/>
      <c r="Q1032" s="71"/>
      <c r="R1032" s="71"/>
    </row>
    <row r="1033" spans="1:18" ht="15" x14ac:dyDescent="0.25">
      <c r="A1033" s="71"/>
      <c r="B1033" s="71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/>
      <c r="Q1033" s="71"/>
      <c r="R1033" s="71"/>
    </row>
    <row r="1034" spans="1:18" ht="15" x14ac:dyDescent="0.25">
      <c r="A1034" s="71"/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  <c r="R1034" s="71"/>
    </row>
    <row r="1035" spans="1:18" ht="15" x14ac:dyDescent="0.25">
      <c r="A1035" s="71"/>
      <c r="B1035" s="71"/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  <c r="R1035" s="71"/>
    </row>
    <row r="1036" spans="1:18" ht="15" x14ac:dyDescent="0.25">
      <c r="A1036" s="71"/>
      <c r="B1036" s="71"/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  <c r="R1036" s="71"/>
    </row>
    <row r="1037" spans="1:18" ht="15" x14ac:dyDescent="0.25">
      <c r="A1037" s="71"/>
      <c r="B1037" s="71"/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P1037" s="71"/>
      <c r="Q1037" s="71"/>
      <c r="R1037" s="71"/>
    </row>
    <row r="1038" spans="1:18" ht="15" x14ac:dyDescent="0.25">
      <c r="A1038" s="71"/>
      <c r="B1038" s="71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  <c r="R1038" s="71"/>
    </row>
    <row r="1039" spans="1:18" ht="15" x14ac:dyDescent="0.25">
      <c r="A1039" s="71"/>
      <c r="B1039" s="71"/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P1039" s="71"/>
      <c r="Q1039" s="71"/>
      <c r="R1039" s="71"/>
    </row>
    <row r="1040" spans="1:18" ht="15" x14ac:dyDescent="0.25">
      <c r="A1040" s="71"/>
      <c r="B1040" s="71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</row>
    <row r="1041" spans="1:18" ht="15" x14ac:dyDescent="0.25">
      <c r="A1041" s="71"/>
      <c r="B1041" s="71"/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/>
      <c r="R1041" s="71"/>
    </row>
    <row r="1042" spans="1:18" ht="15" x14ac:dyDescent="0.25">
      <c r="A1042" s="71"/>
      <c r="B1042" s="71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P1042" s="71"/>
      <c r="Q1042" s="71"/>
      <c r="R1042" s="71"/>
    </row>
    <row r="1043" spans="1:18" ht="15" x14ac:dyDescent="0.25">
      <c r="A1043" s="71"/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</row>
    <row r="1044" spans="1:18" ht="15" x14ac:dyDescent="0.25">
      <c r="A1044" s="71"/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P1044" s="71"/>
      <c r="Q1044" s="71"/>
      <c r="R1044" s="71"/>
    </row>
    <row r="1045" spans="1:18" ht="15" x14ac:dyDescent="0.25">
      <c r="A1045" s="71"/>
      <c r="B1045" s="71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</row>
    <row r="1046" spans="1:18" ht="15" x14ac:dyDescent="0.25">
      <c r="A1046" s="71"/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  <c r="R1046" s="71"/>
    </row>
    <row r="1047" spans="1:18" ht="15" x14ac:dyDescent="0.25">
      <c r="A1047" s="71"/>
      <c r="B1047" s="71"/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</row>
    <row r="1048" spans="1:18" ht="15" x14ac:dyDescent="0.25">
      <c r="A1048" s="71"/>
      <c r="B1048" s="71"/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P1048" s="71"/>
      <c r="Q1048" s="71"/>
      <c r="R1048" s="71"/>
    </row>
    <row r="1049" spans="1:18" ht="15" x14ac:dyDescent="0.25">
      <c r="A1049" s="71"/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</row>
    <row r="1050" spans="1:18" ht="15" x14ac:dyDescent="0.25">
      <c r="A1050" s="71"/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P1050" s="71"/>
      <c r="Q1050" s="71"/>
      <c r="R1050" s="71"/>
    </row>
    <row r="1051" spans="1:18" ht="15" x14ac:dyDescent="0.25">
      <c r="A1051" s="71"/>
      <c r="B1051" s="71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</row>
    <row r="1052" spans="1:18" ht="15" x14ac:dyDescent="0.25">
      <c r="A1052" s="71"/>
      <c r="B1052" s="71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1"/>
      <c r="O1052" s="71"/>
      <c r="P1052" s="71"/>
      <c r="Q1052" s="71"/>
      <c r="R1052" s="71"/>
    </row>
    <row r="1053" spans="1:18" ht="15" x14ac:dyDescent="0.25">
      <c r="A1053" s="71"/>
      <c r="B1053" s="71"/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</row>
    <row r="1054" spans="1:18" ht="15" x14ac:dyDescent="0.25">
      <c r="A1054" s="71"/>
      <c r="B1054" s="71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/>
      <c r="P1054" s="71"/>
      <c r="Q1054" s="71"/>
      <c r="R1054" s="71"/>
    </row>
    <row r="1055" spans="1:18" ht="15" x14ac:dyDescent="0.25">
      <c r="A1055" s="71"/>
      <c r="B1055" s="71"/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P1055" s="71"/>
      <c r="Q1055" s="71"/>
      <c r="R1055" s="71"/>
    </row>
    <row r="1056" spans="1:18" ht="15" x14ac:dyDescent="0.25">
      <c r="A1056" s="71"/>
      <c r="B1056" s="71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1"/>
      <c r="O1056" s="71"/>
      <c r="P1056" s="71"/>
      <c r="Q1056" s="71"/>
      <c r="R1056" s="71"/>
    </row>
    <row r="1057" spans="1:18" ht="15" x14ac:dyDescent="0.25">
      <c r="A1057" s="71"/>
      <c r="B1057" s="71"/>
      <c r="C1057" s="71"/>
      <c r="D1057" s="71"/>
      <c r="E1057" s="71"/>
      <c r="F1057" s="71"/>
      <c r="G1057" s="71"/>
      <c r="H1057" s="71"/>
      <c r="I1057" s="71"/>
      <c r="J1057" s="71"/>
      <c r="K1057" s="71"/>
      <c r="L1057" s="71"/>
      <c r="M1057" s="71"/>
      <c r="N1057" s="71"/>
      <c r="O1057" s="71"/>
      <c r="P1057" s="71"/>
      <c r="Q1057" s="71"/>
      <c r="R1057" s="71"/>
    </row>
    <row r="1058" spans="1:18" ht="15" x14ac:dyDescent="0.25">
      <c r="A1058" s="71"/>
      <c r="B1058" s="71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P1058" s="71"/>
      <c r="Q1058" s="71"/>
      <c r="R1058" s="71"/>
    </row>
    <row r="1059" spans="1:18" ht="15" x14ac:dyDescent="0.25">
      <c r="A1059" s="71"/>
      <c r="B1059" s="71"/>
      <c r="C1059" s="71"/>
      <c r="D1059" s="71"/>
      <c r="E1059" s="71"/>
      <c r="F1059" s="71"/>
      <c r="G1059" s="71"/>
      <c r="H1059" s="71"/>
      <c r="I1059" s="71"/>
      <c r="J1059" s="71"/>
      <c r="K1059" s="71"/>
      <c r="L1059" s="71"/>
      <c r="M1059" s="71"/>
      <c r="N1059" s="71"/>
      <c r="O1059" s="71"/>
      <c r="P1059" s="71"/>
      <c r="Q1059" s="71"/>
      <c r="R1059" s="71"/>
    </row>
    <row r="1060" spans="1:18" ht="15" x14ac:dyDescent="0.25">
      <c r="A1060" s="71"/>
      <c r="B1060" s="71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  <c r="R1060" s="71"/>
    </row>
    <row r="1061" spans="1:18" ht="15" x14ac:dyDescent="0.25">
      <c r="A1061" s="71"/>
      <c r="B1061" s="71"/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  <c r="R1061" s="71"/>
    </row>
    <row r="1062" spans="1:18" ht="15" x14ac:dyDescent="0.25">
      <c r="A1062" s="71"/>
      <c r="B1062" s="71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  <c r="R1062" s="71"/>
    </row>
    <row r="1063" spans="1:18" ht="15" x14ac:dyDescent="0.25">
      <c r="A1063" s="71"/>
      <c r="B1063" s="71"/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</row>
    <row r="1064" spans="1:18" ht="15" x14ac:dyDescent="0.25">
      <c r="A1064" s="71"/>
      <c r="B1064" s="71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</row>
    <row r="1065" spans="1:18" ht="15" x14ac:dyDescent="0.25">
      <c r="A1065" s="71"/>
      <c r="B1065" s="71"/>
      <c r="C1065" s="71"/>
      <c r="D1065" s="71"/>
      <c r="E1065" s="71"/>
      <c r="F1065" s="71"/>
      <c r="G1065" s="71"/>
      <c r="H1065" s="71"/>
      <c r="I1065" s="71"/>
      <c r="J1065" s="71"/>
      <c r="K1065" s="71"/>
      <c r="L1065" s="71"/>
      <c r="M1065" s="71"/>
      <c r="N1065" s="71"/>
      <c r="O1065" s="71"/>
      <c r="P1065" s="71"/>
      <c r="Q1065" s="71"/>
      <c r="R1065" s="71"/>
    </row>
    <row r="1066" spans="1:18" ht="15" x14ac:dyDescent="0.25">
      <c r="A1066" s="71"/>
      <c r="B1066" s="71"/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  <c r="R1066" s="71"/>
    </row>
    <row r="1067" spans="1:18" ht="15" x14ac:dyDescent="0.25">
      <c r="A1067" s="71"/>
      <c r="B1067" s="71"/>
      <c r="C1067" s="71"/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P1067" s="71"/>
      <c r="Q1067" s="71"/>
      <c r="R1067" s="71"/>
    </row>
    <row r="1068" spans="1:18" ht="15" x14ac:dyDescent="0.25">
      <c r="A1068" s="71"/>
      <c r="B1068" s="71"/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71"/>
      <c r="N1068" s="71"/>
      <c r="O1068" s="71"/>
      <c r="P1068" s="71"/>
      <c r="Q1068" s="71"/>
      <c r="R1068" s="71"/>
    </row>
    <row r="1069" spans="1:18" ht="15" x14ac:dyDescent="0.25">
      <c r="A1069" s="71"/>
      <c r="B1069" s="71"/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P1069" s="71"/>
      <c r="Q1069" s="71"/>
      <c r="R1069" s="71"/>
    </row>
    <row r="1070" spans="1:18" ht="15" x14ac:dyDescent="0.25">
      <c r="A1070" s="71"/>
      <c r="B1070" s="71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</row>
    <row r="1071" spans="1:18" ht="15" x14ac:dyDescent="0.25">
      <c r="A1071" s="71"/>
      <c r="B1071" s="71"/>
      <c r="C1071" s="71"/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</row>
    <row r="1072" spans="1:18" ht="15" x14ac:dyDescent="0.25">
      <c r="A1072" s="71"/>
      <c r="B1072" s="71"/>
      <c r="C1072" s="71"/>
      <c r="D1072" s="71"/>
      <c r="E1072" s="71"/>
      <c r="F1072" s="71"/>
      <c r="G1072" s="71"/>
      <c r="H1072" s="71"/>
      <c r="I1072" s="71"/>
      <c r="J1072" s="71"/>
      <c r="K1072" s="71"/>
      <c r="L1072" s="71"/>
      <c r="M1072" s="71"/>
      <c r="N1072" s="71"/>
      <c r="O1072" s="71"/>
      <c r="P1072" s="71"/>
      <c r="Q1072" s="71"/>
      <c r="R1072" s="71"/>
    </row>
    <row r="1073" spans="1:18" ht="15" x14ac:dyDescent="0.25">
      <c r="A1073" s="71"/>
      <c r="B1073" s="71"/>
      <c r="C1073" s="71"/>
      <c r="D1073" s="71"/>
      <c r="E1073" s="71"/>
      <c r="F1073" s="71"/>
      <c r="G1073" s="71"/>
      <c r="H1073" s="71"/>
      <c r="I1073" s="71"/>
      <c r="J1073" s="71"/>
      <c r="K1073" s="71"/>
      <c r="L1073" s="71"/>
      <c r="M1073" s="71"/>
      <c r="N1073" s="71"/>
      <c r="O1073" s="71"/>
      <c r="P1073" s="71"/>
      <c r="Q1073" s="71"/>
      <c r="R1073" s="71"/>
    </row>
    <row r="1074" spans="1:18" ht="15" x14ac:dyDescent="0.25">
      <c r="A1074" s="71"/>
      <c r="B1074" s="71"/>
      <c r="C1074" s="71"/>
      <c r="D1074" s="71"/>
      <c r="E1074" s="71"/>
      <c r="F1074" s="71"/>
      <c r="G1074" s="71"/>
      <c r="H1074" s="71"/>
      <c r="I1074" s="71"/>
      <c r="J1074" s="71"/>
      <c r="K1074" s="71"/>
      <c r="L1074" s="71"/>
      <c r="M1074" s="71"/>
      <c r="N1074" s="71"/>
      <c r="O1074" s="71"/>
      <c r="P1074" s="71"/>
      <c r="Q1074" s="71"/>
      <c r="R1074" s="71"/>
    </row>
    <row r="1075" spans="1:18" ht="15" x14ac:dyDescent="0.25">
      <c r="A1075" s="71"/>
      <c r="B1075" s="71"/>
      <c r="C1075" s="71"/>
      <c r="D1075" s="71"/>
      <c r="E1075" s="71"/>
      <c r="F1075" s="71"/>
      <c r="G1075" s="71"/>
      <c r="H1075" s="71"/>
      <c r="I1075" s="71"/>
      <c r="J1075" s="71"/>
      <c r="K1075" s="71"/>
      <c r="L1075" s="71"/>
      <c r="M1075" s="71"/>
      <c r="N1075" s="71"/>
      <c r="O1075" s="71"/>
      <c r="P1075" s="71"/>
      <c r="Q1075" s="71"/>
      <c r="R1075" s="71"/>
    </row>
    <row r="1076" spans="1:18" ht="15" x14ac:dyDescent="0.25">
      <c r="A1076" s="71"/>
      <c r="B1076" s="71"/>
      <c r="C1076" s="71"/>
      <c r="D1076" s="71"/>
      <c r="E1076" s="71"/>
      <c r="F1076" s="71"/>
      <c r="G1076" s="71"/>
      <c r="H1076" s="71"/>
      <c r="I1076" s="71"/>
      <c r="J1076" s="71"/>
      <c r="K1076" s="71"/>
      <c r="L1076" s="71"/>
      <c r="M1076" s="71"/>
      <c r="N1076" s="71"/>
      <c r="O1076" s="71"/>
      <c r="P1076" s="71"/>
      <c r="Q1076" s="71"/>
      <c r="R1076" s="71"/>
    </row>
    <row r="1077" spans="1:18" ht="15" x14ac:dyDescent="0.25">
      <c r="A1077" s="71"/>
      <c r="B1077" s="71"/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/>
      <c r="P1077" s="71"/>
      <c r="Q1077" s="71"/>
      <c r="R1077" s="71"/>
    </row>
    <row r="1078" spans="1:18" ht="15" x14ac:dyDescent="0.25">
      <c r="A1078" s="71"/>
      <c r="B1078" s="71"/>
      <c r="C1078" s="71"/>
      <c r="D1078" s="71"/>
      <c r="E1078" s="71"/>
      <c r="F1078" s="71"/>
      <c r="G1078" s="71"/>
      <c r="H1078" s="71"/>
      <c r="I1078" s="71"/>
      <c r="J1078" s="71"/>
      <c r="K1078" s="71"/>
      <c r="L1078" s="71"/>
      <c r="M1078" s="71"/>
      <c r="N1078" s="71"/>
      <c r="O1078" s="71"/>
      <c r="P1078" s="71"/>
      <c r="Q1078" s="71"/>
      <c r="R1078" s="71"/>
    </row>
    <row r="1079" spans="1:18" ht="15" x14ac:dyDescent="0.25">
      <c r="A1079" s="71"/>
      <c r="B1079" s="71"/>
      <c r="C1079" s="71"/>
      <c r="D1079" s="71"/>
      <c r="E1079" s="71"/>
      <c r="F1079" s="71"/>
      <c r="G1079" s="71"/>
      <c r="H1079" s="71"/>
      <c r="I1079" s="71"/>
      <c r="J1079" s="71"/>
      <c r="K1079" s="71"/>
      <c r="L1079" s="71"/>
      <c r="M1079" s="71"/>
      <c r="N1079" s="71"/>
      <c r="O1079" s="71"/>
      <c r="P1079" s="71"/>
      <c r="Q1079" s="71"/>
      <c r="R1079" s="71"/>
    </row>
    <row r="1080" spans="1:18" ht="15" x14ac:dyDescent="0.25">
      <c r="A1080" s="71"/>
      <c r="B1080" s="71"/>
      <c r="C1080" s="71"/>
      <c r="D1080" s="71"/>
      <c r="E1080" s="71"/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P1080" s="71"/>
      <c r="Q1080" s="71"/>
      <c r="R1080" s="71"/>
    </row>
    <row r="1081" spans="1:18" ht="15" x14ac:dyDescent="0.25">
      <c r="A1081" s="71"/>
      <c r="B1081" s="71"/>
      <c r="C1081" s="71"/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  <c r="R1081" s="71"/>
    </row>
    <row r="1082" spans="1:18" ht="15" x14ac:dyDescent="0.25">
      <c r="A1082" s="71"/>
      <c r="B1082" s="71"/>
      <c r="C1082" s="71"/>
      <c r="D1082" s="71"/>
      <c r="E1082" s="71"/>
      <c r="F1082" s="71"/>
      <c r="G1082" s="71"/>
      <c r="H1082" s="71"/>
      <c r="I1082" s="71"/>
      <c r="J1082" s="71"/>
      <c r="K1082" s="71"/>
      <c r="L1082" s="71"/>
      <c r="M1082" s="71"/>
      <c r="N1082" s="71"/>
      <c r="O1082" s="71"/>
      <c r="P1082" s="71"/>
      <c r="Q1082" s="71"/>
      <c r="R1082" s="71"/>
    </row>
    <row r="1083" spans="1:18" ht="15" x14ac:dyDescent="0.25">
      <c r="A1083" s="71"/>
      <c r="B1083" s="71"/>
      <c r="C1083" s="71"/>
      <c r="D1083" s="71"/>
      <c r="E1083" s="71"/>
      <c r="F1083" s="71"/>
      <c r="G1083" s="71"/>
      <c r="H1083" s="71"/>
      <c r="I1083" s="71"/>
      <c r="J1083" s="71"/>
      <c r="K1083" s="71"/>
      <c r="L1083" s="71"/>
      <c r="M1083" s="71"/>
      <c r="N1083" s="71"/>
      <c r="O1083" s="71"/>
      <c r="P1083" s="71"/>
      <c r="Q1083" s="71"/>
      <c r="R1083" s="71"/>
    </row>
    <row r="1084" spans="1:18" ht="15" x14ac:dyDescent="0.25">
      <c r="A1084" s="71"/>
      <c r="B1084" s="71"/>
      <c r="C1084" s="71"/>
      <c r="D1084" s="71"/>
      <c r="E1084" s="71"/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</row>
    <row r="1085" spans="1:18" ht="15" x14ac:dyDescent="0.25">
      <c r="A1085" s="71"/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  <c r="R1085" s="71"/>
    </row>
    <row r="1086" spans="1:18" ht="15" x14ac:dyDescent="0.25">
      <c r="A1086" s="71"/>
      <c r="B1086" s="71"/>
      <c r="C1086" s="71"/>
      <c r="D1086" s="71"/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</row>
    <row r="1087" spans="1:18" ht="15" x14ac:dyDescent="0.25">
      <c r="A1087" s="71"/>
      <c r="B1087" s="71"/>
      <c r="C1087" s="71"/>
      <c r="D1087" s="71"/>
      <c r="E1087" s="71"/>
      <c r="F1087" s="71"/>
      <c r="G1087" s="71"/>
      <c r="H1087" s="71"/>
      <c r="I1087" s="71"/>
      <c r="J1087" s="71"/>
      <c r="K1087" s="71"/>
      <c r="L1087" s="71"/>
      <c r="M1087" s="71"/>
      <c r="N1087" s="71"/>
      <c r="O1087" s="71"/>
      <c r="P1087" s="71"/>
      <c r="Q1087" s="71"/>
      <c r="R1087" s="71"/>
    </row>
    <row r="1088" spans="1:18" ht="15" x14ac:dyDescent="0.25">
      <c r="A1088" s="71"/>
      <c r="B1088" s="71"/>
      <c r="C1088" s="71"/>
      <c r="D1088" s="71"/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  <c r="R1088" s="71"/>
    </row>
    <row r="1089" spans="1:18" ht="15" x14ac:dyDescent="0.25">
      <c r="A1089" s="71"/>
      <c r="B1089" s="71"/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  <c r="R1089" s="71"/>
    </row>
    <row r="1090" spans="1:18" ht="15" x14ac:dyDescent="0.25">
      <c r="A1090" s="71"/>
      <c r="B1090" s="71"/>
      <c r="C1090" s="71"/>
      <c r="D1090" s="71"/>
      <c r="E1090" s="71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/>
      <c r="P1090" s="71"/>
      <c r="Q1090" s="71"/>
      <c r="R1090" s="71"/>
    </row>
    <row r="1091" spans="1:18" ht="15" x14ac:dyDescent="0.25">
      <c r="A1091" s="71"/>
      <c r="B1091" s="71"/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</row>
    <row r="1092" spans="1:18" ht="15" x14ac:dyDescent="0.25">
      <c r="A1092" s="71"/>
      <c r="B1092" s="71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</row>
    <row r="1093" spans="1:18" ht="15" x14ac:dyDescent="0.25">
      <c r="A1093" s="71"/>
      <c r="B1093" s="71"/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  <c r="R1093" s="71"/>
    </row>
    <row r="1094" spans="1:18" ht="15" x14ac:dyDescent="0.25">
      <c r="A1094" s="71"/>
      <c r="B1094" s="71"/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</row>
    <row r="1095" spans="1:18" ht="15" x14ac:dyDescent="0.25">
      <c r="A1095" s="71"/>
      <c r="B1095" s="71"/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/>
      <c r="P1095" s="71"/>
      <c r="Q1095" s="71"/>
      <c r="R1095" s="71"/>
    </row>
    <row r="1096" spans="1:18" ht="15" x14ac:dyDescent="0.25">
      <c r="A1096" s="71"/>
      <c r="B1096" s="71"/>
      <c r="C1096" s="71"/>
      <c r="D1096" s="71"/>
      <c r="E1096" s="71"/>
      <c r="F1096" s="71"/>
      <c r="G1096" s="71"/>
      <c r="H1096" s="71"/>
      <c r="I1096" s="71"/>
      <c r="J1096" s="71"/>
      <c r="K1096" s="71"/>
      <c r="L1096" s="71"/>
      <c r="M1096" s="71"/>
      <c r="N1096" s="71"/>
      <c r="O1096" s="71"/>
      <c r="P1096" s="71"/>
      <c r="Q1096" s="71"/>
      <c r="R1096" s="71"/>
    </row>
    <row r="1097" spans="1:18" ht="15" x14ac:dyDescent="0.25">
      <c r="A1097" s="71"/>
      <c r="B1097" s="71"/>
      <c r="C1097" s="71"/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  <c r="R1097" s="71"/>
    </row>
    <row r="1098" spans="1:18" ht="15" x14ac:dyDescent="0.25">
      <c r="A1098" s="71"/>
      <c r="B1098" s="71"/>
      <c r="C1098" s="71"/>
      <c r="D1098" s="71"/>
      <c r="E1098" s="71"/>
      <c r="F1098" s="71"/>
      <c r="G1098" s="71"/>
      <c r="H1098" s="71"/>
      <c r="I1098" s="71"/>
      <c r="J1098" s="71"/>
      <c r="K1098" s="71"/>
      <c r="L1098" s="71"/>
      <c r="M1098" s="71"/>
      <c r="N1098" s="71"/>
      <c r="O1098" s="71"/>
      <c r="P1098" s="71"/>
      <c r="Q1098" s="71"/>
      <c r="R1098" s="71"/>
    </row>
    <row r="1099" spans="1:18" ht="15" x14ac:dyDescent="0.25">
      <c r="A1099" s="71"/>
      <c r="B1099" s="71"/>
      <c r="C1099" s="71"/>
      <c r="D1099" s="71"/>
      <c r="E1099" s="71"/>
      <c r="F1099" s="71"/>
      <c r="G1099" s="71"/>
      <c r="H1099" s="71"/>
      <c r="I1099" s="71"/>
      <c r="J1099" s="71"/>
      <c r="K1099" s="71"/>
      <c r="L1099" s="71"/>
      <c r="M1099" s="71"/>
      <c r="N1099" s="71"/>
      <c r="O1099" s="71"/>
      <c r="P1099" s="71"/>
      <c r="Q1099" s="71"/>
      <c r="R1099" s="71"/>
    </row>
    <row r="1100" spans="1:18" ht="15" x14ac:dyDescent="0.25">
      <c r="A1100" s="71"/>
      <c r="B1100" s="71"/>
      <c r="C1100" s="71"/>
      <c r="D1100" s="71"/>
      <c r="E1100" s="71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P1100" s="71"/>
      <c r="Q1100" s="71"/>
      <c r="R1100" s="71"/>
    </row>
    <row r="1101" spans="1:18" ht="15" x14ac:dyDescent="0.25">
      <c r="A1101" s="71"/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  <c r="Q1101" s="71"/>
      <c r="R1101" s="71"/>
    </row>
    <row r="1102" spans="1:18" ht="15" x14ac:dyDescent="0.25">
      <c r="A1102" s="71"/>
      <c r="B1102" s="71"/>
      <c r="C1102" s="71"/>
      <c r="D1102" s="71"/>
      <c r="E1102" s="71"/>
      <c r="F1102" s="71"/>
      <c r="G1102" s="71"/>
      <c r="H1102" s="71"/>
      <c r="I1102" s="71"/>
      <c r="J1102" s="71"/>
      <c r="K1102" s="71"/>
      <c r="L1102" s="71"/>
      <c r="M1102" s="71"/>
      <c r="N1102" s="71"/>
      <c r="O1102" s="71"/>
      <c r="P1102" s="71"/>
      <c r="Q1102" s="71"/>
      <c r="R1102" s="71"/>
    </row>
    <row r="1103" spans="1:18" ht="15" x14ac:dyDescent="0.25">
      <c r="A1103" s="71"/>
      <c r="B1103" s="71"/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  <c r="R1103" s="71"/>
    </row>
    <row r="1104" spans="1:18" ht="15" x14ac:dyDescent="0.25">
      <c r="A1104" s="71"/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</row>
    <row r="1105" spans="1:18" ht="15" x14ac:dyDescent="0.25">
      <c r="A1105" s="71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</row>
    <row r="1106" spans="1:18" ht="15" x14ac:dyDescent="0.25">
      <c r="A1106" s="71"/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</row>
    <row r="1107" spans="1:18" ht="15" x14ac:dyDescent="0.25">
      <c r="A1107" s="71"/>
      <c r="B1107" s="71"/>
      <c r="C1107" s="71"/>
      <c r="D1107" s="71"/>
      <c r="E1107" s="71"/>
      <c r="F1107" s="71"/>
      <c r="G1107" s="71"/>
      <c r="H1107" s="71"/>
      <c r="I1107" s="71"/>
      <c r="J1107" s="71"/>
      <c r="K1107" s="71"/>
      <c r="L1107" s="71"/>
      <c r="M1107" s="71"/>
      <c r="N1107" s="71"/>
      <c r="O1107" s="71"/>
      <c r="P1107" s="71"/>
      <c r="Q1107" s="71"/>
      <c r="R1107" s="71"/>
    </row>
    <row r="1108" spans="1:18" ht="15" x14ac:dyDescent="0.25">
      <c r="A1108" s="71"/>
      <c r="B1108" s="71"/>
      <c r="C1108" s="71"/>
      <c r="D1108" s="71"/>
      <c r="E1108" s="71"/>
      <c r="F1108" s="71"/>
      <c r="G1108" s="71"/>
      <c r="H1108" s="71"/>
      <c r="I1108" s="71"/>
      <c r="J1108" s="71"/>
      <c r="K1108" s="71"/>
      <c r="L1108" s="71"/>
      <c r="M1108" s="71"/>
      <c r="N1108" s="71"/>
      <c r="O1108" s="71"/>
      <c r="P1108" s="71"/>
      <c r="Q1108" s="71"/>
      <c r="R1108" s="71"/>
    </row>
    <row r="1109" spans="1:18" ht="15" x14ac:dyDescent="0.25">
      <c r="A1109" s="71"/>
      <c r="B1109" s="71"/>
      <c r="C1109" s="71"/>
      <c r="D1109" s="71"/>
      <c r="E1109" s="71"/>
      <c r="F1109" s="71"/>
      <c r="G1109" s="71"/>
      <c r="H1109" s="71"/>
      <c r="I1109" s="71"/>
      <c r="J1109" s="71"/>
      <c r="K1109" s="71"/>
      <c r="L1109" s="71"/>
      <c r="M1109" s="71"/>
      <c r="N1109" s="71"/>
      <c r="O1109" s="71"/>
      <c r="P1109" s="71"/>
      <c r="Q1109" s="71"/>
      <c r="R1109" s="71"/>
    </row>
    <row r="1110" spans="1:18" ht="15" x14ac:dyDescent="0.25">
      <c r="A1110" s="71"/>
      <c r="B1110" s="71"/>
      <c r="C1110" s="71"/>
      <c r="D1110" s="71"/>
      <c r="E1110" s="71"/>
      <c r="F1110" s="71"/>
      <c r="G1110" s="71"/>
      <c r="H1110" s="71"/>
      <c r="I1110" s="71"/>
      <c r="J1110" s="71"/>
      <c r="K1110" s="71"/>
      <c r="L1110" s="71"/>
      <c r="M1110" s="71"/>
      <c r="N1110" s="71"/>
      <c r="O1110" s="71"/>
      <c r="P1110" s="71"/>
      <c r="Q1110" s="71"/>
      <c r="R1110" s="71"/>
    </row>
    <row r="1111" spans="1:18" ht="15" x14ac:dyDescent="0.25">
      <c r="A1111" s="71"/>
      <c r="B1111" s="71"/>
      <c r="C1111" s="71"/>
      <c r="D1111" s="71"/>
      <c r="E1111" s="71"/>
      <c r="F1111" s="71"/>
      <c r="G1111" s="71"/>
      <c r="H1111" s="71"/>
      <c r="I1111" s="71"/>
      <c r="J1111" s="71"/>
      <c r="K1111" s="71"/>
      <c r="L1111" s="71"/>
      <c r="M1111" s="71"/>
      <c r="N1111" s="71"/>
      <c r="O1111" s="71"/>
      <c r="P1111" s="71"/>
      <c r="Q1111" s="71"/>
      <c r="R1111" s="71"/>
    </row>
    <row r="1112" spans="1:18" ht="15" x14ac:dyDescent="0.25">
      <c r="A1112" s="71"/>
      <c r="B1112" s="71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/>
      <c r="P1112" s="71"/>
      <c r="Q1112" s="71"/>
      <c r="R1112" s="71"/>
    </row>
    <row r="1113" spans="1:18" ht="15" x14ac:dyDescent="0.25">
      <c r="A1113" s="71"/>
      <c r="B1113" s="71"/>
      <c r="C1113" s="71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  <c r="R1113" s="71"/>
    </row>
    <row r="1114" spans="1:18" ht="15" x14ac:dyDescent="0.25">
      <c r="A1114" s="71"/>
      <c r="B1114" s="71"/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</row>
    <row r="1115" spans="1:18" ht="15" x14ac:dyDescent="0.25">
      <c r="A1115" s="71"/>
      <c r="B1115" s="71"/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P1115" s="71"/>
      <c r="Q1115" s="71"/>
      <c r="R1115" s="71"/>
    </row>
    <row r="1116" spans="1:18" ht="15" x14ac:dyDescent="0.25">
      <c r="A1116" s="71"/>
      <c r="B1116" s="71"/>
      <c r="C1116" s="71"/>
      <c r="D1116" s="71"/>
      <c r="E1116" s="71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P1116" s="71"/>
      <c r="Q1116" s="71"/>
      <c r="R1116" s="71"/>
    </row>
    <row r="1117" spans="1:18" ht="15" x14ac:dyDescent="0.25">
      <c r="A1117" s="71"/>
      <c r="B1117" s="71"/>
      <c r="C1117" s="71"/>
      <c r="D1117" s="71"/>
      <c r="E1117" s="71"/>
      <c r="F1117" s="71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</row>
    <row r="1118" spans="1:18" ht="15" x14ac:dyDescent="0.25">
      <c r="A1118" s="71"/>
      <c r="B1118" s="71"/>
      <c r="C1118" s="71"/>
      <c r="D1118" s="71"/>
      <c r="E1118" s="71"/>
      <c r="F1118" s="71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</row>
    <row r="1119" spans="1:18" ht="15" x14ac:dyDescent="0.25">
      <c r="A1119" s="71"/>
      <c r="B1119" s="71"/>
      <c r="C1119" s="71"/>
      <c r="D1119" s="71"/>
      <c r="E1119" s="71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  <c r="R1119" s="71"/>
    </row>
    <row r="1120" spans="1:18" ht="15" x14ac:dyDescent="0.25">
      <c r="A1120" s="71"/>
      <c r="B1120" s="71"/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  <c r="R1120" s="71"/>
    </row>
    <row r="1121" spans="1:18" ht="15" x14ac:dyDescent="0.25">
      <c r="A1121" s="71"/>
      <c r="B1121" s="71"/>
      <c r="C1121" s="71"/>
      <c r="D1121" s="71"/>
      <c r="E1121" s="71"/>
      <c r="F1121" s="71"/>
      <c r="G1121" s="71"/>
      <c r="H1121" s="71"/>
      <c r="I1121" s="71"/>
      <c r="J1121" s="71"/>
      <c r="K1121" s="71"/>
      <c r="L1121" s="71"/>
      <c r="M1121" s="71"/>
      <c r="N1121" s="71"/>
      <c r="O1121" s="71"/>
      <c r="P1121" s="71"/>
      <c r="Q1121" s="71"/>
      <c r="R1121" s="71"/>
    </row>
    <row r="1122" spans="1:18" ht="15" x14ac:dyDescent="0.25">
      <c r="A1122" s="71"/>
      <c r="B1122" s="71"/>
      <c r="C1122" s="71"/>
      <c r="D1122" s="71"/>
      <c r="E1122" s="71"/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P1122" s="71"/>
      <c r="Q1122" s="71"/>
      <c r="R1122" s="71"/>
    </row>
    <row r="1123" spans="1:18" ht="15" x14ac:dyDescent="0.25">
      <c r="A1123" s="71"/>
      <c r="B1123" s="71"/>
      <c r="C1123" s="71"/>
      <c r="D1123" s="71"/>
      <c r="E1123" s="71"/>
      <c r="F1123" s="71"/>
      <c r="G1123" s="71"/>
      <c r="H1123" s="71"/>
      <c r="I1123" s="71"/>
      <c r="J1123" s="71"/>
      <c r="K1123" s="71"/>
      <c r="L1123" s="71"/>
      <c r="M1123" s="71"/>
      <c r="N1123" s="71"/>
      <c r="O1123" s="71"/>
      <c r="P1123" s="71"/>
      <c r="Q1123" s="71"/>
      <c r="R1123" s="71"/>
    </row>
    <row r="1124" spans="1:18" ht="15" x14ac:dyDescent="0.25">
      <c r="A1124" s="71"/>
      <c r="B1124" s="71"/>
      <c r="C1124" s="71"/>
      <c r="D1124" s="71"/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  <c r="R1124" s="71"/>
    </row>
    <row r="1125" spans="1:18" ht="15" x14ac:dyDescent="0.25">
      <c r="A1125" s="71"/>
      <c r="B1125" s="71"/>
      <c r="C1125" s="71"/>
      <c r="D1125" s="71"/>
      <c r="E1125" s="71"/>
      <c r="F1125" s="71"/>
      <c r="G1125" s="71"/>
      <c r="H1125" s="71"/>
      <c r="I1125" s="71"/>
      <c r="J1125" s="71"/>
      <c r="K1125" s="71"/>
      <c r="L1125" s="71"/>
      <c r="M1125" s="71"/>
      <c r="N1125" s="71"/>
      <c r="O1125" s="71"/>
      <c r="P1125" s="71"/>
      <c r="Q1125" s="71"/>
      <c r="R1125" s="71"/>
    </row>
    <row r="1126" spans="1:18" ht="15" x14ac:dyDescent="0.25">
      <c r="A1126" s="71"/>
      <c r="B1126" s="71"/>
      <c r="C1126" s="71"/>
      <c r="D1126" s="71"/>
      <c r="E1126" s="71"/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  <c r="R1126" s="71"/>
    </row>
    <row r="1127" spans="1:18" ht="15" x14ac:dyDescent="0.25">
      <c r="A1127" s="71"/>
      <c r="B1127" s="71"/>
      <c r="C1127" s="71"/>
      <c r="D1127" s="71"/>
      <c r="E1127" s="71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</row>
    <row r="1128" spans="1:18" ht="15" x14ac:dyDescent="0.25">
      <c r="A1128" s="71"/>
      <c r="B1128" s="71"/>
      <c r="C1128" s="71"/>
      <c r="D1128" s="71"/>
      <c r="E1128" s="71"/>
      <c r="F1128" s="71"/>
      <c r="G1128" s="71"/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  <c r="R1128" s="71"/>
    </row>
    <row r="1129" spans="1:18" ht="15" x14ac:dyDescent="0.25">
      <c r="A1129" s="71"/>
      <c r="B1129" s="71"/>
      <c r="C1129" s="71"/>
      <c r="D1129" s="71"/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</row>
    <row r="1130" spans="1:18" ht="15" x14ac:dyDescent="0.25">
      <c r="A1130" s="71"/>
      <c r="B1130" s="71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</row>
    <row r="1131" spans="1:18" ht="15" x14ac:dyDescent="0.25">
      <c r="A1131" s="71"/>
      <c r="B1131" s="71"/>
      <c r="C1131" s="71"/>
      <c r="D1131" s="71"/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</row>
    <row r="1132" spans="1:18" ht="15" x14ac:dyDescent="0.25">
      <c r="A1132" s="71"/>
      <c r="B1132" s="71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/>
      <c r="P1132" s="71"/>
      <c r="Q1132" s="71"/>
      <c r="R1132" s="71"/>
    </row>
    <row r="1133" spans="1:18" ht="15" x14ac:dyDescent="0.25">
      <c r="A1133" s="71"/>
      <c r="B1133" s="71"/>
      <c r="C1133" s="71"/>
      <c r="D1133" s="71"/>
      <c r="E1133" s="71"/>
      <c r="F1133" s="71"/>
      <c r="G1133" s="71"/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  <c r="R1133" s="71"/>
    </row>
    <row r="1134" spans="1:18" ht="15" x14ac:dyDescent="0.25">
      <c r="A1134" s="71"/>
      <c r="B1134" s="71"/>
      <c r="C1134" s="71"/>
      <c r="D1134" s="71"/>
      <c r="E1134" s="71"/>
      <c r="F1134" s="71"/>
      <c r="G1134" s="71"/>
      <c r="H1134" s="71"/>
      <c r="I1134" s="71"/>
      <c r="J1134" s="71"/>
      <c r="K1134" s="71"/>
      <c r="L1134" s="71"/>
      <c r="M1134" s="71"/>
      <c r="N1134" s="71"/>
      <c r="O1134" s="71"/>
      <c r="P1134" s="71"/>
      <c r="Q1134" s="71"/>
      <c r="R1134" s="71"/>
    </row>
    <row r="1135" spans="1:18" ht="15" x14ac:dyDescent="0.25">
      <c r="A1135" s="71"/>
      <c r="B1135" s="71"/>
      <c r="C1135" s="71"/>
      <c r="D1135" s="71"/>
      <c r="E1135" s="71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</row>
    <row r="1136" spans="1:18" ht="15" x14ac:dyDescent="0.25">
      <c r="A1136" s="71"/>
      <c r="B1136" s="71"/>
      <c r="C1136" s="71"/>
      <c r="D1136" s="71"/>
      <c r="E1136" s="71"/>
      <c r="F1136" s="71"/>
      <c r="G1136" s="71"/>
      <c r="H1136" s="71"/>
      <c r="I1136" s="71"/>
      <c r="J1136" s="71"/>
      <c r="K1136" s="71"/>
      <c r="L1136" s="71"/>
      <c r="M1136" s="71"/>
      <c r="N1136" s="71"/>
      <c r="O1136" s="71"/>
      <c r="P1136" s="71"/>
      <c r="Q1136" s="71"/>
      <c r="R1136" s="71"/>
    </row>
    <row r="1137" spans="1:18" ht="15" x14ac:dyDescent="0.25">
      <c r="A1137" s="71"/>
      <c r="B1137" s="71"/>
      <c r="C1137" s="71"/>
      <c r="D1137" s="71"/>
      <c r="E1137" s="71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/>
      <c r="P1137" s="71"/>
      <c r="Q1137" s="71"/>
      <c r="R1137" s="71"/>
    </row>
    <row r="1138" spans="1:18" ht="15" x14ac:dyDescent="0.25">
      <c r="A1138" s="71"/>
      <c r="B1138" s="71"/>
      <c r="C1138" s="71"/>
      <c r="D1138" s="71"/>
      <c r="E1138" s="71"/>
      <c r="F1138" s="71"/>
      <c r="G1138" s="71"/>
      <c r="H1138" s="71"/>
      <c r="I1138" s="71"/>
      <c r="J1138" s="71"/>
      <c r="K1138" s="71"/>
      <c r="L1138" s="71"/>
      <c r="M1138" s="71"/>
      <c r="N1138" s="71"/>
      <c r="O1138" s="71"/>
      <c r="P1138" s="71"/>
      <c r="Q1138" s="71"/>
      <c r="R1138" s="71"/>
    </row>
    <row r="1139" spans="1:18" ht="15" x14ac:dyDescent="0.25">
      <c r="A1139" s="71"/>
      <c r="B1139" s="71"/>
      <c r="C1139" s="71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71"/>
    </row>
    <row r="1140" spans="1:18" ht="15" x14ac:dyDescent="0.25">
      <c r="A1140" s="71"/>
      <c r="B1140" s="71"/>
      <c r="C1140" s="71"/>
      <c r="D1140" s="71"/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  <c r="R1140" s="71"/>
    </row>
    <row r="1141" spans="1:18" ht="15" x14ac:dyDescent="0.25">
      <c r="A1141" s="71"/>
      <c r="B1141" s="71"/>
      <c r="C1141" s="71"/>
      <c r="D1141" s="71"/>
      <c r="E1141" s="71"/>
      <c r="F1141" s="71"/>
      <c r="G1141" s="71"/>
      <c r="H1141" s="71"/>
      <c r="I1141" s="71"/>
      <c r="J1141" s="71"/>
      <c r="K1141" s="71"/>
      <c r="L1141" s="71"/>
      <c r="M1141" s="71"/>
      <c r="N1141" s="71"/>
      <c r="O1141" s="71"/>
      <c r="P1141" s="71"/>
      <c r="Q1141" s="71"/>
      <c r="R1141" s="71"/>
    </row>
    <row r="1142" spans="1:18" ht="15" x14ac:dyDescent="0.25">
      <c r="A1142" s="71"/>
      <c r="B1142" s="71"/>
      <c r="C1142" s="71"/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</row>
    <row r="1143" spans="1:18" ht="15" x14ac:dyDescent="0.25">
      <c r="A1143" s="71"/>
      <c r="B1143" s="71"/>
      <c r="C1143" s="71"/>
      <c r="D1143" s="71"/>
      <c r="E1143" s="71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</row>
    <row r="1144" spans="1:18" ht="15" x14ac:dyDescent="0.25">
      <c r="A1144" s="71"/>
      <c r="B1144" s="71"/>
      <c r="C1144" s="71"/>
      <c r="D1144" s="71"/>
      <c r="E1144" s="71"/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</row>
    <row r="1145" spans="1:18" ht="15" x14ac:dyDescent="0.25">
      <c r="A1145" s="71"/>
      <c r="B1145" s="71"/>
      <c r="C1145" s="71"/>
      <c r="D1145" s="71"/>
      <c r="E1145" s="71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P1145" s="71"/>
      <c r="Q1145" s="71"/>
      <c r="R1145" s="71"/>
    </row>
    <row r="1146" spans="1:18" ht="15" x14ac:dyDescent="0.25">
      <c r="A1146" s="71"/>
      <c r="B1146" s="71"/>
      <c r="C1146" s="71"/>
      <c r="D1146" s="71"/>
      <c r="E1146" s="71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/>
      <c r="P1146" s="71"/>
      <c r="Q1146" s="71"/>
      <c r="R1146" s="71"/>
    </row>
    <row r="1147" spans="1:18" ht="15" x14ac:dyDescent="0.25">
      <c r="A1147" s="71"/>
      <c r="B1147" s="71"/>
      <c r="C1147" s="71"/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P1147" s="71"/>
      <c r="Q1147" s="71"/>
      <c r="R1147" s="71"/>
    </row>
    <row r="1148" spans="1:18" ht="15" x14ac:dyDescent="0.25">
      <c r="A1148" s="71"/>
      <c r="B1148" s="71"/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P1148" s="71"/>
      <c r="Q1148" s="71"/>
      <c r="R1148" s="71"/>
    </row>
    <row r="1149" spans="1:18" ht="15" x14ac:dyDescent="0.25">
      <c r="A1149" s="71"/>
      <c r="B1149" s="71"/>
      <c r="C1149" s="71"/>
      <c r="D1149" s="71"/>
      <c r="E1149" s="71"/>
      <c r="F1149" s="71"/>
      <c r="G1149" s="71"/>
      <c r="H1149" s="71"/>
      <c r="I1149" s="71"/>
      <c r="J1149" s="71"/>
      <c r="K1149" s="71"/>
      <c r="L1149" s="71"/>
      <c r="M1149" s="71"/>
      <c r="N1149" s="71"/>
      <c r="O1149" s="71"/>
      <c r="P1149" s="71"/>
      <c r="Q1149" s="71"/>
      <c r="R1149" s="71"/>
    </row>
    <row r="1150" spans="1:18" ht="15" x14ac:dyDescent="0.25">
      <c r="A1150" s="71"/>
      <c r="B1150" s="71"/>
      <c r="C1150" s="71"/>
      <c r="D1150" s="71"/>
      <c r="E1150" s="71"/>
      <c r="F1150" s="71"/>
      <c r="G1150" s="71"/>
      <c r="H1150" s="71"/>
      <c r="I1150" s="71"/>
      <c r="J1150" s="71"/>
      <c r="K1150" s="71"/>
      <c r="L1150" s="71"/>
      <c r="M1150" s="71"/>
      <c r="N1150" s="71"/>
      <c r="O1150" s="71"/>
      <c r="P1150" s="71"/>
      <c r="Q1150" s="71"/>
      <c r="R1150" s="71"/>
    </row>
    <row r="1151" spans="1:18" ht="15" x14ac:dyDescent="0.25">
      <c r="A1151" s="71"/>
      <c r="B1151" s="71"/>
      <c r="C1151" s="71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</row>
    <row r="1152" spans="1:18" ht="15" x14ac:dyDescent="0.25">
      <c r="A1152" s="71"/>
      <c r="B1152" s="71"/>
      <c r="C1152" s="71"/>
      <c r="D1152" s="71"/>
      <c r="E1152" s="71"/>
      <c r="F1152" s="71"/>
      <c r="G1152" s="71"/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</row>
    <row r="1153" spans="1:18" ht="15" x14ac:dyDescent="0.25">
      <c r="A1153" s="71"/>
      <c r="B1153" s="71"/>
      <c r="C1153" s="71"/>
      <c r="D1153" s="71"/>
      <c r="E1153" s="71"/>
      <c r="F1153" s="71"/>
      <c r="G1153" s="71"/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</row>
    <row r="1154" spans="1:18" ht="15" x14ac:dyDescent="0.25">
      <c r="A1154" s="71"/>
      <c r="B1154" s="71"/>
      <c r="C1154" s="71"/>
      <c r="D1154" s="71"/>
      <c r="E1154" s="71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</row>
    <row r="1155" spans="1:18" ht="15" x14ac:dyDescent="0.25">
      <c r="A1155" s="71"/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</row>
    <row r="1156" spans="1:18" ht="15" x14ac:dyDescent="0.25">
      <c r="A1156" s="71"/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</row>
    <row r="1157" spans="1:18" ht="15" x14ac:dyDescent="0.25">
      <c r="A1157" s="71"/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</row>
    <row r="1158" spans="1:18" ht="15" x14ac:dyDescent="0.25">
      <c r="A1158" s="71"/>
      <c r="B1158" s="71"/>
      <c r="C1158" s="71"/>
      <c r="D1158" s="71"/>
      <c r="E1158" s="71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P1158" s="71"/>
      <c r="Q1158" s="71"/>
      <c r="R1158" s="71"/>
    </row>
    <row r="1159" spans="1:18" ht="15" x14ac:dyDescent="0.25">
      <c r="A1159" s="71"/>
      <c r="B1159" s="71"/>
      <c r="C1159" s="71"/>
      <c r="D1159" s="71"/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71"/>
      <c r="Q1159" s="71"/>
      <c r="R1159" s="71"/>
    </row>
    <row r="1160" spans="1:18" ht="15" x14ac:dyDescent="0.25">
      <c r="A1160" s="71"/>
      <c r="B1160" s="71"/>
      <c r="C1160" s="71"/>
      <c r="D1160" s="71"/>
      <c r="E1160" s="71"/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</row>
    <row r="1161" spans="1:18" ht="15" x14ac:dyDescent="0.25">
      <c r="A1161" s="71"/>
      <c r="B1161" s="71"/>
      <c r="C1161" s="71"/>
      <c r="D1161" s="71"/>
      <c r="E1161" s="71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</row>
    <row r="1162" spans="1:18" ht="15" x14ac:dyDescent="0.25">
      <c r="A1162" s="71"/>
      <c r="B1162" s="71"/>
      <c r="C1162" s="71"/>
      <c r="D1162" s="71"/>
      <c r="E1162" s="71"/>
      <c r="F1162" s="71"/>
      <c r="G1162" s="71"/>
      <c r="H1162" s="71"/>
      <c r="I1162" s="71"/>
      <c r="J1162" s="71"/>
      <c r="K1162" s="71"/>
      <c r="L1162" s="71"/>
      <c r="M1162" s="71"/>
      <c r="N1162" s="71"/>
      <c r="O1162" s="71"/>
      <c r="P1162" s="71"/>
      <c r="Q1162" s="71"/>
      <c r="R1162" s="71"/>
    </row>
    <row r="1163" spans="1:18" ht="15" x14ac:dyDescent="0.25">
      <c r="A1163" s="71"/>
      <c r="B1163" s="71"/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P1163" s="71"/>
      <c r="Q1163" s="71"/>
      <c r="R1163" s="71"/>
    </row>
    <row r="1164" spans="1:18" ht="15" x14ac:dyDescent="0.25">
      <c r="A1164" s="71"/>
      <c r="B1164" s="71"/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</row>
    <row r="1165" spans="1:18" ht="15" x14ac:dyDescent="0.25">
      <c r="A1165" s="71"/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</row>
    <row r="1166" spans="1:18" ht="15" x14ac:dyDescent="0.25">
      <c r="A1166" s="71"/>
      <c r="B1166" s="71"/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</row>
    <row r="1167" spans="1:18" ht="15" x14ac:dyDescent="0.25">
      <c r="A1167" s="71"/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</row>
    <row r="1168" spans="1:18" ht="15" x14ac:dyDescent="0.25">
      <c r="A1168" s="71"/>
      <c r="B1168" s="71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1"/>
      <c r="O1168" s="71"/>
      <c r="P1168" s="71"/>
      <c r="Q1168" s="71"/>
      <c r="R1168" s="71"/>
    </row>
    <row r="1169" spans="1:18" ht="15" x14ac:dyDescent="0.25">
      <c r="A1169" s="71"/>
      <c r="B1169" s="71"/>
      <c r="C1169" s="71"/>
      <c r="D1169" s="71"/>
      <c r="E1169" s="71"/>
      <c r="F1169" s="71"/>
      <c r="G1169" s="71"/>
      <c r="H1169" s="71"/>
      <c r="I1169" s="71"/>
      <c r="J1169" s="71"/>
      <c r="K1169" s="71"/>
      <c r="L1169" s="71"/>
      <c r="M1169" s="71"/>
      <c r="N1169" s="71"/>
      <c r="O1169" s="71"/>
      <c r="P1169" s="71"/>
      <c r="Q1169" s="71"/>
      <c r="R1169" s="71"/>
    </row>
    <row r="1170" spans="1:18" ht="15" x14ac:dyDescent="0.25">
      <c r="A1170" s="71"/>
      <c r="B1170" s="71"/>
      <c r="C1170" s="71"/>
      <c r="D1170" s="71"/>
      <c r="E1170" s="71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  <c r="R1170" s="71"/>
    </row>
    <row r="1171" spans="1:18" ht="15" x14ac:dyDescent="0.25">
      <c r="A1171" s="71"/>
      <c r="B1171" s="71"/>
      <c r="C1171" s="71"/>
      <c r="D1171" s="71"/>
      <c r="E1171" s="71"/>
      <c r="F1171" s="71"/>
      <c r="G1171" s="71"/>
      <c r="H1171" s="71"/>
      <c r="I1171" s="71"/>
      <c r="J1171" s="71"/>
      <c r="K1171" s="71"/>
      <c r="L1171" s="71"/>
      <c r="M1171" s="71"/>
      <c r="N1171" s="71"/>
      <c r="O1171" s="71"/>
      <c r="P1171" s="71"/>
      <c r="Q1171" s="71"/>
      <c r="R1171" s="71"/>
    </row>
    <row r="1172" spans="1:18" ht="15" x14ac:dyDescent="0.25">
      <c r="A1172" s="71"/>
      <c r="B1172" s="71"/>
      <c r="C1172" s="71"/>
      <c r="D1172" s="71"/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</row>
    <row r="1173" spans="1:18" ht="15" x14ac:dyDescent="0.25">
      <c r="A1173" s="71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</row>
    <row r="1174" spans="1:18" ht="15" x14ac:dyDescent="0.25">
      <c r="A1174" s="71"/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</row>
    <row r="1175" spans="1:18" ht="15" x14ac:dyDescent="0.25">
      <c r="A1175" s="71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</row>
    <row r="1176" spans="1:18" ht="15" x14ac:dyDescent="0.25">
      <c r="A1176" s="71"/>
      <c r="B1176" s="71"/>
      <c r="C1176" s="71"/>
      <c r="D1176" s="71"/>
      <c r="E1176" s="71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/>
      <c r="P1176" s="71"/>
      <c r="Q1176" s="71"/>
      <c r="R1176" s="71"/>
    </row>
    <row r="1177" spans="1:18" ht="15" x14ac:dyDescent="0.25">
      <c r="A1177" s="71"/>
      <c r="B1177" s="71"/>
      <c r="C1177" s="71"/>
      <c r="D1177" s="71"/>
      <c r="E1177" s="71"/>
      <c r="F1177" s="71"/>
      <c r="G1177" s="71"/>
      <c r="H1177" s="71"/>
      <c r="I1177" s="71"/>
      <c r="J1177" s="71"/>
      <c r="K1177" s="71"/>
      <c r="L1177" s="71"/>
      <c r="M1177" s="71"/>
      <c r="N1177" s="71"/>
      <c r="O1177" s="71"/>
      <c r="P1177" s="71"/>
      <c r="Q1177" s="71"/>
      <c r="R1177" s="71"/>
    </row>
    <row r="1178" spans="1:18" ht="15" x14ac:dyDescent="0.25">
      <c r="A1178" s="71"/>
      <c r="B1178" s="71"/>
      <c r="C1178" s="71"/>
      <c r="D1178" s="71"/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  <c r="R1178" s="71"/>
    </row>
    <row r="1179" spans="1:18" ht="15" x14ac:dyDescent="0.25">
      <c r="A1179" s="71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</row>
    <row r="1180" spans="1:18" ht="15" x14ac:dyDescent="0.25">
      <c r="A1180" s="71"/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</row>
    <row r="1181" spans="1:18" ht="15" x14ac:dyDescent="0.25">
      <c r="A1181" s="71"/>
      <c r="B1181" s="71"/>
      <c r="C1181" s="71"/>
      <c r="D1181" s="71"/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71"/>
      <c r="Q1181" s="71"/>
      <c r="R1181" s="71"/>
    </row>
    <row r="1182" spans="1:18" ht="15" x14ac:dyDescent="0.25">
      <c r="A1182" s="71"/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  <c r="R1182" s="71"/>
    </row>
    <row r="1183" spans="1:18" ht="15" x14ac:dyDescent="0.25">
      <c r="A1183" s="71"/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</row>
    <row r="1184" spans="1:18" ht="15" x14ac:dyDescent="0.25">
      <c r="A1184" s="71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</row>
    <row r="1185" spans="1:18" ht="15" x14ac:dyDescent="0.25">
      <c r="A1185" s="71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</row>
    <row r="1186" spans="1:18" ht="15" x14ac:dyDescent="0.25">
      <c r="A1186" s="71"/>
      <c r="B1186" s="71"/>
      <c r="C1186" s="71"/>
      <c r="D1186" s="71"/>
      <c r="E1186" s="71"/>
      <c r="F1186" s="71"/>
      <c r="G1186" s="71"/>
      <c r="H1186" s="71"/>
      <c r="I1186" s="71"/>
      <c r="J1186" s="71"/>
      <c r="K1186" s="71"/>
      <c r="L1186" s="71"/>
      <c r="M1186" s="71"/>
      <c r="N1186" s="71"/>
      <c r="O1186" s="71"/>
      <c r="P1186" s="71"/>
      <c r="Q1186" s="71"/>
      <c r="R1186" s="71"/>
    </row>
    <row r="1187" spans="1:18" ht="15" x14ac:dyDescent="0.25">
      <c r="A1187" s="71"/>
      <c r="B1187" s="71"/>
      <c r="C1187" s="71"/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71"/>
      <c r="Q1187" s="71"/>
      <c r="R1187" s="71"/>
    </row>
    <row r="1188" spans="1:18" ht="15" x14ac:dyDescent="0.25">
      <c r="A1188" s="71"/>
      <c r="B1188" s="71"/>
      <c r="C1188" s="71"/>
      <c r="D1188" s="71"/>
      <c r="E1188" s="71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/>
      <c r="P1188" s="71"/>
      <c r="Q1188" s="71"/>
      <c r="R1188" s="71"/>
    </row>
    <row r="1189" spans="1:18" ht="15" x14ac:dyDescent="0.25">
      <c r="A1189" s="71"/>
      <c r="B1189" s="71"/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</row>
    <row r="1190" spans="1:18" ht="15" x14ac:dyDescent="0.25">
      <c r="A1190" s="71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</row>
    <row r="1191" spans="1:18" ht="15" x14ac:dyDescent="0.25">
      <c r="A1191" s="71"/>
      <c r="B1191" s="71"/>
      <c r="C1191" s="71"/>
      <c r="D1191" s="71"/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P1191" s="71"/>
      <c r="Q1191" s="71"/>
      <c r="R1191" s="71"/>
    </row>
    <row r="1192" spans="1:18" ht="15" x14ac:dyDescent="0.25">
      <c r="A1192" s="71"/>
      <c r="B1192" s="71"/>
      <c r="C1192" s="71"/>
      <c r="D1192" s="71"/>
      <c r="E1192" s="71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P1192" s="71"/>
      <c r="Q1192" s="71"/>
      <c r="R1192" s="71"/>
    </row>
    <row r="1193" spans="1:18" ht="15" x14ac:dyDescent="0.25">
      <c r="A1193" s="71"/>
      <c r="B1193" s="71"/>
      <c r="C1193" s="71"/>
      <c r="D1193" s="71"/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  <c r="R1193" s="71"/>
    </row>
    <row r="1194" spans="1:18" ht="15" x14ac:dyDescent="0.25">
      <c r="A1194" s="71"/>
      <c r="B1194" s="71"/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</row>
    <row r="1195" spans="1:18" ht="15" x14ac:dyDescent="0.25">
      <c r="A1195" s="71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</row>
    <row r="1196" spans="1:18" ht="15" x14ac:dyDescent="0.25">
      <c r="A1196" s="71"/>
      <c r="B1196" s="71"/>
      <c r="C1196" s="71"/>
      <c r="D1196" s="71"/>
      <c r="E1196" s="71"/>
      <c r="F1196" s="71"/>
      <c r="G1196" s="71"/>
      <c r="H1196" s="71"/>
      <c r="I1196" s="71"/>
      <c r="J1196" s="71"/>
      <c r="K1196" s="71"/>
      <c r="L1196" s="71"/>
      <c r="M1196" s="71"/>
      <c r="N1196" s="71"/>
      <c r="O1196" s="71"/>
      <c r="P1196" s="71"/>
      <c r="Q1196" s="71"/>
      <c r="R1196" s="71"/>
    </row>
    <row r="1197" spans="1:18" ht="15" x14ac:dyDescent="0.25">
      <c r="A1197" s="71"/>
      <c r="B1197" s="71"/>
      <c r="C1197" s="71"/>
      <c r="D1197" s="71"/>
      <c r="E1197" s="71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/>
      <c r="P1197" s="71"/>
      <c r="Q1197" s="71"/>
      <c r="R1197" s="71"/>
    </row>
    <row r="1198" spans="1:18" ht="15" x14ac:dyDescent="0.25">
      <c r="A1198" s="71"/>
      <c r="B1198" s="71"/>
      <c r="C1198" s="71"/>
      <c r="D1198" s="71"/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  <c r="R1198" s="71"/>
    </row>
    <row r="1199" spans="1:18" ht="15" x14ac:dyDescent="0.25">
      <c r="A1199" s="71"/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</row>
    <row r="1200" spans="1:18" ht="15" x14ac:dyDescent="0.25">
      <c r="A1200" s="71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</row>
    <row r="1201" spans="1:18" ht="15" x14ac:dyDescent="0.25">
      <c r="A1201" s="71"/>
      <c r="B1201" s="71"/>
      <c r="C1201" s="71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  <c r="R1201" s="71"/>
    </row>
    <row r="1202" spans="1:18" ht="15" x14ac:dyDescent="0.25">
      <c r="A1202" s="71"/>
      <c r="B1202" s="71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  <c r="R1202" s="71"/>
    </row>
    <row r="1203" spans="1:18" ht="15" x14ac:dyDescent="0.25">
      <c r="A1203" s="71"/>
      <c r="B1203" s="71"/>
      <c r="C1203" s="71"/>
      <c r="D1203" s="71"/>
      <c r="E1203" s="71"/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P1203" s="71"/>
      <c r="Q1203" s="71"/>
      <c r="R1203" s="71"/>
    </row>
    <row r="1204" spans="1:18" ht="15" x14ac:dyDescent="0.25">
      <c r="A1204" s="71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</row>
    <row r="1205" spans="1:18" ht="15" x14ac:dyDescent="0.25">
      <c r="A1205" s="71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</row>
    <row r="1206" spans="1:18" ht="15" x14ac:dyDescent="0.25">
      <c r="A1206" s="71"/>
      <c r="B1206" s="71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1"/>
      <c r="O1206" s="71"/>
      <c r="P1206" s="71"/>
      <c r="Q1206" s="71"/>
      <c r="R1206" s="71"/>
    </row>
    <row r="1207" spans="1:18" ht="15" x14ac:dyDescent="0.25">
      <c r="A1207" s="71"/>
      <c r="B1207" s="71"/>
      <c r="C1207" s="71"/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/>
      <c r="P1207" s="71"/>
      <c r="Q1207" s="71"/>
      <c r="R1207" s="71"/>
    </row>
    <row r="1208" spans="1:18" ht="15" x14ac:dyDescent="0.25">
      <c r="A1208" s="71"/>
      <c r="B1208" s="71"/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  <c r="R1208" s="71"/>
    </row>
    <row r="1209" spans="1:18" ht="15" x14ac:dyDescent="0.25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</row>
    <row r="1210" spans="1:18" ht="15" x14ac:dyDescent="0.25">
      <c r="A1210" s="71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</row>
    <row r="1211" spans="1:18" ht="15" x14ac:dyDescent="0.25">
      <c r="A1211" s="71"/>
      <c r="B1211" s="71"/>
      <c r="C1211" s="71"/>
      <c r="D1211" s="71"/>
      <c r="E1211" s="71"/>
      <c r="F1211" s="71"/>
      <c r="G1211" s="71"/>
      <c r="H1211" s="71"/>
      <c r="I1211" s="71"/>
      <c r="J1211" s="71"/>
      <c r="K1211" s="71"/>
      <c r="L1211" s="71"/>
      <c r="M1211" s="71"/>
      <c r="N1211" s="71"/>
      <c r="O1211" s="71"/>
      <c r="P1211" s="71"/>
      <c r="Q1211" s="71"/>
      <c r="R1211" s="71"/>
    </row>
    <row r="1212" spans="1:18" ht="15" x14ac:dyDescent="0.25">
      <c r="A1212" s="71"/>
      <c r="B1212" s="71"/>
      <c r="C1212" s="71"/>
      <c r="D1212" s="71"/>
      <c r="E1212" s="71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P1212" s="71"/>
      <c r="Q1212" s="71"/>
      <c r="R1212" s="71"/>
    </row>
    <row r="1213" spans="1:18" ht="15" x14ac:dyDescent="0.25">
      <c r="A1213" s="71"/>
      <c r="B1213" s="71"/>
      <c r="C1213" s="71"/>
      <c r="D1213" s="71"/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P1213" s="71"/>
      <c r="Q1213" s="71"/>
      <c r="R1213" s="71"/>
    </row>
    <row r="1214" spans="1:18" ht="15" x14ac:dyDescent="0.25">
      <c r="A1214" s="71"/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P1214" s="71"/>
      <c r="Q1214" s="71"/>
      <c r="R1214" s="71"/>
    </row>
    <row r="1215" spans="1:18" ht="15" x14ac:dyDescent="0.25">
      <c r="A1215" s="71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</row>
    <row r="1216" spans="1:18" ht="15" x14ac:dyDescent="0.25">
      <c r="A1216" s="71"/>
      <c r="B1216" s="71"/>
      <c r="C1216" s="71"/>
      <c r="D1216" s="71"/>
      <c r="E1216" s="71"/>
      <c r="F1216" s="71"/>
      <c r="G1216" s="71"/>
      <c r="H1216" s="71"/>
      <c r="I1216" s="71"/>
      <c r="J1216" s="71"/>
      <c r="K1216" s="71"/>
      <c r="L1216" s="71"/>
      <c r="M1216" s="71"/>
      <c r="N1216" s="71"/>
      <c r="O1216" s="71"/>
      <c r="P1216" s="71"/>
      <c r="Q1216" s="71"/>
      <c r="R1216" s="71"/>
    </row>
    <row r="1217" spans="1:18" ht="15" x14ac:dyDescent="0.25">
      <c r="A1217" s="71"/>
      <c r="B1217" s="71"/>
      <c r="C1217" s="71"/>
      <c r="D1217" s="71"/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  <c r="R1217" s="71"/>
    </row>
    <row r="1218" spans="1:18" ht="15" x14ac:dyDescent="0.25">
      <c r="A1218" s="71"/>
      <c r="B1218" s="71"/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/>
      <c r="P1218" s="71"/>
      <c r="Q1218" s="71"/>
      <c r="R1218" s="71"/>
    </row>
    <row r="1219" spans="1:18" ht="15" x14ac:dyDescent="0.25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</row>
    <row r="1220" spans="1:18" ht="15" x14ac:dyDescent="0.25">
      <c r="A1220" s="71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</row>
    <row r="1221" spans="1:18" ht="15" x14ac:dyDescent="0.25">
      <c r="A1221" s="71"/>
      <c r="B1221" s="71"/>
      <c r="C1221" s="71"/>
      <c r="D1221" s="71"/>
      <c r="E1221" s="71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/>
      <c r="P1221" s="71"/>
      <c r="Q1221" s="71"/>
      <c r="R1221" s="71"/>
    </row>
    <row r="1222" spans="1:18" ht="15" x14ac:dyDescent="0.25">
      <c r="A1222" s="71"/>
      <c r="B1222" s="71"/>
      <c r="C1222" s="71"/>
      <c r="D1222" s="71"/>
      <c r="E1222" s="71"/>
      <c r="F1222" s="71"/>
      <c r="G1222" s="71"/>
      <c r="H1222" s="71"/>
      <c r="I1222" s="71"/>
      <c r="J1222" s="71"/>
      <c r="K1222" s="71"/>
      <c r="L1222" s="71"/>
      <c r="M1222" s="71"/>
      <c r="N1222" s="71"/>
      <c r="O1222" s="71"/>
      <c r="P1222" s="71"/>
      <c r="Q1222" s="71"/>
      <c r="R1222" s="71"/>
    </row>
    <row r="1223" spans="1:18" ht="15" x14ac:dyDescent="0.25">
      <c r="A1223" s="71"/>
      <c r="B1223" s="71"/>
      <c r="C1223" s="71"/>
      <c r="D1223" s="71"/>
      <c r="E1223" s="71"/>
      <c r="F1223" s="71"/>
      <c r="G1223" s="71"/>
      <c r="H1223" s="71"/>
      <c r="I1223" s="71"/>
      <c r="J1223" s="71"/>
      <c r="K1223" s="71"/>
      <c r="L1223" s="71"/>
      <c r="M1223" s="71"/>
      <c r="N1223" s="71"/>
      <c r="O1223" s="71"/>
      <c r="P1223" s="71"/>
      <c r="Q1223" s="71"/>
      <c r="R1223" s="71"/>
    </row>
    <row r="1224" spans="1:18" ht="15" x14ac:dyDescent="0.25">
      <c r="A1224" s="71"/>
      <c r="B1224" s="71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1"/>
      <c r="O1224" s="71"/>
      <c r="P1224" s="71"/>
      <c r="Q1224" s="71"/>
      <c r="R1224" s="71"/>
    </row>
    <row r="1225" spans="1:18" ht="15" x14ac:dyDescent="0.25">
      <c r="A1225" s="71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</row>
    <row r="1226" spans="1:18" ht="15" x14ac:dyDescent="0.25">
      <c r="A1226" s="71"/>
      <c r="B1226" s="71"/>
      <c r="C1226" s="71"/>
      <c r="D1226" s="71"/>
      <c r="E1226" s="71"/>
      <c r="F1226" s="71"/>
      <c r="G1226" s="71"/>
      <c r="H1226" s="71"/>
      <c r="I1226" s="71"/>
      <c r="J1226" s="71"/>
      <c r="K1226" s="71"/>
      <c r="L1226" s="71"/>
      <c r="M1226" s="71"/>
      <c r="N1226" s="71"/>
      <c r="O1226" s="71"/>
      <c r="P1226" s="71"/>
      <c r="Q1226" s="71"/>
      <c r="R1226" s="71"/>
    </row>
    <row r="1227" spans="1:18" ht="15" x14ac:dyDescent="0.25">
      <c r="A1227" s="71"/>
      <c r="B1227" s="71"/>
      <c r="C1227" s="71"/>
      <c r="D1227" s="71"/>
      <c r="E1227" s="71"/>
      <c r="F1227" s="71"/>
      <c r="G1227" s="71"/>
      <c r="H1227" s="71"/>
      <c r="I1227" s="71"/>
      <c r="J1227" s="71"/>
      <c r="K1227" s="71"/>
      <c r="L1227" s="71"/>
      <c r="M1227" s="71"/>
      <c r="N1227" s="71"/>
      <c r="O1227" s="71"/>
      <c r="P1227" s="71"/>
      <c r="Q1227" s="71"/>
      <c r="R1227" s="71"/>
    </row>
    <row r="1228" spans="1:18" ht="15" x14ac:dyDescent="0.25">
      <c r="A1228" s="71"/>
      <c r="B1228" s="71"/>
      <c r="C1228" s="71"/>
      <c r="D1228" s="71"/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  <c r="R1228" s="71"/>
    </row>
    <row r="1229" spans="1:18" ht="15" x14ac:dyDescent="0.25">
      <c r="A1229" s="71"/>
      <c r="B1229" s="71"/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  <c r="R1229" s="71"/>
    </row>
    <row r="1230" spans="1:18" ht="15" x14ac:dyDescent="0.25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</row>
    <row r="1231" spans="1:18" ht="15" x14ac:dyDescent="0.25">
      <c r="A1231" s="71"/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</row>
    <row r="1232" spans="1:18" ht="15" x14ac:dyDescent="0.25">
      <c r="A1232" s="71"/>
      <c r="B1232" s="71"/>
      <c r="C1232" s="71"/>
      <c r="D1232" s="71"/>
      <c r="E1232" s="71"/>
      <c r="F1232" s="71"/>
      <c r="G1232" s="71"/>
      <c r="H1232" s="71"/>
      <c r="I1232" s="71"/>
      <c r="J1232" s="71"/>
      <c r="K1232" s="71"/>
      <c r="L1232" s="71"/>
      <c r="M1232" s="71"/>
      <c r="N1232" s="71"/>
      <c r="O1232" s="71"/>
      <c r="P1232" s="71"/>
      <c r="Q1232" s="71"/>
      <c r="R1232" s="71"/>
    </row>
    <row r="1233" spans="1:18" ht="15" x14ac:dyDescent="0.25">
      <c r="A1233" s="71"/>
      <c r="B1233" s="71"/>
      <c r="C1233" s="71"/>
      <c r="D1233" s="71"/>
      <c r="E1233" s="71"/>
      <c r="F1233" s="71"/>
      <c r="G1233" s="71"/>
      <c r="H1233" s="71"/>
      <c r="I1233" s="71"/>
      <c r="J1233" s="71"/>
      <c r="K1233" s="71"/>
      <c r="L1233" s="71"/>
      <c r="M1233" s="71"/>
      <c r="N1233" s="71"/>
      <c r="O1233" s="71"/>
      <c r="P1233" s="71"/>
      <c r="Q1233" s="71"/>
      <c r="R1233" s="71"/>
    </row>
    <row r="1234" spans="1:18" ht="15" x14ac:dyDescent="0.25">
      <c r="A1234" s="71"/>
      <c r="B1234" s="71"/>
      <c r="C1234" s="71"/>
      <c r="D1234" s="71"/>
      <c r="E1234" s="71"/>
      <c r="F1234" s="71"/>
      <c r="G1234" s="71"/>
      <c r="H1234" s="71"/>
      <c r="I1234" s="71"/>
      <c r="J1234" s="71"/>
      <c r="K1234" s="71"/>
      <c r="L1234" s="71"/>
      <c r="M1234" s="71"/>
      <c r="N1234" s="71"/>
      <c r="O1234" s="71"/>
      <c r="P1234" s="71"/>
      <c r="Q1234" s="71"/>
      <c r="R1234" s="71"/>
    </row>
    <row r="1235" spans="1:18" ht="15" x14ac:dyDescent="0.25">
      <c r="A1235" s="71"/>
      <c r="B1235" s="71"/>
      <c r="C1235" s="71"/>
      <c r="D1235" s="71"/>
      <c r="E1235" s="71"/>
      <c r="F1235" s="71"/>
      <c r="G1235" s="71"/>
      <c r="H1235" s="71"/>
      <c r="I1235" s="71"/>
      <c r="J1235" s="71"/>
      <c r="K1235" s="71"/>
      <c r="L1235" s="71"/>
      <c r="M1235" s="71"/>
      <c r="N1235" s="71"/>
      <c r="O1235" s="71"/>
      <c r="P1235" s="71"/>
      <c r="Q1235" s="71"/>
      <c r="R1235" s="71"/>
    </row>
    <row r="1236" spans="1:18" ht="15" x14ac:dyDescent="0.25">
      <c r="A1236" s="71"/>
      <c r="B1236" s="71"/>
      <c r="C1236" s="71"/>
      <c r="D1236" s="71"/>
      <c r="E1236" s="71"/>
      <c r="F1236" s="71"/>
      <c r="G1236" s="71"/>
      <c r="H1236" s="71"/>
      <c r="I1236" s="71"/>
      <c r="J1236" s="71"/>
      <c r="K1236" s="71"/>
      <c r="L1236" s="71"/>
      <c r="M1236" s="71"/>
      <c r="N1236" s="71"/>
      <c r="O1236" s="71"/>
      <c r="P1236" s="71"/>
      <c r="Q1236" s="71"/>
      <c r="R1236" s="71"/>
    </row>
    <row r="1237" spans="1:18" ht="15" x14ac:dyDescent="0.25">
      <c r="A1237" s="71"/>
      <c r="B1237" s="71"/>
      <c r="C1237" s="71"/>
      <c r="D1237" s="71"/>
      <c r="E1237" s="71"/>
      <c r="F1237" s="71"/>
      <c r="G1237" s="71"/>
      <c r="H1237" s="71"/>
      <c r="I1237" s="71"/>
      <c r="J1237" s="71"/>
      <c r="K1237" s="71"/>
      <c r="L1237" s="71"/>
      <c r="M1237" s="71"/>
      <c r="N1237" s="71"/>
      <c r="O1237" s="71"/>
      <c r="P1237" s="71"/>
      <c r="Q1237" s="71"/>
      <c r="R1237" s="71"/>
    </row>
    <row r="1238" spans="1:18" ht="15" x14ac:dyDescent="0.25">
      <c r="A1238" s="71"/>
      <c r="B1238" s="71"/>
      <c r="C1238" s="71"/>
      <c r="D1238" s="71"/>
      <c r="E1238" s="71"/>
      <c r="F1238" s="71"/>
      <c r="G1238" s="71"/>
      <c r="H1238" s="71"/>
      <c r="I1238" s="71"/>
      <c r="J1238" s="71"/>
      <c r="K1238" s="71"/>
      <c r="L1238" s="71"/>
      <c r="M1238" s="71"/>
      <c r="N1238" s="71"/>
      <c r="O1238" s="71"/>
      <c r="P1238" s="71"/>
      <c r="Q1238" s="71"/>
      <c r="R1238" s="71"/>
    </row>
    <row r="1239" spans="1:18" ht="15" x14ac:dyDescent="0.25">
      <c r="A1239" s="71"/>
      <c r="B1239" s="71"/>
      <c r="C1239" s="71"/>
      <c r="D1239" s="71"/>
      <c r="E1239" s="71"/>
      <c r="F1239" s="71"/>
      <c r="G1239" s="71"/>
      <c r="H1239" s="71"/>
      <c r="I1239" s="71"/>
      <c r="J1239" s="71"/>
      <c r="K1239" s="71"/>
      <c r="L1239" s="71"/>
      <c r="M1239" s="71"/>
      <c r="N1239" s="71"/>
      <c r="O1239" s="71"/>
      <c r="P1239" s="71"/>
      <c r="Q1239" s="71"/>
      <c r="R1239" s="71"/>
    </row>
    <row r="1240" spans="1:18" ht="15" x14ac:dyDescent="0.25">
      <c r="A1240" s="71"/>
      <c r="B1240" s="71"/>
      <c r="C1240" s="71"/>
      <c r="D1240" s="71"/>
      <c r="E1240" s="71"/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/>
    </row>
    <row r="1241" spans="1:18" ht="15" x14ac:dyDescent="0.25">
      <c r="A1241" s="71"/>
      <c r="B1241" s="71"/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71"/>
      <c r="N1241" s="71"/>
      <c r="O1241" s="71"/>
      <c r="P1241" s="71"/>
      <c r="Q1241" s="71"/>
      <c r="R1241" s="71"/>
    </row>
    <row r="1242" spans="1:18" ht="15" x14ac:dyDescent="0.25">
      <c r="A1242" s="71"/>
      <c r="B1242" s="71"/>
      <c r="C1242" s="71"/>
      <c r="D1242" s="71"/>
      <c r="E1242" s="71"/>
      <c r="F1242" s="71"/>
      <c r="G1242" s="71"/>
      <c r="H1242" s="71"/>
      <c r="I1242" s="71"/>
      <c r="J1242" s="71"/>
      <c r="K1242" s="71"/>
      <c r="L1242" s="71"/>
      <c r="M1242" s="71"/>
      <c r="N1242" s="71"/>
      <c r="O1242" s="71"/>
      <c r="P1242" s="71"/>
      <c r="Q1242" s="71"/>
      <c r="R1242" s="71"/>
    </row>
    <row r="1243" spans="1:18" ht="15" x14ac:dyDescent="0.25">
      <c r="A1243" s="71"/>
      <c r="B1243" s="71"/>
      <c r="C1243" s="71"/>
      <c r="D1243" s="71"/>
      <c r="E1243" s="71"/>
      <c r="F1243" s="71"/>
      <c r="G1243" s="71"/>
      <c r="H1243" s="71"/>
      <c r="I1243" s="71"/>
      <c r="J1243" s="71"/>
      <c r="K1243" s="71"/>
      <c r="L1243" s="71"/>
      <c r="M1243" s="71"/>
      <c r="N1243" s="71"/>
      <c r="O1243" s="71"/>
      <c r="P1243" s="71"/>
      <c r="Q1243" s="71"/>
      <c r="R1243" s="71"/>
    </row>
    <row r="1244" spans="1:18" ht="15" x14ac:dyDescent="0.25">
      <c r="A1244" s="71"/>
      <c r="B1244" s="71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1"/>
      <c r="O1244" s="71"/>
      <c r="P1244" s="71"/>
      <c r="Q1244" s="71"/>
      <c r="R1244" s="71"/>
    </row>
    <row r="1245" spans="1:18" ht="15" x14ac:dyDescent="0.25">
      <c r="A1245" s="71"/>
      <c r="B1245" s="71"/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71"/>
      <c r="N1245" s="71"/>
      <c r="O1245" s="71"/>
      <c r="P1245" s="71"/>
      <c r="Q1245" s="71"/>
      <c r="R1245" s="71"/>
    </row>
    <row r="1246" spans="1:18" ht="15" x14ac:dyDescent="0.25">
      <c r="A1246" s="71"/>
      <c r="B1246" s="71"/>
      <c r="C1246" s="71"/>
      <c r="D1246" s="71"/>
      <c r="E1246" s="71"/>
      <c r="F1246" s="71"/>
      <c r="G1246" s="71"/>
      <c r="H1246" s="71"/>
      <c r="I1246" s="71"/>
      <c r="J1246" s="71"/>
      <c r="K1246" s="71"/>
      <c r="L1246" s="71"/>
      <c r="M1246" s="71"/>
      <c r="N1246" s="71"/>
      <c r="O1246" s="71"/>
      <c r="P1246" s="71"/>
      <c r="Q1246" s="71"/>
      <c r="R1246" s="71"/>
    </row>
    <row r="1247" spans="1:18" ht="15" x14ac:dyDescent="0.25">
      <c r="A1247" s="71"/>
      <c r="B1247" s="71"/>
      <c r="C1247" s="71"/>
      <c r="D1247" s="71"/>
      <c r="E1247" s="71"/>
      <c r="F1247" s="71"/>
      <c r="G1247" s="71"/>
      <c r="H1247" s="71"/>
      <c r="I1247" s="71"/>
      <c r="J1247" s="71"/>
      <c r="K1247" s="71"/>
      <c r="L1247" s="71"/>
      <c r="M1247" s="71"/>
      <c r="N1247" s="71"/>
      <c r="O1247" s="71"/>
      <c r="P1247" s="71"/>
      <c r="Q1247" s="71"/>
      <c r="R1247" s="71"/>
    </row>
    <row r="1248" spans="1:18" ht="15" x14ac:dyDescent="0.25">
      <c r="A1248" s="71"/>
      <c r="B1248" s="71"/>
      <c r="C1248" s="71"/>
      <c r="D1248" s="71"/>
      <c r="E1248" s="71"/>
      <c r="F1248" s="71"/>
      <c r="G1248" s="71"/>
      <c r="H1248" s="71"/>
      <c r="I1248" s="71"/>
      <c r="J1248" s="71"/>
      <c r="K1248" s="71"/>
      <c r="L1248" s="71"/>
      <c r="M1248" s="71"/>
      <c r="N1248" s="71"/>
      <c r="O1248" s="71"/>
      <c r="P1248" s="71"/>
      <c r="Q1248" s="71"/>
      <c r="R1248" s="71"/>
    </row>
    <row r="1249" spans="1:18" ht="15" x14ac:dyDescent="0.25">
      <c r="A1249" s="71"/>
      <c r="B1249" s="71"/>
      <c r="C1249" s="71"/>
      <c r="D1249" s="71"/>
      <c r="E1249" s="71"/>
      <c r="F1249" s="71"/>
      <c r="G1249" s="71"/>
      <c r="H1249" s="71"/>
      <c r="I1249" s="71"/>
      <c r="J1249" s="71"/>
      <c r="K1249" s="71"/>
      <c r="L1249" s="71"/>
      <c r="M1249" s="71"/>
      <c r="N1249" s="71"/>
      <c r="O1249" s="71"/>
      <c r="P1249" s="71"/>
      <c r="Q1249" s="71"/>
      <c r="R1249" s="71"/>
    </row>
    <row r="1250" spans="1:18" ht="15" x14ac:dyDescent="0.25">
      <c r="A1250" s="71"/>
      <c r="B1250" s="71"/>
      <c r="C1250" s="71"/>
      <c r="D1250" s="71"/>
      <c r="E1250" s="71"/>
      <c r="F1250" s="71"/>
      <c r="G1250" s="71"/>
      <c r="H1250" s="71"/>
      <c r="I1250" s="71"/>
      <c r="J1250" s="71"/>
      <c r="K1250" s="71"/>
      <c r="L1250" s="71"/>
      <c r="M1250" s="71"/>
      <c r="N1250" s="71"/>
      <c r="O1250" s="71"/>
      <c r="P1250" s="71"/>
      <c r="Q1250" s="71"/>
      <c r="R1250" s="71"/>
    </row>
    <row r="1251" spans="1:18" ht="15" x14ac:dyDescent="0.25">
      <c r="A1251" s="71"/>
      <c r="B1251" s="71"/>
      <c r="C1251" s="71"/>
      <c r="D1251" s="71"/>
      <c r="E1251" s="71"/>
      <c r="F1251" s="71"/>
      <c r="G1251" s="71"/>
      <c r="H1251" s="71"/>
      <c r="I1251" s="71"/>
      <c r="J1251" s="71"/>
      <c r="K1251" s="71"/>
      <c r="L1251" s="71"/>
      <c r="M1251" s="71"/>
      <c r="N1251" s="71"/>
      <c r="O1251" s="71"/>
      <c r="P1251" s="71"/>
      <c r="Q1251" s="71"/>
      <c r="R1251" s="71"/>
    </row>
    <row r="1252" spans="1:18" ht="15" x14ac:dyDescent="0.25">
      <c r="A1252" s="71"/>
      <c r="B1252" s="71"/>
      <c r="C1252" s="71"/>
      <c r="D1252" s="71"/>
      <c r="E1252" s="71"/>
      <c r="F1252" s="71"/>
      <c r="G1252" s="71"/>
      <c r="H1252" s="71"/>
      <c r="I1252" s="71"/>
      <c r="J1252" s="71"/>
      <c r="K1252" s="71"/>
      <c r="L1252" s="71"/>
      <c r="M1252" s="71"/>
      <c r="N1252" s="71"/>
      <c r="O1252" s="71"/>
      <c r="P1252" s="71"/>
      <c r="Q1252" s="71"/>
      <c r="R1252" s="71"/>
    </row>
    <row r="1253" spans="1:18" ht="15" x14ac:dyDescent="0.25">
      <c r="A1253" s="71"/>
      <c r="B1253" s="71"/>
      <c r="C1253" s="71"/>
      <c r="D1253" s="71"/>
      <c r="E1253" s="71"/>
      <c r="F1253" s="71"/>
      <c r="G1253" s="71"/>
      <c r="H1253" s="71"/>
      <c r="I1253" s="71"/>
      <c r="J1253" s="71"/>
      <c r="K1253" s="71"/>
      <c r="L1253" s="71"/>
      <c r="M1253" s="71"/>
      <c r="N1253" s="71"/>
      <c r="O1253" s="71"/>
      <c r="P1253" s="71"/>
      <c r="Q1253" s="71"/>
      <c r="R1253" s="71"/>
    </row>
    <row r="1254" spans="1:18" ht="15" x14ac:dyDescent="0.25">
      <c r="A1254" s="71"/>
      <c r="B1254" s="71"/>
      <c r="C1254" s="71"/>
      <c r="D1254" s="71"/>
      <c r="E1254" s="71"/>
      <c r="F1254" s="71"/>
      <c r="G1254" s="71"/>
      <c r="H1254" s="71"/>
      <c r="I1254" s="71"/>
      <c r="J1254" s="71"/>
      <c r="K1254" s="71"/>
      <c r="L1254" s="71"/>
      <c r="M1254" s="71"/>
      <c r="N1254" s="71"/>
      <c r="O1254" s="71"/>
      <c r="P1254" s="71"/>
      <c r="Q1254" s="71"/>
      <c r="R1254" s="71"/>
    </row>
    <row r="1255" spans="1:18" ht="15" x14ac:dyDescent="0.25">
      <c r="A1255" s="71"/>
      <c r="B1255" s="71"/>
      <c r="C1255" s="71"/>
      <c r="D1255" s="71"/>
      <c r="E1255" s="71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  <c r="R1255" s="71"/>
    </row>
    <row r="1256" spans="1:18" ht="15" x14ac:dyDescent="0.25">
      <c r="A1256" s="71"/>
      <c r="B1256" s="71"/>
      <c r="C1256" s="71"/>
      <c r="D1256" s="71"/>
      <c r="E1256" s="71"/>
      <c r="F1256" s="71"/>
      <c r="G1256" s="71"/>
      <c r="H1256" s="71"/>
      <c r="I1256" s="71"/>
      <c r="J1256" s="71"/>
      <c r="K1256" s="71"/>
      <c r="L1256" s="71"/>
      <c r="M1256" s="71"/>
      <c r="N1256" s="71"/>
      <c r="O1256" s="71"/>
      <c r="P1256" s="71"/>
      <c r="Q1256" s="71"/>
      <c r="R1256" s="71"/>
    </row>
    <row r="1257" spans="1:18" ht="15" x14ac:dyDescent="0.25">
      <c r="A1257" s="71"/>
      <c r="B1257" s="71"/>
      <c r="C1257" s="71"/>
      <c r="D1257" s="71"/>
      <c r="E1257" s="71"/>
      <c r="F1257" s="71"/>
      <c r="G1257" s="71"/>
      <c r="H1257" s="71"/>
      <c r="I1257" s="71"/>
      <c r="J1257" s="71"/>
      <c r="K1257" s="71"/>
      <c r="L1257" s="71"/>
      <c r="M1257" s="71"/>
      <c r="N1257" s="71"/>
      <c r="O1257" s="71"/>
      <c r="P1257" s="71"/>
      <c r="Q1257" s="71"/>
      <c r="R1257" s="71"/>
    </row>
    <row r="1258" spans="1:18" ht="15" x14ac:dyDescent="0.25">
      <c r="A1258" s="71"/>
      <c r="B1258" s="71"/>
      <c r="C1258" s="71"/>
      <c r="D1258" s="71"/>
      <c r="E1258" s="71"/>
      <c r="F1258" s="71"/>
      <c r="G1258" s="71"/>
      <c r="H1258" s="71"/>
      <c r="I1258" s="71"/>
      <c r="J1258" s="71"/>
      <c r="K1258" s="71"/>
      <c r="L1258" s="71"/>
      <c r="M1258" s="71"/>
      <c r="N1258" s="71"/>
      <c r="O1258" s="71"/>
      <c r="P1258" s="71"/>
      <c r="Q1258" s="71"/>
      <c r="R1258" s="71"/>
    </row>
    <row r="1259" spans="1:18" ht="15" x14ac:dyDescent="0.25">
      <c r="A1259" s="71"/>
      <c r="B1259" s="71"/>
      <c r="C1259" s="71"/>
      <c r="D1259" s="71"/>
      <c r="E1259" s="71"/>
      <c r="F1259" s="71"/>
      <c r="G1259" s="71"/>
      <c r="H1259" s="71"/>
      <c r="I1259" s="71"/>
      <c r="J1259" s="71"/>
      <c r="K1259" s="71"/>
      <c r="L1259" s="71"/>
      <c r="M1259" s="71"/>
      <c r="N1259" s="71"/>
      <c r="O1259" s="71"/>
      <c r="P1259" s="71"/>
      <c r="Q1259" s="71"/>
      <c r="R1259" s="71"/>
    </row>
    <row r="1260" spans="1:18" ht="15" x14ac:dyDescent="0.25">
      <c r="A1260" s="71"/>
      <c r="B1260" s="71"/>
      <c r="C1260" s="71"/>
      <c r="D1260" s="71"/>
      <c r="E1260" s="71"/>
      <c r="F1260" s="71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</row>
    <row r="1261" spans="1:18" ht="15" x14ac:dyDescent="0.25">
      <c r="A1261" s="71"/>
      <c r="B1261" s="71"/>
      <c r="C1261" s="71"/>
      <c r="D1261" s="71"/>
      <c r="E1261" s="71"/>
      <c r="F1261" s="71"/>
      <c r="G1261" s="71"/>
      <c r="H1261" s="71"/>
      <c r="I1261" s="71"/>
      <c r="J1261" s="71"/>
      <c r="K1261" s="71"/>
      <c r="L1261" s="71"/>
      <c r="M1261" s="71"/>
      <c r="N1261" s="71"/>
      <c r="O1261" s="71"/>
      <c r="P1261" s="71"/>
      <c r="Q1261" s="71"/>
      <c r="R1261" s="71"/>
    </row>
    <row r="1262" spans="1:18" ht="15" x14ac:dyDescent="0.25">
      <c r="A1262" s="71"/>
      <c r="B1262" s="71"/>
      <c r="C1262" s="71"/>
      <c r="D1262" s="71"/>
      <c r="E1262" s="71"/>
      <c r="F1262" s="71"/>
      <c r="G1262" s="71"/>
      <c r="H1262" s="71"/>
      <c r="I1262" s="71"/>
      <c r="J1262" s="71"/>
      <c r="K1262" s="71"/>
      <c r="L1262" s="71"/>
      <c r="M1262" s="71"/>
      <c r="N1262" s="71"/>
      <c r="O1262" s="71"/>
      <c r="P1262" s="71"/>
      <c r="Q1262" s="71"/>
      <c r="R1262" s="71"/>
    </row>
    <row r="1263" spans="1:18" ht="15" x14ac:dyDescent="0.25">
      <c r="A1263" s="71"/>
      <c r="B1263" s="71"/>
      <c r="C1263" s="71"/>
      <c r="D1263" s="71"/>
      <c r="E1263" s="71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</row>
    <row r="1264" spans="1:18" ht="15" x14ac:dyDescent="0.25">
      <c r="A1264" s="71"/>
      <c r="B1264" s="71"/>
      <c r="C1264" s="71"/>
      <c r="D1264" s="71"/>
      <c r="E1264" s="71"/>
      <c r="F1264" s="71"/>
      <c r="G1264" s="71"/>
      <c r="H1264" s="71"/>
      <c r="I1264" s="71"/>
      <c r="J1264" s="71"/>
      <c r="K1264" s="71"/>
      <c r="L1264" s="71"/>
      <c r="M1264" s="71"/>
      <c r="N1264" s="71"/>
      <c r="O1264" s="71"/>
      <c r="P1264" s="71"/>
      <c r="Q1264" s="71"/>
      <c r="R1264" s="71"/>
    </row>
    <row r="1265" spans="1:18" ht="15" x14ac:dyDescent="0.25">
      <c r="A1265" s="71"/>
      <c r="B1265" s="71"/>
      <c r="C1265" s="71"/>
      <c r="D1265" s="71"/>
      <c r="E1265" s="71"/>
      <c r="F1265" s="71"/>
      <c r="G1265" s="71"/>
      <c r="H1265" s="71"/>
      <c r="I1265" s="71"/>
      <c r="J1265" s="71"/>
      <c r="K1265" s="71"/>
      <c r="L1265" s="71"/>
      <c r="M1265" s="71"/>
      <c r="N1265" s="71"/>
      <c r="O1265" s="71"/>
      <c r="P1265" s="71"/>
      <c r="Q1265" s="71"/>
      <c r="R1265" s="71"/>
    </row>
    <row r="1266" spans="1:18" ht="15" x14ac:dyDescent="0.25">
      <c r="A1266" s="71"/>
      <c r="B1266" s="71"/>
      <c r="C1266" s="71"/>
      <c r="D1266" s="71"/>
      <c r="E1266" s="71"/>
      <c r="F1266" s="71"/>
      <c r="G1266" s="71"/>
      <c r="H1266" s="71"/>
      <c r="I1266" s="71"/>
      <c r="J1266" s="71"/>
      <c r="K1266" s="71"/>
      <c r="L1266" s="71"/>
      <c r="M1266" s="71"/>
      <c r="N1266" s="71"/>
      <c r="O1266" s="71"/>
      <c r="P1266" s="71"/>
      <c r="Q1266" s="71"/>
      <c r="R1266" s="71"/>
    </row>
    <row r="1267" spans="1:18" ht="15" x14ac:dyDescent="0.25">
      <c r="A1267" s="71"/>
      <c r="B1267" s="71"/>
      <c r="C1267" s="71"/>
      <c r="D1267" s="71"/>
      <c r="E1267" s="71"/>
      <c r="F1267" s="71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/>
    </row>
    <row r="1268" spans="1:18" ht="15" x14ac:dyDescent="0.25">
      <c r="A1268" s="71"/>
      <c r="B1268" s="71"/>
      <c r="C1268" s="71"/>
      <c r="D1268" s="71"/>
      <c r="E1268" s="71"/>
      <c r="F1268" s="71"/>
      <c r="G1268" s="71"/>
      <c r="H1268" s="71"/>
      <c r="I1268" s="71"/>
      <c r="J1268" s="71"/>
      <c r="K1268" s="71"/>
      <c r="L1268" s="71"/>
      <c r="M1268" s="71"/>
      <c r="N1268" s="71"/>
      <c r="O1268" s="71"/>
      <c r="P1268" s="71"/>
      <c r="Q1268" s="71"/>
      <c r="R1268" s="71"/>
    </row>
    <row r="1269" spans="1:18" ht="15" x14ac:dyDescent="0.25">
      <c r="A1269" s="71"/>
      <c r="B1269" s="71"/>
      <c r="C1269" s="71"/>
      <c r="D1269" s="71"/>
      <c r="E1269" s="71"/>
      <c r="F1269" s="71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</row>
    <row r="1270" spans="1:18" ht="15" x14ac:dyDescent="0.25">
      <c r="A1270" s="71"/>
      <c r="B1270" s="71"/>
      <c r="C1270" s="71"/>
      <c r="D1270" s="71"/>
      <c r="E1270" s="71"/>
      <c r="F1270" s="71"/>
      <c r="G1270" s="71"/>
      <c r="H1270" s="71"/>
      <c r="I1270" s="71"/>
      <c r="J1270" s="71"/>
      <c r="K1270" s="71"/>
      <c r="L1270" s="71"/>
      <c r="M1270" s="71"/>
      <c r="N1270" s="71"/>
      <c r="O1270" s="71"/>
      <c r="P1270" s="71"/>
      <c r="Q1270" s="71"/>
      <c r="R1270" s="71"/>
    </row>
    <row r="1271" spans="1:18" ht="15" x14ac:dyDescent="0.25">
      <c r="A1271" s="71"/>
      <c r="B1271" s="71"/>
      <c r="C1271" s="71"/>
      <c r="D1271" s="71"/>
      <c r="E1271" s="71"/>
      <c r="F1271" s="71"/>
      <c r="G1271" s="71"/>
      <c r="H1271" s="71"/>
      <c r="I1271" s="71"/>
      <c r="J1271" s="71"/>
      <c r="K1271" s="71"/>
      <c r="L1271" s="71"/>
      <c r="M1271" s="71"/>
      <c r="N1271" s="71"/>
      <c r="O1271" s="71"/>
      <c r="P1271" s="71"/>
      <c r="Q1271" s="71"/>
      <c r="R1271" s="71"/>
    </row>
    <row r="1272" spans="1:18" ht="15" x14ac:dyDescent="0.25">
      <c r="A1272" s="71"/>
      <c r="B1272" s="71"/>
      <c r="C1272" s="71"/>
      <c r="D1272" s="71"/>
      <c r="E1272" s="71"/>
      <c r="F1272" s="71"/>
      <c r="G1272" s="71"/>
      <c r="H1272" s="71"/>
      <c r="I1272" s="71"/>
      <c r="J1272" s="71"/>
      <c r="K1272" s="71"/>
      <c r="L1272" s="71"/>
      <c r="M1272" s="71"/>
      <c r="N1272" s="71"/>
      <c r="O1272" s="71"/>
      <c r="P1272" s="71"/>
      <c r="Q1272" s="71"/>
      <c r="R1272" s="71"/>
    </row>
    <row r="1273" spans="1:18" ht="15" x14ac:dyDescent="0.25">
      <c r="A1273" s="71"/>
      <c r="B1273" s="71"/>
      <c r="C1273" s="71"/>
      <c r="D1273" s="71"/>
      <c r="E1273" s="71"/>
      <c r="F1273" s="71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</row>
    <row r="1274" spans="1:18" ht="15" x14ac:dyDescent="0.25">
      <c r="A1274" s="71"/>
      <c r="B1274" s="71"/>
      <c r="C1274" s="71"/>
      <c r="D1274" s="71"/>
      <c r="E1274" s="71"/>
      <c r="F1274" s="71"/>
      <c r="G1274" s="71"/>
      <c r="H1274" s="71"/>
      <c r="I1274" s="71"/>
      <c r="J1274" s="71"/>
      <c r="K1274" s="71"/>
      <c r="L1274" s="71"/>
      <c r="M1274" s="71"/>
      <c r="N1274" s="71"/>
      <c r="O1274" s="71"/>
      <c r="P1274" s="71"/>
      <c r="Q1274" s="71"/>
      <c r="R1274" s="71"/>
    </row>
    <row r="1275" spans="1:18" ht="15" x14ac:dyDescent="0.25">
      <c r="A1275" s="71"/>
      <c r="B1275" s="71"/>
      <c r="C1275" s="71"/>
      <c r="D1275" s="71"/>
      <c r="E1275" s="71"/>
      <c r="F1275" s="71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  <c r="R1275" s="71"/>
    </row>
    <row r="1276" spans="1:18" ht="15" x14ac:dyDescent="0.25">
      <c r="A1276" s="71"/>
      <c r="B1276" s="71"/>
      <c r="C1276" s="71"/>
      <c r="D1276" s="71"/>
      <c r="E1276" s="71"/>
      <c r="F1276" s="71"/>
      <c r="G1276" s="71"/>
      <c r="H1276" s="71"/>
      <c r="I1276" s="71"/>
      <c r="J1276" s="71"/>
      <c r="K1276" s="71"/>
      <c r="L1276" s="71"/>
      <c r="M1276" s="71"/>
      <c r="N1276" s="71"/>
      <c r="O1276" s="71"/>
      <c r="P1276" s="71"/>
      <c r="Q1276" s="71"/>
      <c r="R1276" s="71"/>
    </row>
    <row r="1277" spans="1:18" ht="15" x14ac:dyDescent="0.25">
      <c r="A1277" s="71"/>
      <c r="B1277" s="71"/>
      <c r="C1277" s="71"/>
      <c r="D1277" s="71"/>
      <c r="E1277" s="71"/>
      <c r="F1277" s="71"/>
      <c r="G1277" s="71"/>
      <c r="H1277" s="71"/>
      <c r="I1277" s="71"/>
      <c r="J1277" s="71"/>
      <c r="K1277" s="71"/>
      <c r="L1277" s="71"/>
      <c r="M1277" s="71"/>
      <c r="N1277" s="71"/>
      <c r="O1277" s="71"/>
      <c r="P1277" s="71"/>
      <c r="Q1277" s="71"/>
      <c r="R1277" s="71"/>
    </row>
    <row r="1278" spans="1:18" ht="15" x14ac:dyDescent="0.25">
      <c r="A1278" s="71"/>
      <c r="B1278" s="71"/>
      <c r="C1278" s="71"/>
      <c r="D1278" s="71"/>
      <c r="E1278" s="71"/>
      <c r="F1278" s="71"/>
      <c r="G1278" s="71"/>
      <c r="H1278" s="71"/>
      <c r="I1278" s="71"/>
      <c r="J1278" s="71"/>
      <c r="K1278" s="71"/>
      <c r="L1278" s="71"/>
      <c r="M1278" s="71"/>
      <c r="N1278" s="71"/>
      <c r="O1278" s="71"/>
      <c r="P1278" s="71"/>
      <c r="Q1278" s="71"/>
      <c r="R1278" s="71"/>
    </row>
    <row r="1279" spans="1:18" ht="15" x14ac:dyDescent="0.25">
      <c r="A1279" s="71"/>
      <c r="B1279" s="71"/>
      <c r="C1279" s="71"/>
      <c r="D1279" s="71"/>
      <c r="E1279" s="71"/>
      <c r="F1279" s="71"/>
      <c r="G1279" s="71"/>
      <c r="H1279" s="71"/>
      <c r="I1279" s="71"/>
      <c r="J1279" s="71"/>
      <c r="K1279" s="71"/>
      <c r="L1279" s="71"/>
      <c r="M1279" s="71"/>
      <c r="N1279" s="71"/>
      <c r="O1279" s="71"/>
      <c r="P1279" s="71"/>
      <c r="Q1279" s="71"/>
      <c r="R1279" s="71"/>
    </row>
    <row r="1280" spans="1:18" ht="15" x14ac:dyDescent="0.25">
      <c r="A1280" s="71"/>
      <c r="B1280" s="71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1"/>
      <c r="O1280" s="71"/>
      <c r="P1280" s="71"/>
      <c r="Q1280" s="71"/>
      <c r="R1280" s="71"/>
    </row>
    <row r="1281" spans="1:18" ht="15" x14ac:dyDescent="0.25">
      <c r="A1281" s="71"/>
      <c r="B1281" s="71"/>
      <c r="C1281" s="71"/>
      <c r="D1281" s="71"/>
      <c r="E1281" s="71"/>
      <c r="F1281" s="71"/>
      <c r="G1281" s="71"/>
      <c r="H1281" s="71"/>
      <c r="I1281" s="71"/>
      <c r="J1281" s="71"/>
      <c r="K1281" s="71"/>
      <c r="L1281" s="71"/>
      <c r="M1281" s="71"/>
      <c r="N1281" s="71"/>
      <c r="O1281" s="71"/>
      <c r="P1281" s="71"/>
      <c r="Q1281" s="71"/>
      <c r="R1281" s="71"/>
    </row>
    <row r="1282" spans="1:18" ht="15" x14ac:dyDescent="0.25">
      <c r="A1282" s="71"/>
      <c r="B1282" s="71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1"/>
      <c r="O1282" s="71"/>
      <c r="P1282" s="71"/>
      <c r="Q1282" s="71"/>
      <c r="R1282" s="71"/>
    </row>
    <row r="1283" spans="1:18" ht="15" x14ac:dyDescent="0.25">
      <c r="A1283" s="71"/>
      <c r="B1283" s="71"/>
      <c r="C1283" s="71"/>
      <c r="D1283" s="71"/>
      <c r="E1283" s="71"/>
      <c r="F1283" s="71"/>
      <c r="G1283" s="71"/>
      <c r="H1283" s="71"/>
      <c r="I1283" s="71"/>
      <c r="J1283" s="71"/>
      <c r="K1283" s="71"/>
      <c r="L1283" s="71"/>
      <c r="M1283" s="71"/>
      <c r="N1283" s="71"/>
      <c r="O1283" s="71"/>
      <c r="P1283" s="71"/>
      <c r="Q1283" s="71"/>
      <c r="R1283" s="71"/>
    </row>
    <row r="1284" spans="1:18" ht="15" x14ac:dyDescent="0.25">
      <c r="A1284" s="71"/>
      <c r="B1284" s="71"/>
      <c r="C1284" s="71"/>
      <c r="D1284" s="71"/>
      <c r="E1284" s="71"/>
      <c r="F1284" s="71"/>
      <c r="G1284" s="71"/>
      <c r="H1284" s="71"/>
      <c r="I1284" s="71"/>
      <c r="J1284" s="71"/>
      <c r="K1284" s="71"/>
      <c r="L1284" s="71"/>
      <c r="M1284" s="71"/>
      <c r="N1284" s="71"/>
      <c r="O1284" s="71"/>
      <c r="P1284" s="71"/>
      <c r="Q1284" s="71"/>
      <c r="R1284" s="71"/>
    </row>
    <row r="1285" spans="1:18" ht="15" x14ac:dyDescent="0.25">
      <c r="A1285" s="71"/>
      <c r="B1285" s="71"/>
      <c r="C1285" s="71"/>
      <c r="D1285" s="71"/>
      <c r="E1285" s="71"/>
      <c r="F1285" s="71"/>
      <c r="G1285" s="71"/>
      <c r="H1285" s="71"/>
      <c r="I1285" s="71"/>
      <c r="J1285" s="71"/>
      <c r="K1285" s="71"/>
      <c r="L1285" s="71"/>
      <c r="M1285" s="71"/>
      <c r="N1285" s="71"/>
      <c r="O1285" s="71"/>
      <c r="P1285" s="71"/>
      <c r="Q1285" s="71"/>
      <c r="R1285" s="71"/>
    </row>
    <row r="1286" spans="1:18" ht="15" x14ac:dyDescent="0.25">
      <c r="A1286" s="71"/>
      <c r="B1286" s="71"/>
      <c r="C1286" s="71"/>
      <c r="D1286" s="71"/>
      <c r="E1286" s="71"/>
      <c r="F1286" s="71"/>
      <c r="G1286" s="71"/>
      <c r="H1286" s="71"/>
      <c r="I1286" s="71"/>
      <c r="J1286" s="71"/>
      <c r="K1286" s="71"/>
      <c r="L1286" s="71"/>
      <c r="M1286" s="71"/>
      <c r="N1286" s="71"/>
      <c r="O1286" s="71"/>
      <c r="P1286" s="71"/>
      <c r="Q1286" s="71"/>
      <c r="R1286" s="71"/>
    </row>
    <row r="1287" spans="1:18" ht="15" x14ac:dyDescent="0.25">
      <c r="A1287" s="71"/>
      <c r="B1287" s="71"/>
      <c r="C1287" s="71"/>
      <c r="D1287" s="71"/>
      <c r="E1287" s="71"/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P1287" s="71"/>
      <c r="Q1287" s="71"/>
      <c r="R1287" s="71"/>
    </row>
    <row r="1288" spans="1:18" ht="15" x14ac:dyDescent="0.25">
      <c r="A1288" s="71"/>
      <c r="B1288" s="71"/>
      <c r="C1288" s="71"/>
      <c r="D1288" s="71"/>
      <c r="E1288" s="71"/>
      <c r="F1288" s="71"/>
      <c r="G1288" s="71"/>
      <c r="H1288" s="71"/>
      <c r="I1288" s="71"/>
      <c r="J1288" s="71"/>
      <c r="K1288" s="71"/>
      <c r="L1288" s="71"/>
      <c r="M1288" s="71"/>
      <c r="N1288" s="71"/>
      <c r="O1288" s="71"/>
      <c r="P1288" s="71"/>
      <c r="Q1288" s="71"/>
      <c r="R1288" s="71"/>
    </row>
    <row r="1289" spans="1:18" ht="15" x14ac:dyDescent="0.25">
      <c r="A1289" s="71"/>
      <c r="B1289" s="71"/>
      <c r="C1289" s="71"/>
      <c r="D1289" s="71"/>
      <c r="E1289" s="71"/>
      <c r="F1289" s="71"/>
      <c r="G1289" s="71"/>
      <c r="H1289" s="71"/>
      <c r="I1289" s="71"/>
      <c r="J1289" s="71"/>
      <c r="K1289" s="71"/>
      <c r="L1289" s="71"/>
      <c r="M1289" s="71"/>
      <c r="N1289" s="71"/>
      <c r="O1289" s="71"/>
      <c r="P1289" s="71"/>
      <c r="Q1289" s="71"/>
      <c r="R1289" s="71"/>
    </row>
    <row r="1290" spans="1:18" ht="15" x14ac:dyDescent="0.25">
      <c r="A1290" s="71"/>
      <c r="B1290" s="71"/>
      <c r="C1290" s="71"/>
      <c r="D1290" s="71"/>
      <c r="E1290" s="71"/>
      <c r="F1290" s="71"/>
      <c r="G1290" s="71"/>
      <c r="H1290" s="71"/>
      <c r="I1290" s="71"/>
      <c r="J1290" s="71"/>
      <c r="K1290" s="71"/>
      <c r="L1290" s="71"/>
      <c r="M1290" s="71"/>
      <c r="N1290" s="71"/>
      <c r="O1290" s="71"/>
      <c r="P1290" s="71"/>
      <c r="Q1290" s="71"/>
      <c r="R1290" s="71"/>
    </row>
    <row r="1291" spans="1:18" ht="15" x14ac:dyDescent="0.25">
      <c r="A1291" s="71"/>
      <c r="B1291" s="71"/>
      <c r="C1291" s="71"/>
      <c r="D1291" s="71"/>
      <c r="E1291" s="71"/>
      <c r="F1291" s="71"/>
      <c r="G1291" s="71"/>
      <c r="H1291" s="71"/>
      <c r="I1291" s="71"/>
      <c r="J1291" s="71"/>
      <c r="K1291" s="71"/>
      <c r="L1291" s="71"/>
      <c r="M1291" s="71"/>
      <c r="N1291" s="71"/>
      <c r="O1291" s="71"/>
      <c r="P1291" s="71"/>
      <c r="Q1291" s="71"/>
      <c r="R1291" s="71"/>
    </row>
    <row r="1292" spans="1:18" ht="15" x14ac:dyDescent="0.25">
      <c r="A1292" s="71"/>
      <c r="B1292" s="71"/>
      <c r="C1292" s="71"/>
      <c r="D1292" s="71"/>
      <c r="E1292" s="71"/>
      <c r="F1292" s="71"/>
      <c r="G1292" s="71"/>
      <c r="H1292" s="71"/>
      <c r="I1292" s="71"/>
      <c r="J1292" s="71"/>
      <c r="K1292" s="71"/>
      <c r="L1292" s="71"/>
      <c r="M1292" s="71"/>
      <c r="N1292" s="71"/>
      <c r="O1292" s="71"/>
      <c r="P1292" s="71"/>
      <c r="Q1292" s="71"/>
      <c r="R1292" s="71"/>
    </row>
    <row r="1293" spans="1:18" ht="15" x14ac:dyDescent="0.25">
      <c r="A1293" s="71"/>
      <c r="B1293" s="71"/>
      <c r="C1293" s="71"/>
      <c r="D1293" s="71"/>
      <c r="E1293" s="71"/>
      <c r="F1293" s="71"/>
      <c r="G1293" s="71"/>
      <c r="H1293" s="71"/>
      <c r="I1293" s="71"/>
      <c r="J1293" s="71"/>
      <c r="K1293" s="71"/>
      <c r="L1293" s="71"/>
      <c r="M1293" s="71"/>
      <c r="N1293" s="71"/>
      <c r="O1293" s="71"/>
      <c r="P1293" s="71"/>
      <c r="Q1293" s="71"/>
      <c r="R1293" s="71"/>
    </row>
    <row r="1294" spans="1:18" ht="15" x14ac:dyDescent="0.25">
      <c r="A1294" s="71"/>
      <c r="B1294" s="71"/>
      <c r="C1294" s="71"/>
      <c r="D1294" s="71"/>
      <c r="E1294" s="71"/>
      <c r="F1294" s="71"/>
      <c r="G1294" s="71"/>
      <c r="H1294" s="71"/>
      <c r="I1294" s="71"/>
      <c r="J1294" s="71"/>
      <c r="K1294" s="71"/>
      <c r="L1294" s="71"/>
      <c r="M1294" s="71"/>
      <c r="N1294" s="71"/>
      <c r="O1294" s="71"/>
      <c r="P1294" s="71"/>
      <c r="Q1294" s="71"/>
      <c r="R1294" s="71"/>
    </row>
    <row r="1295" spans="1:18" ht="15" x14ac:dyDescent="0.25">
      <c r="A1295" s="71"/>
      <c r="B1295" s="71"/>
      <c r="C1295" s="71"/>
      <c r="D1295" s="71"/>
      <c r="E1295" s="71"/>
      <c r="F1295" s="71"/>
      <c r="G1295" s="71"/>
      <c r="H1295" s="71"/>
      <c r="I1295" s="71"/>
      <c r="J1295" s="71"/>
      <c r="K1295" s="71"/>
      <c r="L1295" s="71"/>
      <c r="M1295" s="71"/>
      <c r="N1295" s="71"/>
      <c r="O1295" s="71"/>
      <c r="P1295" s="71"/>
      <c r="Q1295" s="71"/>
      <c r="R1295" s="71"/>
    </row>
    <row r="1296" spans="1:18" ht="15" x14ac:dyDescent="0.25">
      <c r="A1296" s="71"/>
      <c r="B1296" s="71"/>
      <c r="C1296" s="71"/>
      <c r="D1296" s="71"/>
      <c r="E1296" s="71"/>
      <c r="F1296" s="71"/>
      <c r="G1296" s="71"/>
      <c r="H1296" s="71"/>
      <c r="I1296" s="71"/>
      <c r="J1296" s="71"/>
      <c r="K1296" s="71"/>
      <c r="L1296" s="71"/>
      <c r="M1296" s="71"/>
      <c r="N1296" s="71"/>
      <c r="O1296" s="71"/>
      <c r="P1296" s="71"/>
      <c r="Q1296" s="71"/>
      <c r="R1296" s="71"/>
    </row>
    <row r="1297" spans="1:18" ht="15" x14ac:dyDescent="0.25">
      <c r="A1297" s="71"/>
      <c r="B1297" s="71"/>
      <c r="C1297" s="71"/>
      <c r="D1297" s="71"/>
      <c r="E1297" s="71"/>
      <c r="F1297" s="71"/>
      <c r="G1297" s="71"/>
      <c r="H1297" s="71"/>
      <c r="I1297" s="71"/>
      <c r="J1297" s="71"/>
      <c r="K1297" s="71"/>
      <c r="L1297" s="71"/>
      <c r="M1297" s="71"/>
      <c r="N1297" s="71"/>
      <c r="O1297" s="71"/>
      <c r="P1297" s="71"/>
      <c r="Q1297" s="71"/>
      <c r="R1297" s="71"/>
    </row>
    <row r="1298" spans="1:18" ht="15" x14ac:dyDescent="0.25">
      <c r="A1298" s="71"/>
      <c r="B1298" s="71"/>
      <c r="C1298" s="71"/>
      <c r="D1298" s="71"/>
      <c r="E1298" s="71"/>
      <c r="F1298" s="71"/>
      <c r="G1298" s="71"/>
      <c r="H1298" s="71"/>
      <c r="I1298" s="71"/>
      <c r="J1298" s="71"/>
      <c r="K1298" s="71"/>
      <c r="L1298" s="71"/>
      <c r="M1298" s="71"/>
      <c r="N1298" s="71"/>
      <c r="O1298" s="71"/>
      <c r="P1298" s="71"/>
      <c r="Q1298" s="71"/>
      <c r="R1298" s="71"/>
    </row>
    <row r="1299" spans="1:18" ht="15" x14ac:dyDescent="0.25">
      <c r="A1299" s="71"/>
      <c r="B1299" s="71"/>
      <c r="C1299" s="71"/>
      <c r="D1299" s="71"/>
      <c r="E1299" s="71"/>
      <c r="F1299" s="71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</row>
    <row r="1300" spans="1:18" ht="15" x14ac:dyDescent="0.25">
      <c r="A1300" s="71"/>
      <c r="B1300" s="71"/>
      <c r="C1300" s="71"/>
      <c r="D1300" s="71"/>
      <c r="E1300" s="71"/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R1300" s="71"/>
    </row>
    <row r="1301" spans="1:18" ht="15" x14ac:dyDescent="0.25">
      <c r="A1301" s="71"/>
      <c r="B1301" s="71"/>
      <c r="C1301" s="71"/>
      <c r="D1301" s="71"/>
      <c r="E1301" s="71"/>
      <c r="F1301" s="71"/>
      <c r="G1301" s="71"/>
      <c r="H1301" s="71"/>
      <c r="I1301" s="71"/>
      <c r="J1301" s="71"/>
      <c r="K1301" s="71"/>
      <c r="L1301" s="71"/>
      <c r="M1301" s="71"/>
      <c r="N1301" s="71"/>
      <c r="O1301" s="71"/>
      <c r="P1301" s="71"/>
      <c r="Q1301" s="71"/>
      <c r="R1301" s="71"/>
    </row>
    <row r="1302" spans="1:18" ht="15" x14ac:dyDescent="0.25">
      <c r="A1302" s="71"/>
      <c r="B1302" s="71"/>
      <c r="C1302" s="71"/>
      <c r="D1302" s="71"/>
      <c r="E1302" s="71"/>
      <c r="F1302" s="71"/>
      <c r="G1302" s="71"/>
      <c r="H1302" s="71"/>
      <c r="I1302" s="71"/>
      <c r="J1302" s="71"/>
      <c r="K1302" s="71"/>
      <c r="L1302" s="71"/>
      <c r="M1302" s="71"/>
      <c r="N1302" s="71"/>
      <c r="O1302" s="71"/>
      <c r="P1302" s="71"/>
      <c r="Q1302" s="71"/>
      <c r="R1302" s="71"/>
    </row>
    <row r="1303" spans="1:18" ht="15" x14ac:dyDescent="0.25">
      <c r="A1303" s="71"/>
      <c r="B1303" s="71"/>
      <c r="C1303" s="71"/>
      <c r="D1303" s="71"/>
      <c r="E1303" s="71"/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P1303" s="71"/>
      <c r="Q1303" s="71"/>
      <c r="R1303" s="71"/>
    </row>
    <row r="1304" spans="1:18" ht="15" x14ac:dyDescent="0.25">
      <c r="A1304" s="71"/>
      <c r="B1304" s="71"/>
      <c r="C1304" s="71"/>
      <c r="D1304" s="71"/>
      <c r="E1304" s="71"/>
      <c r="F1304" s="71"/>
      <c r="G1304" s="71"/>
      <c r="H1304" s="71"/>
      <c r="I1304" s="71"/>
      <c r="J1304" s="71"/>
      <c r="K1304" s="71"/>
      <c r="L1304" s="71"/>
      <c r="M1304" s="71"/>
      <c r="N1304" s="71"/>
      <c r="O1304" s="71"/>
      <c r="P1304" s="71"/>
      <c r="Q1304" s="71"/>
      <c r="R1304" s="71"/>
    </row>
    <row r="1305" spans="1:18" ht="15" x14ac:dyDescent="0.25">
      <c r="A1305" s="71"/>
      <c r="B1305" s="71"/>
      <c r="C1305" s="71"/>
      <c r="D1305" s="71"/>
      <c r="E1305" s="71"/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P1305" s="71"/>
      <c r="Q1305" s="71"/>
      <c r="R1305" s="71"/>
    </row>
    <row r="1306" spans="1:18" ht="15" x14ac:dyDescent="0.25">
      <c r="A1306" s="71"/>
      <c r="B1306" s="71"/>
      <c r="C1306" s="71"/>
      <c r="D1306" s="71"/>
      <c r="E1306" s="71"/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  <c r="R1306" s="71"/>
    </row>
    <row r="1307" spans="1:18" ht="15" x14ac:dyDescent="0.25">
      <c r="A1307" s="71"/>
      <c r="B1307" s="71"/>
      <c r="C1307" s="71"/>
      <c r="D1307" s="71"/>
      <c r="E1307" s="71"/>
      <c r="F1307" s="71"/>
      <c r="G1307" s="71"/>
      <c r="H1307" s="71"/>
      <c r="I1307" s="71"/>
      <c r="J1307" s="71"/>
      <c r="K1307" s="71"/>
      <c r="L1307" s="71"/>
      <c r="M1307" s="71"/>
      <c r="N1307" s="71"/>
      <c r="O1307" s="71"/>
      <c r="P1307" s="71"/>
      <c r="Q1307" s="71"/>
      <c r="R1307" s="71"/>
    </row>
    <row r="1308" spans="1:18" ht="15" x14ac:dyDescent="0.25">
      <c r="A1308" s="71"/>
      <c r="B1308" s="71"/>
      <c r="C1308" s="71"/>
      <c r="D1308" s="71"/>
      <c r="E1308" s="71"/>
      <c r="F1308" s="71"/>
      <c r="G1308" s="71"/>
      <c r="H1308" s="71"/>
      <c r="I1308" s="71"/>
      <c r="J1308" s="71"/>
      <c r="K1308" s="71"/>
      <c r="L1308" s="71"/>
      <c r="M1308" s="71"/>
      <c r="N1308" s="71"/>
      <c r="O1308" s="71"/>
      <c r="P1308" s="71"/>
      <c r="Q1308" s="71"/>
      <c r="R1308" s="71"/>
    </row>
    <row r="1309" spans="1:18" ht="15" x14ac:dyDescent="0.25">
      <c r="A1309" s="71"/>
      <c r="B1309" s="71"/>
      <c r="C1309" s="71"/>
      <c r="D1309" s="71"/>
      <c r="E1309" s="71"/>
      <c r="F1309" s="71"/>
      <c r="G1309" s="71"/>
      <c r="H1309" s="71"/>
      <c r="I1309" s="71"/>
      <c r="J1309" s="71"/>
      <c r="K1309" s="71"/>
      <c r="L1309" s="71"/>
      <c r="M1309" s="71"/>
      <c r="N1309" s="71"/>
      <c r="O1309" s="71"/>
      <c r="P1309" s="71"/>
      <c r="Q1309" s="71"/>
      <c r="R1309" s="71"/>
    </row>
    <row r="1310" spans="1:18" ht="15" x14ac:dyDescent="0.25">
      <c r="A1310" s="71"/>
      <c r="B1310" s="71"/>
      <c r="C1310" s="71"/>
      <c r="D1310" s="71"/>
      <c r="E1310" s="71"/>
      <c r="F1310" s="71"/>
      <c r="G1310" s="71"/>
      <c r="H1310" s="71"/>
      <c r="I1310" s="71"/>
      <c r="J1310" s="71"/>
      <c r="K1310" s="71"/>
      <c r="L1310" s="71"/>
      <c r="M1310" s="71"/>
      <c r="N1310" s="71"/>
      <c r="O1310" s="71"/>
      <c r="P1310" s="71"/>
      <c r="Q1310" s="71"/>
      <c r="R1310" s="71"/>
    </row>
    <row r="1311" spans="1:18" ht="15" x14ac:dyDescent="0.25">
      <c r="A1311" s="71"/>
      <c r="B1311" s="71"/>
      <c r="C1311" s="71"/>
      <c r="D1311" s="71"/>
      <c r="E1311" s="71"/>
      <c r="F1311" s="71"/>
      <c r="G1311" s="71"/>
      <c r="H1311" s="71"/>
      <c r="I1311" s="71"/>
      <c r="J1311" s="71"/>
      <c r="K1311" s="71"/>
      <c r="L1311" s="71"/>
      <c r="M1311" s="71"/>
      <c r="N1311" s="71"/>
      <c r="O1311" s="71"/>
      <c r="P1311" s="71"/>
      <c r="Q1311" s="71"/>
      <c r="R1311" s="71"/>
    </row>
    <row r="1312" spans="1:18" ht="15" x14ac:dyDescent="0.25">
      <c r="A1312" s="71"/>
      <c r="B1312" s="71"/>
      <c r="C1312" s="71"/>
      <c r="D1312" s="71"/>
      <c r="E1312" s="71"/>
      <c r="F1312" s="71"/>
      <c r="G1312" s="71"/>
      <c r="H1312" s="71"/>
      <c r="I1312" s="71"/>
      <c r="J1312" s="71"/>
      <c r="K1312" s="71"/>
      <c r="L1312" s="71"/>
      <c r="M1312" s="71"/>
      <c r="N1312" s="71"/>
      <c r="O1312" s="71"/>
      <c r="P1312" s="71"/>
      <c r="Q1312" s="71"/>
      <c r="R1312" s="71"/>
    </row>
    <row r="1313" spans="1:18" ht="15" x14ac:dyDescent="0.25">
      <c r="A1313" s="71"/>
      <c r="B1313" s="71"/>
      <c r="C1313" s="71"/>
      <c r="D1313" s="71"/>
      <c r="E1313" s="71"/>
      <c r="F1313" s="71"/>
      <c r="G1313" s="71"/>
      <c r="H1313" s="71"/>
      <c r="I1313" s="71"/>
      <c r="J1313" s="71"/>
      <c r="K1313" s="71"/>
      <c r="L1313" s="71"/>
      <c r="M1313" s="71"/>
      <c r="N1313" s="71"/>
      <c r="O1313" s="71"/>
      <c r="P1313" s="71"/>
      <c r="Q1313" s="71"/>
      <c r="R1313" s="71"/>
    </row>
    <row r="1314" spans="1:18" ht="15" x14ac:dyDescent="0.25">
      <c r="A1314" s="71"/>
      <c r="B1314" s="71"/>
      <c r="C1314" s="71"/>
      <c r="D1314" s="71"/>
      <c r="E1314" s="71"/>
      <c r="F1314" s="71"/>
      <c r="G1314" s="71"/>
      <c r="H1314" s="71"/>
      <c r="I1314" s="71"/>
      <c r="J1314" s="71"/>
      <c r="K1314" s="71"/>
      <c r="L1314" s="71"/>
      <c r="M1314" s="71"/>
      <c r="N1314" s="71"/>
      <c r="O1314" s="71"/>
      <c r="P1314" s="71"/>
      <c r="Q1314" s="71"/>
      <c r="R1314" s="71"/>
    </row>
    <row r="1315" spans="1:18" ht="15" x14ac:dyDescent="0.25">
      <c r="A1315" s="71"/>
      <c r="B1315" s="71"/>
      <c r="C1315" s="71"/>
      <c r="D1315" s="71"/>
      <c r="E1315" s="71"/>
      <c r="F1315" s="71"/>
      <c r="G1315" s="71"/>
      <c r="H1315" s="71"/>
      <c r="I1315" s="71"/>
      <c r="J1315" s="71"/>
      <c r="K1315" s="71"/>
      <c r="L1315" s="71"/>
      <c r="M1315" s="71"/>
      <c r="N1315" s="71"/>
      <c r="O1315" s="71"/>
      <c r="P1315" s="71"/>
      <c r="Q1315" s="71"/>
      <c r="R1315" s="71"/>
    </row>
    <row r="1316" spans="1:18" ht="15" x14ac:dyDescent="0.25">
      <c r="A1316" s="71"/>
      <c r="B1316" s="71"/>
      <c r="C1316" s="71"/>
      <c r="D1316" s="71"/>
      <c r="E1316" s="71"/>
      <c r="F1316" s="71"/>
      <c r="G1316" s="71"/>
      <c r="H1316" s="71"/>
      <c r="I1316" s="71"/>
      <c r="J1316" s="71"/>
      <c r="K1316" s="71"/>
      <c r="L1316" s="71"/>
      <c r="M1316" s="71"/>
      <c r="N1316" s="71"/>
      <c r="O1316" s="71"/>
      <c r="P1316" s="71"/>
      <c r="Q1316" s="71"/>
      <c r="R1316" s="71"/>
    </row>
    <row r="1317" spans="1:18" ht="15" x14ac:dyDescent="0.25">
      <c r="A1317" s="71"/>
      <c r="B1317" s="71"/>
      <c r="C1317" s="71"/>
      <c r="D1317" s="71"/>
      <c r="E1317" s="71"/>
      <c r="F1317" s="71"/>
      <c r="G1317" s="71"/>
      <c r="H1317" s="71"/>
      <c r="I1317" s="71"/>
      <c r="J1317" s="71"/>
      <c r="K1317" s="71"/>
      <c r="L1317" s="71"/>
      <c r="M1317" s="71"/>
      <c r="N1317" s="71"/>
      <c r="O1317" s="71"/>
      <c r="P1317" s="71"/>
      <c r="Q1317" s="71"/>
      <c r="R1317" s="71"/>
    </row>
    <row r="1318" spans="1:18" ht="15" x14ac:dyDescent="0.25">
      <c r="A1318" s="71"/>
      <c r="B1318" s="71"/>
      <c r="C1318" s="71"/>
      <c r="D1318" s="71"/>
      <c r="E1318" s="71"/>
      <c r="F1318" s="71"/>
      <c r="G1318" s="71"/>
      <c r="H1318" s="71"/>
      <c r="I1318" s="71"/>
      <c r="J1318" s="71"/>
      <c r="K1318" s="71"/>
      <c r="L1318" s="71"/>
      <c r="M1318" s="71"/>
      <c r="N1318" s="71"/>
      <c r="O1318" s="71"/>
      <c r="P1318" s="71"/>
      <c r="Q1318" s="71"/>
      <c r="R1318" s="71"/>
    </row>
    <row r="1319" spans="1:18" ht="15" x14ac:dyDescent="0.25">
      <c r="A1319" s="71"/>
      <c r="B1319" s="71"/>
      <c r="C1319" s="71"/>
      <c r="D1319" s="71"/>
      <c r="E1319" s="71"/>
      <c r="F1319" s="71"/>
      <c r="G1319" s="71"/>
      <c r="H1319" s="71"/>
      <c r="I1319" s="71"/>
      <c r="J1319" s="71"/>
      <c r="K1319" s="71"/>
      <c r="L1319" s="71"/>
      <c r="M1319" s="71"/>
      <c r="N1319" s="71"/>
      <c r="O1319" s="71"/>
      <c r="P1319" s="71"/>
      <c r="Q1319" s="71"/>
      <c r="R1319" s="71"/>
    </row>
    <row r="1320" spans="1:18" ht="15" x14ac:dyDescent="0.25">
      <c r="A1320" s="71"/>
      <c r="B1320" s="71"/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P1320" s="71"/>
      <c r="Q1320" s="71"/>
      <c r="R1320" s="71"/>
    </row>
    <row r="1321" spans="1:18" ht="15" x14ac:dyDescent="0.25">
      <c r="A1321" s="71"/>
      <c r="B1321" s="71"/>
      <c r="C1321" s="71"/>
      <c r="D1321" s="71"/>
      <c r="E1321" s="71"/>
      <c r="F1321" s="71"/>
      <c r="G1321" s="71"/>
      <c r="H1321" s="71"/>
      <c r="I1321" s="71"/>
      <c r="J1321" s="71"/>
      <c r="K1321" s="71"/>
      <c r="L1321" s="71"/>
      <c r="M1321" s="71"/>
      <c r="N1321" s="71"/>
      <c r="O1321" s="71"/>
      <c r="P1321" s="71"/>
      <c r="Q1321" s="71"/>
      <c r="R1321" s="71"/>
    </row>
    <row r="1322" spans="1:18" ht="15" x14ac:dyDescent="0.25">
      <c r="A1322" s="71"/>
      <c r="B1322" s="71"/>
      <c r="C1322" s="71"/>
      <c r="D1322" s="71"/>
      <c r="E1322" s="71"/>
      <c r="F1322" s="71"/>
      <c r="G1322" s="71"/>
      <c r="H1322" s="71"/>
      <c r="I1322" s="71"/>
      <c r="J1322" s="71"/>
      <c r="K1322" s="71"/>
      <c r="L1322" s="71"/>
      <c r="M1322" s="71"/>
      <c r="N1322" s="71"/>
      <c r="O1322" s="71"/>
      <c r="P1322" s="71"/>
      <c r="Q1322" s="71"/>
      <c r="R1322" s="71"/>
    </row>
    <row r="1323" spans="1:18" ht="15" x14ac:dyDescent="0.25">
      <c r="A1323" s="71"/>
      <c r="B1323" s="71"/>
      <c r="C1323" s="71"/>
      <c r="D1323" s="71"/>
      <c r="E1323" s="71"/>
      <c r="F1323" s="71"/>
      <c r="G1323" s="71"/>
      <c r="H1323" s="71"/>
      <c r="I1323" s="71"/>
      <c r="J1323" s="71"/>
      <c r="K1323" s="71"/>
      <c r="L1323" s="71"/>
      <c r="M1323" s="71"/>
      <c r="N1323" s="71"/>
      <c r="O1323" s="71"/>
      <c r="P1323" s="71"/>
      <c r="Q1323" s="71"/>
      <c r="R1323" s="71"/>
    </row>
    <row r="1324" spans="1:18" ht="15" x14ac:dyDescent="0.25">
      <c r="A1324" s="71"/>
      <c r="B1324" s="71"/>
      <c r="C1324" s="71"/>
      <c r="D1324" s="71"/>
      <c r="E1324" s="71"/>
      <c r="F1324" s="71"/>
      <c r="G1324" s="71"/>
      <c r="H1324" s="71"/>
      <c r="I1324" s="71"/>
      <c r="J1324" s="71"/>
      <c r="K1324" s="71"/>
      <c r="L1324" s="71"/>
      <c r="M1324" s="71"/>
      <c r="N1324" s="71"/>
      <c r="O1324" s="71"/>
      <c r="P1324" s="71"/>
      <c r="Q1324" s="71"/>
      <c r="R1324" s="71"/>
    </row>
    <row r="1325" spans="1:18" ht="15" x14ac:dyDescent="0.25">
      <c r="A1325" s="71"/>
      <c r="B1325" s="71"/>
      <c r="C1325" s="71"/>
      <c r="D1325" s="71"/>
      <c r="E1325" s="71"/>
      <c r="F1325" s="71"/>
      <c r="G1325" s="71"/>
      <c r="H1325" s="71"/>
      <c r="I1325" s="71"/>
      <c r="J1325" s="71"/>
      <c r="K1325" s="71"/>
      <c r="L1325" s="71"/>
      <c r="M1325" s="71"/>
      <c r="N1325" s="71"/>
      <c r="O1325" s="71"/>
      <c r="P1325" s="71"/>
      <c r="Q1325" s="71"/>
      <c r="R1325" s="71"/>
    </row>
    <row r="1326" spans="1:18" ht="15" x14ac:dyDescent="0.25">
      <c r="A1326" s="71"/>
      <c r="B1326" s="71"/>
      <c r="C1326" s="71"/>
      <c r="D1326" s="71"/>
      <c r="E1326" s="71"/>
      <c r="F1326" s="71"/>
      <c r="G1326" s="71"/>
      <c r="H1326" s="71"/>
      <c r="I1326" s="71"/>
      <c r="J1326" s="71"/>
      <c r="K1326" s="71"/>
      <c r="L1326" s="71"/>
      <c r="M1326" s="71"/>
      <c r="N1326" s="71"/>
      <c r="O1326" s="71"/>
      <c r="P1326" s="71"/>
      <c r="Q1326" s="71"/>
      <c r="R1326" s="71"/>
    </row>
    <row r="1327" spans="1:18" ht="15" x14ac:dyDescent="0.25">
      <c r="A1327" s="71"/>
      <c r="B1327" s="71"/>
      <c r="C1327" s="71"/>
      <c r="D1327" s="71"/>
      <c r="E1327" s="71"/>
      <c r="F1327" s="71"/>
      <c r="G1327" s="71"/>
      <c r="H1327" s="71"/>
      <c r="I1327" s="71"/>
      <c r="J1327" s="71"/>
      <c r="K1327" s="71"/>
      <c r="L1327" s="71"/>
      <c r="M1327" s="71"/>
      <c r="N1327" s="71"/>
      <c r="O1327" s="71"/>
      <c r="P1327" s="71"/>
      <c r="Q1327" s="71"/>
      <c r="R1327" s="71"/>
    </row>
    <row r="1328" spans="1:18" ht="15" x14ac:dyDescent="0.25">
      <c r="A1328" s="71"/>
      <c r="B1328" s="71"/>
      <c r="C1328" s="71"/>
      <c r="D1328" s="71"/>
      <c r="E1328" s="71"/>
      <c r="F1328" s="71"/>
      <c r="G1328" s="71"/>
      <c r="H1328" s="71"/>
      <c r="I1328" s="71"/>
      <c r="J1328" s="71"/>
      <c r="K1328" s="71"/>
      <c r="L1328" s="71"/>
      <c r="M1328" s="71"/>
      <c r="N1328" s="71"/>
      <c r="O1328" s="71"/>
      <c r="P1328" s="71"/>
      <c r="Q1328" s="71"/>
      <c r="R1328" s="71"/>
    </row>
    <row r="1329" spans="1:18" ht="15" x14ac:dyDescent="0.25">
      <c r="A1329" s="71"/>
      <c r="B1329" s="71"/>
      <c r="C1329" s="71"/>
      <c r="D1329" s="71"/>
      <c r="E1329" s="71"/>
      <c r="F1329" s="71"/>
      <c r="G1329" s="71"/>
      <c r="H1329" s="71"/>
      <c r="I1329" s="71"/>
      <c r="J1329" s="71"/>
      <c r="K1329" s="71"/>
      <c r="L1329" s="71"/>
      <c r="M1329" s="71"/>
      <c r="N1329" s="71"/>
      <c r="O1329" s="71"/>
      <c r="P1329" s="71"/>
      <c r="Q1329" s="71"/>
      <c r="R1329" s="71"/>
    </row>
    <row r="1330" spans="1:18" ht="15" x14ac:dyDescent="0.25">
      <c r="A1330" s="71"/>
      <c r="B1330" s="71"/>
      <c r="C1330" s="71"/>
      <c r="D1330" s="71"/>
      <c r="E1330" s="71"/>
      <c r="F1330" s="71"/>
      <c r="G1330" s="71"/>
      <c r="H1330" s="71"/>
      <c r="I1330" s="71"/>
      <c r="J1330" s="71"/>
      <c r="K1330" s="71"/>
      <c r="L1330" s="71"/>
      <c r="M1330" s="71"/>
      <c r="N1330" s="71"/>
      <c r="O1330" s="71"/>
      <c r="P1330" s="71"/>
      <c r="Q1330" s="71"/>
      <c r="R1330" s="71"/>
    </row>
    <row r="1331" spans="1:18" ht="15" x14ac:dyDescent="0.25">
      <c r="A1331" s="71"/>
      <c r="B1331" s="71"/>
      <c r="C1331" s="71"/>
      <c r="D1331" s="71"/>
      <c r="E1331" s="71"/>
      <c r="F1331" s="71"/>
      <c r="G1331" s="71"/>
      <c r="H1331" s="71"/>
      <c r="I1331" s="71"/>
      <c r="J1331" s="71"/>
      <c r="K1331" s="71"/>
      <c r="L1331" s="71"/>
      <c r="M1331" s="71"/>
      <c r="N1331" s="71"/>
      <c r="O1331" s="71"/>
      <c r="P1331" s="71"/>
      <c r="Q1331" s="71"/>
      <c r="R1331" s="71"/>
    </row>
    <row r="1332" spans="1:18" ht="15" x14ac:dyDescent="0.25">
      <c r="A1332" s="71"/>
      <c r="B1332" s="71"/>
      <c r="C1332" s="71"/>
      <c r="D1332" s="71"/>
      <c r="E1332" s="71"/>
      <c r="F1332" s="71"/>
      <c r="G1332" s="71"/>
      <c r="H1332" s="71"/>
      <c r="I1332" s="71"/>
      <c r="J1332" s="71"/>
      <c r="K1332" s="71"/>
      <c r="L1332" s="71"/>
      <c r="M1332" s="71"/>
      <c r="N1332" s="71"/>
      <c r="O1332" s="71"/>
      <c r="P1332" s="71"/>
      <c r="Q1332" s="71"/>
      <c r="R1332" s="71"/>
    </row>
    <row r="1333" spans="1:18" ht="15" x14ac:dyDescent="0.25">
      <c r="A1333" s="71"/>
      <c r="B1333" s="71"/>
      <c r="C1333" s="71"/>
      <c r="D1333" s="71"/>
      <c r="E1333" s="71"/>
      <c r="F1333" s="71"/>
      <c r="G1333" s="71"/>
      <c r="H1333" s="71"/>
      <c r="I1333" s="71"/>
      <c r="J1333" s="71"/>
      <c r="K1333" s="71"/>
      <c r="L1333" s="71"/>
      <c r="M1333" s="71"/>
      <c r="N1333" s="71"/>
      <c r="O1333" s="71"/>
      <c r="P1333" s="71"/>
      <c r="Q1333" s="71"/>
      <c r="R1333" s="71"/>
    </row>
    <row r="1334" spans="1:18" ht="15" x14ac:dyDescent="0.25">
      <c r="A1334" s="71"/>
      <c r="B1334" s="71"/>
      <c r="C1334" s="71"/>
      <c r="D1334" s="71"/>
      <c r="E1334" s="71"/>
      <c r="F1334" s="71"/>
      <c r="G1334" s="71"/>
      <c r="H1334" s="71"/>
      <c r="I1334" s="71"/>
      <c r="J1334" s="71"/>
      <c r="K1334" s="71"/>
      <c r="L1334" s="71"/>
      <c r="M1334" s="71"/>
      <c r="N1334" s="71"/>
      <c r="O1334" s="71"/>
      <c r="P1334" s="71"/>
      <c r="Q1334" s="71"/>
      <c r="R1334" s="71"/>
    </row>
    <row r="1335" spans="1:18" ht="15" x14ac:dyDescent="0.25">
      <c r="A1335" s="71"/>
      <c r="B1335" s="71"/>
      <c r="C1335" s="71"/>
      <c r="D1335" s="71"/>
      <c r="E1335" s="71"/>
      <c r="F1335" s="71"/>
      <c r="G1335" s="71"/>
      <c r="H1335" s="71"/>
      <c r="I1335" s="71"/>
      <c r="J1335" s="71"/>
      <c r="K1335" s="71"/>
      <c r="L1335" s="71"/>
      <c r="M1335" s="71"/>
      <c r="N1335" s="71"/>
      <c r="O1335" s="71"/>
      <c r="P1335" s="71"/>
      <c r="Q1335" s="71"/>
      <c r="R1335" s="71"/>
    </row>
    <row r="1336" spans="1:18" ht="15" x14ac:dyDescent="0.25">
      <c r="A1336" s="71"/>
      <c r="B1336" s="71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1"/>
      <c r="O1336" s="71"/>
      <c r="P1336" s="71"/>
      <c r="Q1336" s="71"/>
      <c r="R1336" s="71"/>
    </row>
    <row r="1337" spans="1:18" ht="15" x14ac:dyDescent="0.25">
      <c r="A1337" s="71"/>
      <c r="B1337" s="71"/>
      <c r="C1337" s="71"/>
      <c r="D1337" s="71"/>
      <c r="E1337" s="71"/>
      <c r="F1337" s="71"/>
      <c r="G1337" s="71"/>
      <c r="H1337" s="71"/>
      <c r="I1337" s="71"/>
      <c r="J1337" s="71"/>
      <c r="K1337" s="71"/>
      <c r="L1337" s="71"/>
      <c r="M1337" s="71"/>
      <c r="N1337" s="71"/>
      <c r="O1337" s="71"/>
      <c r="P1337" s="71"/>
      <c r="Q1337" s="71"/>
      <c r="R1337" s="71"/>
    </row>
    <row r="1338" spans="1:18" ht="15" x14ac:dyDescent="0.25">
      <c r="A1338" s="71"/>
      <c r="B1338" s="71"/>
      <c r="C1338" s="71"/>
      <c r="D1338" s="71"/>
      <c r="E1338" s="71"/>
      <c r="F1338" s="71"/>
      <c r="G1338" s="71"/>
      <c r="H1338" s="71"/>
      <c r="I1338" s="71"/>
      <c r="J1338" s="71"/>
      <c r="K1338" s="71"/>
      <c r="L1338" s="71"/>
      <c r="M1338" s="71"/>
      <c r="N1338" s="71"/>
      <c r="O1338" s="71"/>
      <c r="P1338" s="71"/>
      <c r="Q1338" s="71"/>
      <c r="R1338" s="71"/>
    </row>
    <row r="1339" spans="1:18" ht="15" x14ac:dyDescent="0.25">
      <c r="A1339" s="71"/>
      <c r="B1339" s="71"/>
      <c r="C1339" s="71"/>
      <c r="D1339" s="71"/>
      <c r="E1339" s="71"/>
      <c r="F1339" s="71"/>
      <c r="G1339" s="71"/>
      <c r="H1339" s="71"/>
      <c r="I1339" s="71"/>
      <c r="J1339" s="71"/>
      <c r="K1339" s="71"/>
      <c r="L1339" s="71"/>
      <c r="M1339" s="71"/>
      <c r="N1339" s="71"/>
      <c r="O1339" s="71"/>
      <c r="P1339" s="71"/>
      <c r="Q1339" s="71"/>
      <c r="R1339" s="71"/>
    </row>
    <row r="1340" spans="1:18" ht="15" x14ac:dyDescent="0.25">
      <c r="A1340" s="71"/>
      <c r="B1340" s="71"/>
      <c r="C1340" s="71"/>
      <c r="D1340" s="71"/>
      <c r="E1340" s="71"/>
      <c r="F1340" s="71"/>
      <c r="G1340" s="71"/>
      <c r="H1340" s="71"/>
      <c r="I1340" s="71"/>
      <c r="J1340" s="71"/>
      <c r="K1340" s="71"/>
      <c r="L1340" s="71"/>
      <c r="M1340" s="71"/>
      <c r="N1340" s="71"/>
      <c r="O1340" s="71"/>
      <c r="P1340" s="71"/>
      <c r="Q1340" s="71"/>
      <c r="R1340" s="71"/>
    </row>
    <row r="1341" spans="1:18" ht="15" x14ac:dyDescent="0.25">
      <c r="A1341" s="71"/>
      <c r="B1341" s="71"/>
      <c r="C1341" s="71"/>
      <c r="D1341" s="71"/>
      <c r="E1341" s="71"/>
      <c r="F1341" s="71"/>
      <c r="G1341" s="71"/>
      <c r="H1341" s="71"/>
      <c r="I1341" s="71"/>
      <c r="J1341" s="71"/>
      <c r="K1341" s="71"/>
      <c r="L1341" s="71"/>
      <c r="M1341" s="71"/>
      <c r="N1341" s="71"/>
      <c r="O1341" s="71"/>
      <c r="P1341" s="71"/>
      <c r="Q1341" s="71"/>
      <c r="R1341" s="71"/>
    </row>
    <row r="1342" spans="1:18" ht="15" x14ac:dyDescent="0.25">
      <c r="A1342" s="71"/>
      <c r="B1342" s="71"/>
      <c r="C1342" s="71"/>
      <c r="D1342" s="71"/>
      <c r="E1342" s="71"/>
      <c r="F1342" s="71"/>
      <c r="G1342" s="71"/>
      <c r="H1342" s="71"/>
      <c r="I1342" s="71"/>
      <c r="J1342" s="71"/>
      <c r="K1342" s="71"/>
      <c r="L1342" s="71"/>
      <c r="M1342" s="71"/>
      <c r="N1342" s="71"/>
      <c r="O1342" s="71"/>
      <c r="P1342" s="71"/>
      <c r="Q1342" s="71"/>
      <c r="R1342" s="71"/>
    </row>
    <row r="1343" spans="1:18" ht="15" x14ac:dyDescent="0.25">
      <c r="A1343" s="71"/>
      <c r="B1343" s="71"/>
      <c r="C1343" s="71"/>
      <c r="D1343" s="71"/>
      <c r="E1343" s="71"/>
      <c r="F1343" s="71"/>
      <c r="G1343" s="71"/>
      <c r="H1343" s="71"/>
      <c r="I1343" s="71"/>
      <c r="J1343" s="71"/>
      <c r="K1343" s="71"/>
      <c r="L1343" s="71"/>
      <c r="M1343" s="71"/>
      <c r="N1343" s="71"/>
      <c r="O1343" s="71"/>
      <c r="P1343" s="71"/>
      <c r="Q1343" s="71"/>
      <c r="R1343" s="71"/>
    </row>
    <row r="1344" spans="1:18" ht="15" x14ac:dyDescent="0.25">
      <c r="A1344" s="71"/>
      <c r="B1344" s="71"/>
      <c r="C1344" s="71"/>
      <c r="D1344" s="71"/>
      <c r="E1344" s="71"/>
      <c r="F1344" s="71"/>
      <c r="G1344" s="71"/>
      <c r="H1344" s="71"/>
      <c r="I1344" s="71"/>
      <c r="J1344" s="71"/>
      <c r="K1344" s="71"/>
      <c r="L1344" s="71"/>
      <c r="M1344" s="71"/>
      <c r="N1344" s="71"/>
      <c r="O1344" s="71"/>
      <c r="P1344" s="71"/>
      <c r="Q1344" s="71"/>
      <c r="R1344" s="71"/>
    </row>
    <row r="1345" spans="1:18" ht="15" x14ac:dyDescent="0.25">
      <c r="A1345" s="71"/>
      <c r="B1345" s="71"/>
      <c r="C1345" s="71"/>
      <c r="D1345" s="71"/>
      <c r="E1345" s="71"/>
      <c r="F1345" s="71"/>
      <c r="G1345" s="71"/>
      <c r="H1345" s="71"/>
      <c r="I1345" s="71"/>
      <c r="J1345" s="71"/>
      <c r="K1345" s="71"/>
      <c r="L1345" s="71"/>
      <c r="M1345" s="71"/>
      <c r="N1345" s="71"/>
      <c r="O1345" s="71"/>
      <c r="P1345" s="71"/>
      <c r="Q1345" s="71"/>
      <c r="R1345" s="71"/>
    </row>
    <row r="1346" spans="1:18" ht="15" x14ac:dyDescent="0.25">
      <c r="A1346" s="71"/>
      <c r="B1346" s="71"/>
      <c r="C1346" s="71"/>
      <c r="D1346" s="71"/>
      <c r="E1346" s="71"/>
      <c r="F1346" s="71"/>
      <c r="G1346" s="71"/>
      <c r="H1346" s="71"/>
      <c r="I1346" s="71"/>
      <c r="J1346" s="71"/>
      <c r="K1346" s="71"/>
      <c r="L1346" s="71"/>
      <c r="M1346" s="71"/>
      <c r="N1346" s="71"/>
      <c r="O1346" s="71"/>
      <c r="P1346" s="71"/>
      <c r="Q1346" s="71"/>
      <c r="R1346" s="71"/>
    </row>
    <row r="1347" spans="1:18" ht="15" x14ac:dyDescent="0.25">
      <c r="A1347" s="71"/>
      <c r="B1347" s="71"/>
      <c r="C1347" s="71"/>
      <c r="D1347" s="71"/>
      <c r="E1347" s="71"/>
      <c r="F1347" s="71"/>
      <c r="G1347" s="71"/>
      <c r="H1347" s="71"/>
      <c r="I1347" s="71"/>
      <c r="J1347" s="71"/>
      <c r="K1347" s="71"/>
      <c r="L1347" s="71"/>
      <c r="M1347" s="71"/>
      <c r="N1347" s="71"/>
      <c r="O1347" s="71"/>
      <c r="P1347" s="71"/>
      <c r="Q1347" s="71"/>
      <c r="R1347" s="71"/>
    </row>
    <row r="1348" spans="1:18" ht="15" x14ac:dyDescent="0.25">
      <c r="A1348" s="71"/>
      <c r="B1348" s="71"/>
      <c r="C1348" s="71"/>
      <c r="D1348" s="71"/>
      <c r="E1348" s="71"/>
      <c r="F1348" s="71"/>
      <c r="G1348" s="71"/>
      <c r="H1348" s="71"/>
      <c r="I1348" s="71"/>
      <c r="J1348" s="71"/>
      <c r="K1348" s="71"/>
      <c r="L1348" s="71"/>
      <c r="M1348" s="71"/>
      <c r="N1348" s="71"/>
      <c r="O1348" s="71"/>
      <c r="P1348" s="71"/>
      <c r="Q1348" s="71"/>
      <c r="R1348" s="71"/>
    </row>
    <row r="1349" spans="1:18" ht="15" x14ac:dyDescent="0.25">
      <c r="A1349" s="71"/>
      <c r="B1349" s="71"/>
      <c r="C1349" s="71"/>
      <c r="D1349" s="71"/>
      <c r="E1349" s="71"/>
      <c r="F1349" s="71"/>
      <c r="G1349" s="71"/>
      <c r="H1349" s="71"/>
      <c r="I1349" s="71"/>
      <c r="J1349" s="71"/>
      <c r="K1349" s="71"/>
      <c r="L1349" s="71"/>
      <c r="M1349" s="71"/>
      <c r="N1349" s="71"/>
      <c r="O1349" s="71"/>
      <c r="P1349" s="71"/>
      <c r="Q1349" s="71"/>
      <c r="R1349" s="71"/>
    </row>
    <row r="1350" spans="1:18" ht="15" x14ac:dyDescent="0.25">
      <c r="A1350" s="71"/>
      <c r="B1350" s="71"/>
      <c r="C1350" s="71"/>
      <c r="D1350" s="71"/>
      <c r="E1350" s="71"/>
      <c r="F1350" s="71"/>
      <c r="G1350" s="71"/>
      <c r="H1350" s="71"/>
      <c r="I1350" s="71"/>
      <c r="J1350" s="71"/>
      <c r="K1350" s="71"/>
      <c r="L1350" s="71"/>
      <c r="M1350" s="71"/>
      <c r="N1350" s="71"/>
      <c r="O1350" s="71"/>
      <c r="P1350" s="71"/>
      <c r="Q1350" s="71"/>
      <c r="R1350" s="71"/>
    </row>
    <row r="1351" spans="1:18" ht="15" x14ac:dyDescent="0.25">
      <c r="A1351" s="71"/>
      <c r="B1351" s="71"/>
      <c r="C1351" s="71"/>
      <c r="D1351" s="71"/>
      <c r="E1351" s="71"/>
      <c r="F1351" s="71"/>
      <c r="G1351" s="71"/>
      <c r="H1351" s="71"/>
      <c r="I1351" s="71"/>
      <c r="J1351" s="71"/>
      <c r="K1351" s="71"/>
      <c r="L1351" s="71"/>
      <c r="M1351" s="71"/>
      <c r="N1351" s="71"/>
      <c r="O1351" s="71"/>
      <c r="P1351" s="71"/>
      <c r="Q1351" s="71"/>
      <c r="R1351" s="71"/>
    </row>
    <row r="1352" spans="1:18" ht="15" x14ac:dyDescent="0.25">
      <c r="A1352" s="71"/>
      <c r="B1352" s="71"/>
      <c r="C1352" s="71"/>
      <c r="D1352" s="71"/>
      <c r="E1352" s="71"/>
      <c r="F1352" s="71"/>
      <c r="G1352" s="71"/>
      <c r="H1352" s="71"/>
      <c r="I1352" s="71"/>
      <c r="J1352" s="71"/>
      <c r="K1352" s="71"/>
      <c r="L1352" s="71"/>
      <c r="M1352" s="71"/>
      <c r="N1352" s="71"/>
      <c r="O1352" s="71"/>
      <c r="P1352" s="71"/>
      <c r="Q1352" s="71"/>
      <c r="R1352" s="71"/>
    </row>
    <row r="1353" spans="1:18" ht="15" x14ac:dyDescent="0.25">
      <c r="A1353" s="71"/>
      <c r="B1353" s="71"/>
      <c r="C1353" s="71"/>
      <c r="D1353" s="71"/>
      <c r="E1353" s="71"/>
      <c r="F1353" s="71"/>
      <c r="G1353" s="71"/>
      <c r="H1353" s="71"/>
      <c r="I1353" s="71"/>
      <c r="J1353" s="71"/>
      <c r="K1353" s="71"/>
      <c r="L1353" s="71"/>
      <c r="M1353" s="71"/>
      <c r="N1353" s="71"/>
      <c r="O1353" s="71"/>
      <c r="P1353" s="71"/>
      <c r="Q1353" s="71"/>
      <c r="R1353" s="71"/>
    </row>
    <row r="1354" spans="1:18" ht="15" x14ac:dyDescent="0.25">
      <c r="A1354" s="71"/>
      <c r="B1354" s="71"/>
      <c r="C1354" s="71"/>
      <c r="D1354" s="71"/>
      <c r="E1354" s="71"/>
      <c r="F1354" s="71"/>
      <c r="G1354" s="71"/>
      <c r="H1354" s="71"/>
      <c r="I1354" s="71"/>
      <c r="J1354" s="71"/>
      <c r="K1354" s="71"/>
      <c r="L1354" s="71"/>
      <c r="M1354" s="71"/>
      <c r="N1354" s="71"/>
      <c r="O1354" s="71"/>
      <c r="P1354" s="71"/>
      <c r="Q1354" s="71"/>
      <c r="R1354" s="71"/>
    </row>
    <row r="1355" spans="1:18" ht="15" x14ac:dyDescent="0.25">
      <c r="A1355" s="71"/>
      <c r="B1355" s="71"/>
      <c r="C1355" s="71"/>
      <c r="D1355" s="71"/>
      <c r="E1355" s="71"/>
      <c r="F1355" s="71"/>
      <c r="G1355" s="71"/>
      <c r="H1355" s="71"/>
      <c r="I1355" s="71"/>
      <c r="J1355" s="71"/>
      <c r="K1355" s="71"/>
      <c r="L1355" s="71"/>
      <c r="M1355" s="71"/>
      <c r="N1355" s="71"/>
      <c r="O1355" s="71"/>
      <c r="P1355" s="71"/>
      <c r="Q1355" s="71"/>
      <c r="R1355" s="71"/>
    </row>
    <row r="1356" spans="1:18" ht="15" x14ac:dyDescent="0.25">
      <c r="A1356" s="71"/>
      <c r="B1356" s="71"/>
      <c r="C1356" s="71"/>
      <c r="D1356" s="71"/>
      <c r="E1356" s="71"/>
      <c r="F1356" s="71"/>
      <c r="G1356" s="71"/>
      <c r="H1356" s="71"/>
      <c r="I1356" s="71"/>
      <c r="J1356" s="71"/>
      <c r="K1356" s="71"/>
      <c r="L1356" s="71"/>
      <c r="M1356" s="71"/>
      <c r="N1356" s="71"/>
      <c r="O1356" s="71"/>
      <c r="P1356" s="71"/>
      <c r="Q1356" s="71"/>
      <c r="R1356" s="71"/>
    </row>
    <row r="1357" spans="1:18" ht="15" x14ac:dyDescent="0.25">
      <c r="A1357" s="71"/>
      <c r="B1357" s="71"/>
      <c r="C1357" s="71"/>
      <c r="D1357" s="71"/>
      <c r="E1357" s="71"/>
      <c r="F1357" s="71"/>
      <c r="G1357" s="71"/>
      <c r="H1357" s="71"/>
      <c r="I1357" s="71"/>
      <c r="J1357" s="71"/>
      <c r="K1357" s="71"/>
      <c r="L1357" s="71"/>
      <c r="M1357" s="71"/>
      <c r="N1357" s="71"/>
      <c r="O1357" s="71"/>
      <c r="P1357" s="71"/>
      <c r="Q1357" s="71"/>
      <c r="R1357" s="71"/>
    </row>
    <row r="1358" spans="1:18" ht="15" x14ac:dyDescent="0.25">
      <c r="A1358" s="71"/>
      <c r="B1358" s="71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1"/>
      <c r="O1358" s="71"/>
      <c r="P1358" s="71"/>
      <c r="Q1358" s="71"/>
      <c r="R1358" s="71"/>
    </row>
    <row r="1359" spans="1:18" ht="15" x14ac:dyDescent="0.25">
      <c r="A1359" s="71"/>
      <c r="B1359" s="71"/>
      <c r="C1359" s="71"/>
      <c r="D1359" s="71"/>
      <c r="E1359" s="71"/>
      <c r="F1359" s="71"/>
      <c r="G1359" s="71"/>
      <c r="H1359" s="71"/>
      <c r="I1359" s="71"/>
      <c r="J1359" s="71"/>
      <c r="K1359" s="71"/>
      <c r="L1359" s="71"/>
      <c r="M1359" s="71"/>
      <c r="N1359" s="71"/>
      <c r="O1359" s="71"/>
      <c r="P1359" s="71"/>
      <c r="Q1359" s="71"/>
      <c r="R1359" s="71"/>
    </row>
    <row r="1360" spans="1:18" ht="15" x14ac:dyDescent="0.25">
      <c r="A1360" s="71"/>
      <c r="B1360" s="71"/>
      <c r="C1360" s="71"/>
      <c r="D1360" s="71"/>
      <c r="E1360" s="71"/>
      <c r="F1360" s="71"/>
      <c r="G1360" s="71"/>
      <c r="H1360" s="71"/>
      <c r="I1360" s="71"/>
      <c r="J1360" s="71"/>
      <c r="K1360" s="71"/>
      <c r="L1360" s="71"/>
      <c r="M1360" s="71"/>
      <c r="N1360" s="71"/>
      <c r="O1360" s="71"/>
      <c r="P1360" s="71"/>
      <c r="Q1360" s="71"/>
      <c r="R1360" s="71"/>
    </row>
    <row r="1361" spans="1:18" ht="15" x14ac:dyDescent="0.25">
      <c r="A1361" s="71"/>
      <c r="B1361" s="71"/>
      <c r="C1361" s="71"/>
      <c r="D1361" s="71"/>
      <c r="E1361" s="71"/>
      <c r="F1361" s="71"/>
      <c r="G1361" s="71"/>
      <c r="H1361" s="71"/>
      <c r="I1361" s="71"/>
      <c r="J1361" s="71"/>
      <c r="K1361" s="71"/>
      <c r="L1361" s="71"/>
      <c r="M1361" s="71"/>
      <c r="N1361" s="71"/>
      <c r="O1361" s="71"/>
      <c r="P1361" s="71"/>
      <c r="Q1361" s="71"/>
      <c r="R1361" s="71"/>
    </row>
    <row r="1362" spans="1:18" ht="15" x14ac:dyDescent="0.25">
      <c r="A1362" s="71"/>
      <c r="B1362" s="71"/>
      <c r="C1362" s="71"/>
      <c r="D1362" s="71"/>
      <c r="E1362" s="71"/>
      <c r="F1362" s="71"/>
      <c r="G1362" s="71"/>
      <c r="H1362" s="71"/>
      <c r="I1362" s="71"/>
      <c r="J1362" s="71"/>
      <c r="K1362" s="71"/>
      <c r="L1362" s="71"/>
      <c r="M1362" s="71"/>
      <c r="N1362" s="71"/>
      <c r="O1362" s="71"/>
      <c r="P1362" s="71"/>
      <c r="Q1362" s="71"/>
      <c r="R1362" s="71"/>
    </row>
    <row r="1363" spans="1:18" ht="15" x14ac:dyDescent="0.25">
      <c r="A1363" s="71"/>
      <c r="B1363" s="71"/>
      <c r="C1363" s="71"/>
      <c r="D1363" s="71"/>
      <c r="E1363" s="71"/>
      <c r="F1363" s="71"/>
      <c r="G1363" s="71"/>
      <c r="H1363" s="71"/>
      <c r="I1363" s="71"/>
      <c r="J1363" s="71"/>
      <c r="K1363" s="71"/>
      <c r="L1363" s="71"/>
      <c r="M1363" s="71"/>
      <c r="N1363" s="71"/>
      <c r="O1363" s="71"/>
      <c r="P1363" s="71"/>
      <c r="Q1363" s="71"/>
      <c r="R1363" s="71"/>
    </row>
    <row r="1364" spans="1:18" ht="15" x14ac:dyDescent="0.25">
      <c r="A1364" s="71"/>
      <c r="B1364" s="71"/>
      <c r="C1364" s="71"/>
      <c r="D1364" s="71"/>
      <c r="E1364" s="71"/>
      <c r="F1364" s="71"/>
      <c r="G1364" s="71"/>
      <c r="H1364" s="71"/>
      <c r="I1364" s="71"/>
      <c r="J1364" s="71"/>
      <c r="K1364" s="71"/>
      <c r="L1364" s="71"/>
      <c r="M1364" s="71"/>
      <c r="N1364" s="71"/>
      <c r="O1364" s="71"/>
      <c r="P1364" s="71"/>
      <c r="Q1364" s="71"/>
      <c r="R1364" s="71"/>
    </row>
    <row r="1365" spans="1:18" ht="15" x14ac:dyDescent="0.25">
      <c r="A1365" s="71"/>
      <c r="B1365" s="71"/>
      <c r="C1365" s="71"/>
      <c r="D1365" s="71"/>
      <c r="E1365" s="71"/>
      <c r="F1365" s="71"/>
      <c r="G1365" s="71"/>
      <c r="H1365" s="71"/>
      <c r="I1365" s="71"/>
      <c r="J1365" s="71"/>
      <c r="K1365" s="71"/>
      <c r="L1365" s="71"/>
      <c r="M1365" s="71"/>
      <c r="N1365" s="71"/>
      <c r="O1365" s="71"/>
      <c r="P1365" s="71"/>
      <c r="Q1365" s="71"/>
      <c r="R1365" s="71"/>
    </row>
    <row r="1366" spans="1:18" ht="15" x14ac:dyDescent="0.25">
      <c r="A1366" s="71"/>
      <c r="B1366" s="71"/>
      <c r="C1366" s="71"/>
      <c r="D1366" s="71"/>
      <c r="E1366" s="71"/>
      <c r="F1366" s="71"/>
      <c r="G1366" s="71"/>
      <c r="H1366" s="71"/>
      <c r="I1366" s="71"/>
      <c r="J1366" s="71"/>
      <c r="K1366" s="71"/>
      <c r="L1366" s="71"/>
      <c r="M1366" s="71"/>
      <c r="N1366" s="71"/>
      <c r="O1366" s="71"/>
      <c r="P1366" s="71"/>
      <c r="Q1366" s="71"/>
      <c r="R1366" s="71"/>
    </row>
    <row r="1367" spans="1:18" ht="15" x14ac:dyDescent="0.25">
      <c r="A1367" s="71"/>
      <c r="B1367" s="71"/>
      <c r="C1367" s="71"/>
      <c r="D1367" s="71"/>
      <c r="E1367" s="71"/>
      <c r="F1367" s="71"/>
      <c r="G1367" s="71"/>
      <c r="H1367" s="71"/>
      <c r="I1367" s="71"/>
      <c r="J1367" s="71"/>
      <c r="K1367" s="71"/>
      <c r="L1367" s="71"/>
      <c r="M1367" s="71"/>
      <c r="N1367" s="71"/>
      <c r="O1367" s="71"/>
      <c r="P1367" s="71"/>
      <c r="Q1367" s="71"/>
      <c r="R1367" s="71"/>
    </row>
    <row r="1368" spans="1:18" ht="15" x14ac:dyDescent="0.25">
      <c r="A1368" s="71"/>
      <c r="B1368" s="71"/>
      <c r="C1368" s="71"/>
      <c r="D1368" s="71"/>
      <c r="E1368" s="71"/>
      <c r="F1368" s="71"/>
      <c r="G1368" s="71"/>
      <c r="H1368" s="71"/>
      <c r="I1368" s="71"/>
      <c r="J1368" s="71"/>
      <c r="K1368" s="71"/>
      <c r="L1368" s="71"/>
      <c r="M1368" s="71"/>
      <c r="N1368" s="71"/>
      <c r="O1368" s="71"/>
      <c r="P1368" s="71"/>
      <c r="Q1368" s="71"/>
      <c r="R1368" s="71"/>
    </row>
    <row r="1369" spans="1:18" ht="15" x14ac:dyDescent="0.25">
      <c r="A1369" s="71"/>
      <c r="B1369" s="71"/>
      <c r="C1369" s="71"/>
      <c r="D1369" s="71"/>
      <c r="E1369" s="71"/>
      <c r="F1369" s="71"/>
      <c r="G1369" s="71"/>
      <c r="H1369" s="71"/>
      <c r="I1369" s="71"/>
      <c r="J1369" s="71"/>
      <c r="K1369" s="71"/>
      <c r="L1369" s="71"/>
      <c r="M1369" s="71"/>
      <c r="N1369" s="71"/>
      <c r="O1369" s="71"/>
      <c r="P1369" s="71"/>
      <c r="Q1369" s="71"/>
      <c r="R1369" s="71"/>
    </row>
    <row r="1370" spans="1:18" ht="15" x14ac:dyDescent="0.25">
      <c r="A1370" s="71"/>
      <c r="B1370" s="71"/>
      <c r="C1370" s="71"/>
      <c r="D1370" s="71"/>
      <c r="E1370" s="71"/>
      <c r="F1370" s="71"/>
      <c r="G1370" s="71"/>
      <c r="H1370" s="71"/>
      <c r="I1370" s="71"/>
      <c r="J1370" s="71"/>
      <c r="K1370" s="71"/>
      <c r="L1370" s="71"/>
      <c r="M1370" s="71"/>
      <c r="N1370" s="71"/>
      <c r="O1370" s="71"/>
      <c r="P1370" s="71"/>
      <c r="Q1370" s="71"/>
      <c r="R1370" s="71"/>
    </row>
    <row r="1371" spans="1:18" ht="15" x14ac:dyDescent="0.25">
      <c r="A1371" s="71"/>
      <c r="B1371" s="71"/>
      <c r="C1371" s="71"/>
      <c r="D1371" s="71"/>
      <c r="E1371" s="71"/>
      <c r="F1371" s="71"/>
      <c r="G1371" s="71"/>
      <c r="H1371" s="71"/>
      <c r="I1371" s="71"/>
      <c r="J1371" s="71"/>
      <c r="K1371" s="71"/>
      <c r="L1371" s="71"/>
      <c r="M1371" s="71"/>
      <c r="N1371" s="71"/>
      <c r="O1371" s="71"/>
      <c r="P1371" s="71"/>
      <c r="Q1371" s="71"/>
      <c r="R1371" s="71"/>
    </row>
    <row r="1372" spans="1:18" ht="15" x14ac:dyDescent="0.25">
      <c r="A1372" s="71"/>
      <c r="B1372" s="71"/>
      <c r="C1372" s="71"/>
      <c r="D1372" s="71"/>
      <c r="E1372" s="71"/>
      <c r="F1372" s="71"/>
      <c r="G1372" s="71"/>
      <c r="H1372" s="71"/>
      <c r="I1372" s="71"/>
      <c r="J1372" s="71"/>
      <c r="K1372" s="71"/>
      <c r="L1372" s="71"/>
      <c r="M1372" s="71"/>
      <c r="N1372" s="71"/>
      <c r="O1372" s="71"/>
      <c r="P1372" s="71"/>
      <c r="Q1372" s="71"/>
      <c r="R1372" s="71"/>
    </row>
    <row r="1373" spans="1:18" ht="15" x14ac:dyDescent="0.25">
      <c r="A1373" s="71"/>
      <c r="B1373" s="71"/>
      <c r="C1373" s="71"/>
      <c r="D1373" s="71"/>
      <c r="E1373" s="71"/>
      <c r="F1373" s="71"/>
      <c r="G1373" s="71"/>
      <c r="H1373" s="71"/>
      <c r="I1373" s="71"/>
      <c r="J1373" s="71"/>
      <c r="K1373" s="71"/>
      <c r="L1373" s="71"/>
      <c r="M1373" s="71"/>
      <c r="N1373" s="71"/>
      <c r="O1373" s="71"/>
      <c r="P1373" s="71"/>
      <c r="Q1373" s="71"/>
      <c r="R1373" s="71"/>
    </row>
    <row r="1374" spans="1:18" ht="15" x14ac:dyDescent="0.25">
      <c r="A1374" s="71"/>
      <c r="B1374" s="71"/>
      <c r="C1374" s="71"/>
      <c r="D1374" s="71"/>
      <c r="E1374" s="71"/>
      <c r="F1374" s="71"/>
      <c r="G1374" s="71"/>
      <c r="H1374" s="71"/>
      <c r="I1374" s="71"/>
      <c r="J1374" s="71"/>
      <c r="K1374" s="71"/>
      <c r="L1374" s="71"/>
      <c r="M1374" s="71"/>
      <c r="N1374" s="71"/>
      <c r="O1374" s="71"/>
      <c r="P1374" s="71"/>
      <c r="Q1374" s="71"/>
      <c r="R1374" s="71"/>
    </row>
    <row r="1375" spans="1:18" ht="15" x14ac:dyDescent="0.25">
      <c r="A1375" s="71"/>
      <c r="B1375" s="71"/>
      <c r="C1375" s="71"/>
      <c r="D1375" s="71"/>
      <c r="E1375" s="71"/>
      <c r="F1375" s="71"/>
      <c r="G1375" s="71"/>
      <c r="H1375" s="71"/>
      <c r="I1375" s="71"/>
      <c r="J1375" s="71"/>
      <c r="K1375" s="71"/>
      <c r="L1375" s="71"/>
      <c r="M1375" s="71"/>
      <c r="N1375" s="71"/>
      <c r="O1375" s="71"/>
      <c r="P1375" s="71"/>
      <c r="Q1375" s="71"/>
      <c r="R1375" s="71"/>
    </row>
    <row r="1376" spans="1:18" ht="15" x14ac:dyDescent="0.25">
      <c r="A1376" s="71"/>
      <c r="B1376" s="71"/>
      <c r="C1376" s="71"/>
      <c r="D1376" s="71"/>
      <c r="E1376" s="71"/>
      <c r="F1376" s="71"/>
      <c r="G1376" s="71"/>
      <c r="H1376" s="71"/>
      <c r="I1376" s="71"/>
      <c r="J1376" s="71"/>
      <c r="K1376" s="71"/>
      <c r="L1376" s="71"/>
      <c r="M1376" s="71"/>
      <c r="N1376" s="71"/>
      <c r="O1376" s="71"/>
      <c r="P1376" s="71"/>
      <c r="Q1376" s="71"/>
      <c r="R1376" s="71"/>
    </row>
    <row r="1377" spans="1:18" ht="15" x14ac:dyDescent="0.25">
      <c r="A1377" s="71"/>
      <c r="B1377" s="71"/>
      <c r="C1377" s="71"/>
      <c r="D1377" s="71"/>
      <c r="E1377" s="71"/>
      <c r="F1377" s="71"/>
      <c r="G1377" s="71"/>
      <c r="H1377" s="71"/>
      <c r="I1377" s="71"/>
      <c r="J1377" s="71"/>
      <c r="K1377" s="71"/>
      <c r="L1377" s="71"/>
      <c r="M1377" s="71"/>
      <c r="N1377" s="71"/>
      <c r="O1377" s="71"/>
      <c r="P1377" s="71"/>
      <c r="Q1377" s="71"/>
      <c r="R1377" s="71"/>
    </row>
    <row r="1378" spans="1:18" ht="15" x14ac:dyDescent="0.25">
      <c r="A1378" s="71"/>
      <c r="B1378" s="71"/>
      <c r="C1378" s="71"/>
      <c r="D1378" s="71"/>
      <c r="E1378" s="71"/>
      <c r="F1378" s="71"/>
      <c r="G1378" s="71"/>
      <c r="H1378" s="71"/>
      <c r="I1378" s="71"/>
      <c r="J1378" s="71"/>
      <c r="K1378" s="71"/>
      <c r="L1378" s="71"/>
      <c r="M1378" s="71"/>
      <c r="N1378" s="71"/>
      <c r="O1378" s="71"/>
      <c r="P1378" s="71"/>
      <c r="Q1378" s="71"/>
      <c r="R1378" s="71"/>
    </row>
    <row r="1379" spans="1:18" ht="15" x14ac:dyDescent="0.25">
      <c r="A1379" s="71"/>
      <c r="B1379" s="71"/>
      <c r="C1379" s="71"/>
      <c r="D1379" s="71"/>
      <c r="E1379" s="71"/>
      <c r="F1379" s="71"/>
      <c r="G1379" s="71"/>
      <c r="H1379" s="71"/>
      <c r="I1379" s="71"/>
      <c r="J1379" s="71"/>
      <c r="K1379" s="71"/>
      <c r="L1379" s="71"/>
      <c r="M1379" s="71"/>
      <c r="N1379" s="71"/>
      <c r="O1379" s="71"/>
      <c r="P1379" s="71"/>
      <c r="Q1379" s="71"/>
      <c r="R1379" s="71"/>
    </row>
    <row r="1380" spans="1:18" ht="15" x14ac:dyDescent="0.25">
      <c r="A1380" s="71"/>
      <c r="B1380" s="71"/>
      <c r="C1380" s="71"/>
      <c r="D1380" s="71"/>
      <c r="E1380" s="71"/>
      <c r="F1380" s="71"/>
      <c r="G1380" s="71"/>
      <c r="H1380" s="71"/>
      <c r="I1380" s="71"/>
      <c r="J1380" s="71"/>
      <c r="K1380" s="71"/>
      <c r="L1380" s="71"/>
      <c r="M1380" s="71"/>
      <c r="N1380" s="71"/>
      <c r="O1380" s="71"/>
      <c r="P1380" s="71"/>
      <c r="Q1380" s="71"/>
      <c r="R1380" s="71"/>
    </row>
    <row r="1381" spans="1:18" ht="15" x14ac:dyDescent="0.25">
      <c r="A1381" s="71"/>
      <c r="B1381" s="71"/>
      <c r="C1381" s="71"/>
      <c r="D1381" s="71"/>
      <c r="E1381" s="71"/>
      <c r="F1381" s="71"/>
      <c r="G1381" s="71"/>
      <c r="H1381" s="71"/>
      <c r="I1381" s="71"/>
      <c r="J1381" s="71"/>
      <c r="K1381" s="71"/>
      <c r="L1381" s="71"/>
      <c r="M1381" s="71"/>
      <c r="N1381" s="71"/>
      <c r="O1381" s="71"/>
      <c r="P1381" s="71"/>
      <c r="Q1381" s="71"/>
      <c r="R1381" s="71"/>
    </row>
    <row r="1382" spans="1:18" ht="15" x14ac:dyDescent="0.25">
      <c r="A1382" s="71"/>
      <c r="B1382" s="71"/>
      <c r="C1382" s="71"/>
      <c r="D1382" s="71"/>
      <c r="E1382" s="71"/>
      <c r="F1382" s="71"/>
      <c r="G1382" s="71"/>
      <c r="H1382" s="71"/>
      <c r="I1382" s="71"/>
      <c r="J1382" s="71"/>
      <c r="K1382" s="71"/>
      <c r="L1382" s="71"/>
      <c r="M1382" s="71"/>
      <c r="N1382" s="71"/>
      <c r="O1382" s="71"/>
      <c r="P1382" s="71"/>
      <c r="Q1382" s="71"/>
      <c r="R1382" s="71"/>
    </row>
    <row r="1383" spans="1:18" ht="15" x14ac:dyDescent="0.25">
      <c r="A1383" s="71"/>
      <c r="B1383" s="71"/>
      <c r="C1383" s="71"/>
      <c r="D1383" s="71"/>
      <c r="E1383" s="71"/>
      <c r="F1383" s="71"/>
      <c r="G1383" s="71"/>
      <c r="H1383" s="71"/>
      <c r="I1383" s="71"/>
      <c r="J1383" s="71"/>
      <c r="K1383" s="71"/>
      <c r="L1383" s="71"/>
      <c r="M1383" s="71"/>
      <c r="N1383" s="71"/>
      <c r="O1383" s="71"/>
      <c r="P1383" s="71"/>
      <c r="Q1383" s="71"/>
      <c r="R1383" s="71"/>
    </row>
    <row r="1384" spans="1:18" ht="15" x14ac:dyDescent="0.25">
      <c r="A1384" s="71"/>
      <c r="B1384" s="71"/>
      <c r="C1384" s="71"/>
      <c r="D1384" s="71"/>
      <c r="E1384" s="71"/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P1384" s="71"/>
      <c r="Q1384" s="71"/>
      <c r="R1384" s="71"/>
    </row>
    <row r="1385" spans="1:18" ht="15" x14ac:dyDescent="0.25">
      <c r="A1385" s="71"/>
      <c r="B1385" s="71"/>
      <c r="C1385" s="71"/>
      <c r="D1385" s="71"/>
      <c r="E1385" s="71"/>
      <c r="F1385" s="71"/>
      <c r="G1385" s="71"/>
      <c r="H1385" s="71"/>
      <c r="I1385" s="71"/>
      <c r="J1385" s="71"/>
      <c r="K1385" s="71"/>
      <c r="L1385" s="71"/>
      <c r="M1385" s="71"/>
      <c r="N1385" s="71"/>
      <c r="O1385" s="71"/>
      <c r="P1385" s="71"/>
      <c r="Q1385" s="71"/>
      <c r="R1385" s="71"/>
    </row>
    <row r="1386" spans="1:18" ht="15" x14ac:dyDescent="0.25">
      <c r="A1386" s="71"/>
      <c r="B1386" s="71"/>
      <c r="C1386" s="71"/>
      <c r="D1386" s="71"/>
      <c r="E1386" s="71"/>
      <c r="F1386" s="71"/>
      <c r="G1386" s="71"/>
      <c r="H1386" s="71"/>
      <c r="I1386" s="71"/>
      <c r="J1386" s="71"/>
      <c r="K1386" s="71"/>
      <c r="L1386" s="71"/>
      <c r="M1386" s="71"/>
      <c r="N1386" s="71"/>
      <c r="O1386" s="71"/>
      <c r="P1386" s="71"/>
      <c r="Q1386" s="71"/>
      <c r="R1386" s="71"/>
    </row>
    <row r="1387" spans="1:18" ht="15" x14ac:dyDescent="0.25">
      <c r="A1387" s="71"/>
      <c r="B1387" s="71"/>
      <c r="C1387" s="71"/>
      <c r="D1387" s="71"/>
      <c r="E1387" s="71"/>
      <c r="F1387" s="71"/>
      <c r="G1387" s="71"/>
      <c r="H1387" s="71"/>
      <c r="I1387" s="71"/>
      <c r="J1387" s="71"/>
      <c r="K1387" s="71"/>
      <c r="L1387" s="71"/>
      <c r="M1387" s="71"/>
      <c r="N1387" s="71"/>
      <c r="O1387" s="71"/>
      <c r="P1387" s="71"/>
      <c r="Q1387" s="71"/>
      <c r="R1387" s="71"/>
    </row>
    <row r="1388" spans="1:18" ht="15" x14ac:dyDescent="0.25">
      <c r="A1388" s="71"/>
      <c r="B1388" s="71"/>
      <c r="C1388" s="71"/>
      <c r="D1388" s="71"/>
      <c r="E1388" s="71"/>
      <c r="F1388" s="71"/>
      <c r="G1388" s="71"/>
      <c r="H1388" s="71"/>
      <c r="I1388" s="71"/>
      <c r="J1388" s="71"/>
      <c r="K1388" s="71"/>
      <c r="L1388" s="71"/>
      <c r="M1388" s="71"/>
      <c r="N1388" s="71"/>
      <c r="O1388" s="71"/>
      <c r="P1388" s="71"/>
      <c r="Q1388" s="71"/>
      <c r="R1388" s="71"/>
    </row>
    <row r="1389" spans="1:18" ht="15" x14ac:dyDescent="0.25">
      <c r="A1389" s="71"/>
      <c r="B1389" s="71"/>
      <c r="C1389" s="71"/>
      <c r="D1389" s="71"/>
      <c r="E1389" s="71"/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P1389" s="71"/>
      <c r="Q1389" s="71"/>
      <c r="R1389" s="71"/>
    </row>
    <row r="1390" spans="1:18" ht="15" x14ac:dyDescent="0.25">
      <c r="A1390" s="71"/>
      <c r="B1390" s="71"/>
      <c r="C1390" s="71"/>
      <c r="D1390" s="71"/>
      <c r="E1390" s="71"/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P1390" s="71"/>
      <c r="Q1390" s="71"/>
      <c r="R1390" s="71"/>
    </row>
    <row r="1391" spans="1:18" ht="15" x14ac:dyDescent="0.25">
      <c r="A1391" s="71"/>
      <c r="B1391" s="71"/>
      <c r="C1391" s="71"/>
      <c r="D1391" s="71"/>
      <c r="E1391" s="71"/>
      <c r="F1391" s="71"/>
      <c r="G1391" s="71"/>
      <c r="H1391" s="71"/>
      <c r="I1391" s="71"/>
      <c r="J1391" s="71"/>
      <c r="K1391" s="71"/>
      <c r="L1391" s="71"/>
      <c r="M1391" s="71"/>
      <c r="N1391" s="71"/>
      <c r="O1391" s="71"/>
      <c r="P1391" s="71"/>
      <c r="Q1391" s="71"/>
      <c r="R1391" s="71"/>
    </row>
    <row r="1392" spans="1:18" ht="15" x14ac:dyDescent="0.25">
      <c r="A1392" s="71"/>
      <c r="B1392" s="71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1"/>
      <c r="O1392" s="71"/>
      <c r="P1392" s="71"/>
      <c r="Q1392" s="71"/>
      <c r="R1392" s="71"/>
    </row>
    <row r="1393" spans="1:18" ht="15" x14ac:dyDescent="0.25">
      <c r="A1393" s="71"/>
      <c r="B1393" s="71"/>
      <c r="C1393" s="71"/>
      <c r="D1393" s="71"/>
      <c r="E1393" s="71"/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P1393" s="71"/>
      <c r="Q1393" s="71"/>
      <c r="R1393" s="71"/>
    </row>
    <row r="1394" spans="1:18" ht="15" x14ac:dyDescent="0.25">
      <c r="A1394" s="71"/>
      <c r="B1394" s="71"/>
      <c r="C1394" s="71"/>
      <c r="D1394" s="71"/>
      <c r="E1394" s="71"/>
      <c r="F1394" s="71"/>
      <c r="G1394" s="71"/>
      <c r="H1394" s="71"/>
      <c r="I1394" s="71"/>
      <c r="J1394" s="71"/>
      <c r="K1394" s="71"/>
      <c r="L1394" s="71"/>
      <c r="M1394" s="71"/>
      <c r="N1394" s="71"/>
      <c r="O1394" s="71"/>
      <c r="P1394" s="71"/>
      <c r="Q1394" s="71"/>
      <c r="R1394" s="71"/>
    </row>
    <row r="1395" spans="1:18" ht="15" x14ac:dyDescent="0.25">
      <c r="A1395" s="71"/>
      <c r="B1395" s="71"/>
      <c r="C1395" s="71"/>
      <c r="D1395" s="71"/>
      <c r="E1395" s="71"/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/>
      <c r="Q1395" s="71"/>
      <c r="R1395" s="71"/>
    </row>
    <row r="1396" spans="1:18" ht="15" x14ac:dyDescent="0.25">
      <c r="A1396" s="71"/>
      <c r="B1396" s="71"/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  <c r="N1396" s="71"/>
      <c r="O1396" s="71"/>
      <c r="P1396" s="71"/>
      <c r="Q1396" s="71"/>
      <c r="R1396" s="71"/>
    </row>
    <row r="1397" spans="1:18" ht="15" x14ac:dyDescent="0.25">
      <c r="A1397" s="71"/>
      <c r="B1397" s="71"/>
      <c r="C1397" s="71"/>
      <c r="D1397" s="71"/>
      <c r="E1397" s="71"/>
      <c r="F1397" s="71"/>
      <c r="G1397" s="71"/>
      <c r="H1397" s="71"/>
      <c r="I1397" s="71"/>
      <c r="J1397" s="71"/>
      <c r="K1397" s="71"/>
      <c r="L1397" s="71"/>
      <c r="M1397" s="71"/>
      <c r="N1397" s="71"/>
      <c r="O1397" s="71"/>
      <c r="P1397" s="71"/>
      <c r="Q1397" s="71"/>
      <c r="R1397" s="71"/>
    </row>
    <row r="1398" spans="1:18" ht="15" x14ac:dyDescent="0.25">
      <c r="A1398" s="71"/>
      <c r="B1398" s="71"/>
      <c r="C1398" s="71"/>
      <c r="D1398" s="71"/>
      <c r="E1398" s="71"/>
      <c r="F1398" s="71"/>
      <c r="G1398" s="71"/>
      <c r="H1398" s="71"/>
      <c r="I1398" s="71"/>
      <c r="J1398" s="71"/>
      <c r="K1398" s="71"/>
      <c r="L1398" s="71"/>
      <c r="M1398" s="71"/>
      <c r="N1398" s="71"/>
      <c r="O1398" s="71"/>
      <c r="P1398" s="71"/>
      <c r="Q1398" s="71"/>
      <c r="R1398" s="71"/>
    </row>
    <row r="1399" spans="1:18" ht="15" x14ac:dyDescent="0.25">
      <c r="A1399" s="71"/>
      <c r="B1399" s="71"/>
      <c r="C1399" s="71"/>
      <c r="D1399" s="71"/>
      <c r="E1399" s="71"/>
      <c r="F1399" s="71"/>
      <c r="G1399" s="71"/>
      <c r="H1399" s="71"/>
      <c r="I1399" s="71"/>
      <c r="J1399" s="71"/>
      <c r="K1399" s="71"/>
      <c r="L1399" s="71"/>
      <c r="M1399" s="71"/>
      <c r="N1399" s="71"/>
      <c r="O1399" s="71"/>
      <c r="P1399" s="71"/>
      <c r="Q1399" s="71"/>
      <c r="R1399" s="71"/>
    </row>
    <row r="1400" spans="1:18" ht="15" x14ac:dyDescent="0.25">
      <c r="A1400" s="71"/>
      <c r="B1400" s="71"/>
      <c r="C1400" s="71"/>
      <c r="D1400" s="71"/>
      <c r="E1400" s="71"/>
      <c r="F1400" s="71"/>
      <c r="G1400" s="71"/>
      <c r="H1400" s="71"/>
      <c r="I1400" s="71"/>
      <c r="J1400" s="71"/>
      <c r="K1400" s="71"/>
      <c r="L1400" s="71"/>
      <c r="M1400" s="71"/>
      <c r="N1400" s="71"/>
      <c r="O1400" s="71"/>
      <c r="P1400" s="71"/>
      <c r="Q1400" s="71"/>
      <c r="R1400" s="71"/>
    </row>
    <row r="1401" spans="1:18" ht="15" x14ac:dyDescent="0.25">
      <c r="A1401" s="71"/>
      <c r="B1401" s="71"/>
      <c r="C1401" s="71"/>
      <c r="D1401" s="71"/>
      <c r="E1401" s="71"/>
      <c r="F1401" s="71"/>
      <c r="G1401" s="71"/>
      <c r="H1401" s="71"/>
      <c r="I1401" s="71"/>
      <c r="J1401" s="71"/>
      <c r="K1401" s="71"/>
      <c r="L1401" s="71"/>
      <c r="M1401" s="71"/>
      <c r="N1401" s="71"/>
      <c r="O1401" s="71"/>
      <c r="P1401" s="71"/>
      <c r="Q1401" s="71"/>
      <c r="R1401" s="71"/>
    </row>
    <row r="1402" spans="1:18" ht="15" x14ac:dyDescent="0.25">
      <c r="A1402" s="71"/>
      <c r="B1402" s="71"/>
      <c r="C1402" s="71"/>
      <c r="D1402" s="71"/>
      <c r="E1402" s="71"/>
      <c r="F1402" s="71"/>
      <c r="G1402" s="71"/>
      <c r="H1402" s="71"/>
      <c r="I1402" s="71"/>
      <c r="J1402" s="71"/>
      <c r="K1402" s="71"/>
      <c r="L1402" s="71"/>
      <c r="M1402" s="71"/>
      <c r="N1402" s="71"/>
      <c r="O1402" s="71"/>
      <c r="P1402" s="71"/>
      <c r="Q1402" s="71"/>
      <c r="R1402" s="71"/>
    </row>
    <row r="1403" spans="1:18" ht="15" x14ac:dyDescent="0.25">
      <c r="A1403" s="71"/>
      <c r="B1403" s="71"/>
      <c r="C1403" s="71"/>
      <c r="D1403" s="71"/>
      <c r="E1403" s="71"/>
      <c r="F1403" s="71"/>
      <c r="G1403" s="71"/>
      <c r="H1403" s="71"/>
      <c r="I1403" s="71"/>
      <c r="J1403" s="71"/>
      <c r="K1403" s="71"/>
      <c r="L1403" s="71"/>
      <c r="M1403" s="71"/>
      <c r="N1403" s="71"/>
      <c r="O1403" s="71"/>
      <c r="P1403" s="71"/>
      <c r="Q1403" s="71"/>
      <c r="R1403" s="71"/>
    </row>
    <row r="1404" spans="1:18" ht="15" x14ac:dyDescent="0.25">
      <c r="A1404" s="71"/>
      <c r="B1404" s="71"/>
      <c r="C1404" s="71"/>
      <c r="D1404" s="71"/>
      <c r="E1404" s="71"/>
      <c r="F1404" s="71"/>
      <c r="G1404" s="71"/>
      <c r="H1404" s="71"/>
      <c r="I1404" s="71"/>
      <c r="J1404" s="71"/>
      <c r="K1404" s="71"/>
      <c r="L1404" s="71"/>
      <c r="M1404" s="71"/>
      <c r="N1404" s="71"/>
      <c r="O1404" s="71"/>
      <c r="P1404" s="71"/>
      <c r="Q1404" s="71"/>
      <c r="R1404" s="71"/>
    </row>
    <row r="1405" spans="1:18" ht="15" x14ac:dyDescent="0.25">
      <c r="A1405" s="71"/>
      <c r="B1405" s="71"/>
      <c r="C1405" s="71"/>
      <c r="D1405" s="71"/>
      <c r="E1405" s="71"/>
      <c r="F1405" s="71"/>
      <c r="G1405" s="71"/>
      <c r="H1405" s="71"/>
      <c r="I1405" s="71"/>
      <c r="J1405" s="71"/>
      <c r="K1405" s="71"/>
      <c r="L1405" s="71"/>
      <c r="M1405" s="71"/>
      <c r="N1405" s="71"/>
      <c r="O1405" s="71"/>
      <c r="P1405" s="71"/>
      <c r="Q1405" s="71"/>
      <c r="R1405" s="71"/>
    </row>
    <row r="1406" spans="1:18" ht="15" x14ac:dyDescent="0.25">
      <c r="A1406" s="71"/>
      <c r="B1406" s="71"/>
      <c r="C1406" s="71"/>
      <c r="D1406" s="71"/>
      <c r="E1406" s="71"/>
      <c r="F1406" s="71"/>
      <c r="G1406" s="71"/>
      <c r="H1406" s="71"/>
      <c r="I1406" s="71"/>
      <c r="J1406" s="71"/>
      <c r="K1406" s="71"/>
      <c r="L1406" s="71"/>
      <c r="M1406" s="71"/>
      <c r="N1406" s="71"/>
      <c r="O1406" s="71"/>
      <c r="P1406" s="71"/>
      <c r="Q1406" s="71"/>
      <c r="R1406" s="71"/>
    </row>
    <row r="1407" spans="1:18" ht="15" x14ac:dyDescent="0.25">
      <c r="A1407" s="71"/>
      <c r="B1407" s="71"/>
      <c r="C1407" s="71"/>
      <c r="D1407" s="71"/>
      <c r="E1407" s="71"/>
      <c r="F1407" s="71"/>
      <c r="G1407" s="71"/>
      <c r="H1407" s="71"/>
      <c r="I1407" s="71"/>
      <c r="J1407" s="71"/>
      <c r="K1407" s="71"/>
      <c r="L1407" s="71"/>
      <c r="M1407" s="71"/>
      <c r="N1407" s="71"/>
      <c r="O1407" s="71"/>
      <c r="P1407" s="71"/>
      <c r="Q1407" s="71"/>
      <c r="R1407" s="71"/>
    </row>
    <row r="1408" spans="1:18" ht="15" x14ac:dyDescent="0.25">
      <c r="A1408" s="71"/>
      <c r="B1408" s="71"/>
      <c r="C1408" s="71"/>
      <c r="D1408" s="71"/>
      <c r="E1408" s="71"/>
      <c r="F1408" s="71"/>
      <c r="G1408" s="71"/>
      <c r="H1408" s="71"/>
      <c r="I1408" s="71"/>
      <c r="J1408" s="71"/>
      <c r="K1408" s="71"/>
      <c r="L1408" s="71"/>
      <c r="M1408" s="71"/>
      <c r="N1408" s="71"/>
      <c r="O1408" s="71"/>
      <c r="P1408" s="71"/>
      <c r="Q1408" s="71"/>
      <c r="R1408" s="71"/>
    </row>
    <row r="1409" spans="1:18" ht="15" x14ac:dyDescent="0.25">
      <c r="A1409" s="71"/>
      <c r="B1409" s="71"/>
      <c r="C1409" s="71"/>
      <c r="D1409" s="71"/>
      <c r="E1409" s="71"/>
      <c r="F1409" s="71"/>
      <c r="G1409" s="71"/>
      <c r="H1409" s="71"/>
      <c r="I1409" s="71"/>
      <c r="J1409" s="71"/>
      <c r="K1409" s="71"/>
      <c r="L1409" s="71"/>
      <c r="M1409" s="71"/>
      <c r="N1409" s="71"/>
      <c r="O1409" s="71"/>
      <c r="P1409" s="71"/>
      <c r="Q1409" s="71"/>
      <c r="R1409" s="71"/>
    </row>
    <row r="1410" spans="1:18" ht="15" x14ac:dyDescent="0.25">
      <c r="A1410" s="71"/>
      <c r="B1410" s="71"/>
      <c r="C1410" s="71"/>
      <c r="D1410" s="71"/>
      <c r="E1410" s="71"/>
      <c r="F1410" s="71"/>
      <c r="G1410" s="71"/>
      <c r="H1410" s="71"/>
      <c r="I1410" s="71"/>
      <c r="J1410" s="71"/>
      <c r="K1410" s="71"/>
      <c r="L1410" s="71"/>
      <c r="M1410" s="71"/>
      <c r="N1410" s="71"/>
      <c r="O1410" s="71"/>
      <c r="P1410" s="71"/>
      <c r="Q1410" s="71"/>
      <c r="R1410" s="71"/>
    </row>
    <row r="1411" spans="1:18" ht="15" x14ac:dyDescent="0.25">
      <c r="A1411" s="71"/>
      <c r="B1411" s="71"/>
      <c r="C1411" s="71"/>
      <c r="D1411" s="71"/>
      <c r="E1411" s="71"/>
      <c r="F1411" s="71"/>
      <c r="G1411" s="71"/>
      <c r="H1411" s="71"/>
      <c r="I1411" s="71"/>
      <c r="J1411" s="71"/>
      <c r="K1411" s="71"/>
      <c r="L1411" s="71"/>
      <c r="M1411" s="71"/>
      <c r="N1411" s="71"/>
      <c r="O1411" s="71"/>
      <c r="P1411" s="71"/>
      <c r="Q1411" s="71"/>
      <c r="R1411" s="71"/>
    </row>
    <row r="1412" spans="1:18" ht="15" x14ac:dyDescent="0.25">
      <c r="A1412" s="71"/>
      <c r="B1412" s="71"/>
      <c r="C1412" s="71"/>
      <c r="D1412" s="71"/>
      <c r="E1412" s="71"/>
      <c r="F1412" s="71"/>
      <c r="G1412" s="71"/>
      <c r="H1412" s="71"/>
      <c r="I1412" s="71"/>
      <c r="J1412" s="71"/>
      <c r="K1412" s="71"/>
      <c r="L1412" s="71"/>
      <c r="M1412" s="71"/>
      <c r="N1412" s="71"/>
      <c r="O1412" s="71"/>
      <c r="P1412" s="71"/>
      <c r="Q1412" s="71"/>
      <c r="R1412" s="71"/>
    </row>
    <row r="1413" spans="1:18" ht="15" x14ac:dyDescent="0.25">
      <c r="A1413" s="71"/>
      <c r="B1413" s="71"/>
      <c r="C1413" s="71"/>
      <c r="D1413" s="71"/>
      <c r="E1413" s="71"/>
      <c r="F1413" s="71"/>
      <c r="G1413" s="71"/>
      <c r="H1413" s="71"/>
      <c r="I1413" s="71"/>
      <c r="J1413" s="71"/>
      <c r="K1413" s="71"/>
      <c r="L1413" s="71"/>
      <c r="M1413" s="71"/>
      <c r="N1413" s="71"/>
      <c r="O1413" s="71"/>
      <c r="P1413" s="71"/>
      <c r="Q1413" s="71"/>
      <c r="R1413" s="71"/>
    </row>
    <row r="1414" spans="1:18" ht="15" x14ac:dyDescent="0.25">
      <c r="A1414" s="71"/>
      <c r="B1414" s="71"/>
      <c r="C1414" s="71"/>
      <c r="D1414" s="71"/>
      <c r="E1414" s="71"/>
      <c r="F1414" s="71"/>
      <c r="G1414" s="71"/>
      <c r="H1414" s="71"/>
      <c r="I1414" s="71"/>
      <c r="J1414" s="71"/>
      <c r="K1414" s="71"/>
      <c r="L1414" s="71"/>
      <c r="M1414" s="71"/>
      <c r="N1414" s="71"/>
      <c r="O1414" s="71"/>
      <c r="P1414" s="71"/>
      <c r="Q1414" s="71"/>
      <c r="R1414" s="71"/>
    </row>
    <row r="1415" spans="1:18" ht="15" x14ac:dyDescent="0.25">
      <c r="A1415" s="71"/>
      <c r="B1415" s="71"/>
      <c r="C1415" s="71"/>
      <c r="D1415" s="71"/>
      <c r="E1415" s="71"/>
      <c r="F1415" s="71"/>
      <c r="G1415" s="71"/>
      <c r="H1415" s="71"/>
      <c r="I1415" s="71"/>
      <c r="J1415" s="71"/>
      <c r="K1415" s="71"/>
      <c r="L1415" s="71"/>
      <c r="M1415" s="71"/>
      <c r="N1415" s="71"/>
      <c r="O1415" s="71"/>
      <c r="P1415" s="71"/>
      <c r="Q1415" s="71"/>
      <c r="R1415" s="71"/>
    </row>
    <row r="1416" spans="1:18" ht="15" x14ac:dyDescent="0.25">
      <c r="A1416" s="71"/>
      <c r="B1416" s="71"/>
      <c r="C1416" s="71"/>
      <c r="D1416" s="71"/>
      <c r="E1416" s="71"/>
      <c r="F1416" s="71"/>
      <c r="G1416" s="71"/>
      <c r="H1416" s="71"/>
      <c r="I1416" s="71"/>
      <c r="J1416" s="71"/>
      <c r="K1416" s="71"/>
      <c r="L1416" s="71"/>
      <c r="M1416" s="71"/>
      <c r="N1416" s="71"/>
      <c r="O1416" s="71"/>
      <c r="P1416" s="71"/>
      <c r="Q1416" s="71"/>
      <c r="R1416" s="71"/>
    </row>
    <row r="1417" spans="1:18" ht="15" x14ac:dyDescent="0.25">
      <c r="A1417" s="71"/>
      <c r="B1417" s="71"/>
      <c r="C1417" s="71"/>
      <c r="D1417" s="71"/>
      <c r="E1417" s="71"/>
      <c r="F1417" s="71"/>
      <c r="G1417" s="71"/>
      <c r="H1417" s="71"/>
      <c r="I1417" s="71"/>
      <c r="J1417" s="71"/>
      <c r="K1417" s="71"/>
      <c r="L1417" s="71"/>
      <c r="M1417" s="71"/>
      <c r="N1417" s="71"/>
      <c r="O1417" s="71"/>
      <c r="P1417" s="71"/>
      <c r="Q1417" s="71"/>
      <c r="R1417" s="71"/>
    </row>
    <row r="1418" spans="1:18" ht="15" x14ac:dyDescent="0.25">
      <c r="A1418" s="71"/>
      <c r="B1418" s="71"/>
      <c r="C1418" s="71"/>
      <c r="D1418" s="71"/>
      <c r="E1418" s="71"/>
      <c r="F1418" s="71"/>
      <c r="G1418" s="71"/>
      <c r="H1418" s="71"/>
      <c r="I1418" s="71"/>
      <c r="J1418" s="71"/>
      <c r="K1418" s="71"/>
      <c r="L1418" s="71"/>
      <c r="M1418" s="71"/>
      <c r="N1418" s="71"/>
      <c r="O1418" s="71"/>
      <c r="P1418" s="71"/>
      <c r="Q1418" s="71"/>
      <c r="R1418" s="71"/>
    </row>
    <row r="1419" spans="1:18" ht="15" x14ac:dyDescent="0.25">
      <c r="A1419" s="71"/>
      <c r="B1419" s="71"/>
      <c r="C1419" s="71"/>
      <c r="D1419" s="71"/>
      <c r="E1419" s="71"/>
      <c r="F1419" s="71"/>
      <c r="G1419" s="71"/>
      <c r="H1419" s="71"/>
      <c r="I1419" s="71"/>
      <c r="J1419" s="71"/>
      <c r="K1419" s="71"/>
      <c r="L1419" s="71"/>
      <c r="M1419" s="71"/>
      <c r="N1419" s="71"/>
      <c r="O1419" s="71"/>
      <c r="P1419" s="71"/>
      <c r="Q1419" s="71"/>
      <c r="R1419" s="71"/>
    </row>
    <row r="1420" spans="1:18" ht="15" x14ac:dyDescent="0.25">
      <c r="A1420" s="71"/>
      <c r="B1420" s="71"/>
      <c r="C1420" s="71"/>
      <c r="D1420" s="71"/>
      <c r="E1420" s="71"/>
      <c r="F1420" s="71"/>
      <c r="G1420" s="71"/>
      <c r="H1420" s="71"/>
      <c r="I1420" s="71"/>
      <c r="J1420" s="71"/>
      <c r="K1420" s="71"/>
      <c r="L1420" s="71"/>
      <c r="M1420" s="71"/>
      <c r="N1420" s="71"/>
      <c r="O1420" s="71"/>
      <c r="P1420" s="71"/>
      <c r="Q1420" s="71"/>
      <c r="R1420" s="71"/>
    </row>
    <row r="1421" spans="1:18" ht="15" x14ac:dyDescent="0.25">
      <c r="A1421" s="71"/>
      <c r="B1421" s="71"/>
      <c r="C1421" s="71"/>
      <c r="D1421" s="71"/>
      <c r="E1421" s="71"/>
      <c r="F1421" s="71"/>
      <c r="G1421" s="71"/>
      <c r="H1421" s="71"/>
      <c r="I1421" s="71"/>
      <c r="J1421" s="71"/>
      <c r="K1421" s="71"/>
      <c r="L1421" s="71"/>
      <c r="M1421" s="71"/>
      <c r="N1421" s="71"/>
      <c r="O1421" s="71"/>
      <c r="P1421" s="71"/>
      <c r="Q1421" s="71"/>
      <c r="R1421" s="71"/>
    </row>
    <row r="1422" spans="1:18" ht="15" x14ac:dyDescent="0.25">
      <c r="A1422" s="71"/>
      <c r="B1422" s="71"/>
      <c r="C1422" s="71"/>
      <c r="D1422" s="71"/>
      <c r="E1422" s="71"/>
      <c r="F1422" s="71"/>
      <c r="G1422" s="71"/>
      <c r="H1422" s="71"/>
      <c r="I1422" s="71"/>
      <c r="J1422" s="71"/>
      <c r="K1422" s="71"/>
      <c r="L1422" s="71"/>
      <c r="M1422" s="71"/>
      <c r="N1422" s="71"/>
      <c r="O1422" s="71"/>
      <c r="P1422" s="71"/>
      <c r="Q1422" s="71"/>
      <c r="R1422" s="71"/>
    </row>
    <row r="1423" spans="1:18" ht="15" x14ac:dyDescent="0.25">
      <c r="A1423" s="71"/>
      <c r="B1423" s="71"/>
      <c r="C1423" s="71"/>
      <c r="D1423" s="71"/>
      <c r="E1423" s="71"/>
      <c r="F1423" s="71"/>
      <c r="G1423" s="71"/>
      <c r="H1423" s="71"/>
      <c r="I1423" s="71"/>
      <c r="J1423" s="71"/>
      <c r="K1423" s="71"/>
      <c r="L1423" s="71"/>
      <c r="M1423" s="71"/>
      <c r="N1423" s="71"/>
      <c r="O1423" s="71"/>
      <c r="P1423" s="71"/>
      <c r="Q1423" s="71"/>
      <c r="R1423" s="71"/>
    </row>
    <row r="1424" spans="1:18" ht="15" x14ac:dyDescent="0.25">
      <c r="A1424" s="71"/>
      <c r="B1424" s="71"/>
      <c r="C1424" s="71"/>
      <c r="D1424" s="71"/>
      <c r="E1424" s="71"/>
      <c r="F1424" s="71"/>
      <c r="G1424" s="71"/>
      <c r="H1424" s="71"/>
      <c r="I1424" s="71"/>
      <c r="J1424" s="71"/>
      <c r="K1424" s="71"/>
      <c r="L1424" s="71"/>
      <c r="M1424" s="71"/>
      <c r="N1424" s="71"/>
      <c r="O1424" s="71"/>
      <c r="P1424" s="71"/>
      <c r="Q1424" s="71"/>
      <c r="R1424" s="71"/>
    </row>
    <row r="1425" spans="1:18" ht="15" x14ac:dyDescent="0.25">
      <c r="A1425" s="71"/>
      <c r="B1425" s="71"/>
      <c r="C1425" s="71"/>
      <c r="D1425" s="71"/>
      <c r="E1425" s="71"/>
      <c r="F1425" s="71"/>
      <c r="G1425" s="71"/>
      <c r="H1425" s="71"/>
      <c r="I1425" s="71"/>
      <c r="J1425" s="71"/>
      <c r="K1425" s="71"/>
      <c r="L1425" s="71"/>
      <c r="M1425" s="71"/>
      <c r="N1425" s="71"/>
      <c r="O1425" s="71"/>
      <c r="P1425" s="71"/>
      <c r="Q1425" s="71"/>
      <c r="R1425" s="71"/>
    </row>
    <row r="1426" spans="1:18" ht="15" x14ac:dyDescent="0.25">
      <c r="A1426" s="71"/>
      <c r="B1426" s="71"/>
      <c r="C1426" s="71"/>
      <c r="D1426" s="71"/>
      <c r="E1426" s="71"/>
      <c r="F1426" s="71"/>
      <c r="G1426" s="71"/>
      <c r="H1426" s="71"/>
      <c r="I1426" s="71"/>
      <c r="J1426" s="71"/>
      <c r="K1426" s="71"/>
      <c r="L1426" s="71"/>
      <c r="M1426" s="71"/>
      <c r="N1426" s="71"/>
      <c r="O1426" s="71"/>
      <c r="P1426" s="71"/>
      <c r="Q1426" s="71"/>
      <c r="R1426" s="71"/>
    </row>
    <row r="1427" spans="1:18" ht="15" x14ac:dyDescent="0.25">
      <c r="A1427" s="71"/>
      <c r="B1427" s="71"/>
      <c r="C1427" s="71"/>
      <c r="D1427" s="71"/>
      <c r="E1427" s="71"/>
      <c r="F1427" s="71"/>
      <c r="G1427" s="71"/>
      <c r="H1427" s="71"/>
      <c r="I1427" s="71"/>
      <c r="J1427" s="71"/>
      <c r="K1427" s="71"/>
      <c r="L1427" s="71"/>
      <c r="M1427" s="71"/>
      <c r="N1427" s="71"/>
      <c r="O1427" s="71"/>
      <c r="P1427" s="71"/>
      <c r="Q1427" s="71"/>
      <c r="R1427" s="71"/>
    </row>
    <row r="1428" spans="1:18" ht="15" x14ac:dyDescent="0.25">
      <c r="A1428" s="71"/>
      <c r="B1428" s="71"/>
      <c r="C1428" s="71"/>
      <c r="D1428" s="71"/>
      <c r="E1428" s="71"/>
      <c r="F1428" s="71"/>
      <c r="G1428" s="71"/>
      <c r="H1428" s="71"/>
      <c r="I1428" s="71"/>
      <c r="J1428" s="71"/>
      <c r="K1428" s="71"/>
      <c r="L1428" s="71"/>
      <c r="M1428" s="71"/>
      <c r="N1428" s="71"/>
      <c r="O1428" s="71"/>
      <c r="P1428" s="71"/>
      <c r="Q1428" s="71"/>
      <c r="R1428" s="71"/>
    </row>
    <row r="1429" spans="1:18" ht="15" x14ac:dyDescent="0.25">
      <c r="A1429" s="71"/>
      <c r="B1429" s="71"/>
      <c r="C1429" s="71"/>
      <c r="D1429" s="71"/>
      <c r="E1429" s="71"/>
      <c r="F1429" s="71"/>
      <c r="G1429" s="71"/>
      <c r="H1429" s="71"/>
      <c r="I1429" s="71"/>
      <c r="J1429" s="71"/>
      <c r="K1429" s="71"/>
      <c r="L1429" s="71"/>
      <c r="M1429" s="71"/>
      <c r="N1429" s="71"/>
      <c r="O1429" s="71"/>
      <c r="P1429" s="71"/>
      <c r="Q1429" s="71"/>
      <c r="R1429" s="71"/>
    </row>
    <row r="1430" spans="1:18" ht="15" x14ac:dyDescent="0.25">
      <c r="A1430" s="71"/>
      <c r="B1430" s="71"/>
      <c r="C1430" s="71"/>
      <c r="D1430" s="71"/>
      <c r="E1430" s="71"/>
      <c r="F1430" s="71"/>
      <c r="G1430" s="71"/>
      <c r="H1430" s="71"/>
      <c r="I1430" s="71"/>
      <c r="J1430" s="71"/>
      <c r="K1430" s="71"/>
      <c r="L1430" s="71"/>
      <c r="M1430" s="71"/>
      <c r="N1430" s="71"/>
      <c r="O1430" s="71"/>
      <c r="P1430" s="71"/>
      <c r="Q1430" s="71"/>
      <c r="R1430" s="71"/>
    </row>
    <row r="1431" spans="1:18" ht="15" x14ac:dyDescent="0.25">
      <c r="A1431" s="71"/>
      <c r="B1431" s="71"/>
      <c r="C1431" s="71"/>
      <c r="D1431" s="71"/>
      <c r="E1431" s="71"/>
      <c r="F1431" s="71"/>
      <c r="G1431" s="71"/>
      <c r="H1431" s="71"/>
      <c r="I1431" s="71"/>
      <c r="J1431" s="71"/>
      <c r="K1431" s="71"/>
      <c r="L1431" s="71"/>
      <c r="M1431" s="71"/>
      <c r="N1431" s="71"/>
      <c r="O1431" s="71"/>
      <c r="P1431" s="71"/>
      <c r="Q1431" s="71"/>
      <c r="R1431" s="71"/>
    </row>
    <row r="1432" spans="1:18" ht="15" x14ac:dyDescent="0.25">
      <c r="A1432" s="71"/>
      <c r="B1432" s="71"/>
      <c r="C1432" s="71"/>
      <c r="D1432" s="71"/>
      <c r="E1432" s="71"/>
      <c r="F1432" s="71"/>
      <c r="G1432" s="71"/>
      <c r="H1432" s="71"/>
      <c r="I1432" s="71"/>
      <c r="J1432" s="71"/>
      <c r="K1432" s="71"/>
      <c r="L1432" s="71"/>
      <c r="M1432" s="71"/>
      <c r="N1432" s="71"/>
      <c r="O1432" s="71"/>
      <c r="P1432" s="71"/>
      <c r="Q1432" s="71"/>
      <c r="R1432" s="71"/>
    </row>
    <row r="1433" spans="1:18" ht="15" x14ac:dyDescent="0.25">
      <c r="A1433" s="71"/>
      <c r="B1433" s="71"/>
      <c r="C1433" s="71"/>
      <c r="D1433" s="71"/>
      <c r="E1433" s="71"/>
      <c r="F1433" s="71"/>
      <c r="G1433" s="71"/>
      <c r="H1433" s="71"/>
      <c r="I1433" s="71"/>
      <c r="J1433" s="71"/>
      <c r="K1433" s="71"/>
      <c r="L1433" s="71"/>
      <c r="M1433" s="71"/>
      <c r="N1433" s="71"/>
      <c r="O1433" s="71"/>
      <c r="P1433" s="71"/>
      <c r="Q1433" s="71"/>
      <c r="R1433" s="71"/>
    </row>
    <row r="1434" spans="1:18" ht="15" x14ac:dyDescent="0.25">
      <c r="A1434" s="71"/>
      <c r="B1434" s="71"/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  <c r="N1434" s="71"/>
      <c r="O1434" s="71"/>
      <c r="P1434" s="71"/>
      <c r="Q1434" s="71"/>
      <c r="R1434" s="71"/>
    </row>
    <row r="1435" spans="1:18" ht="15" x14ac:dyDescent="0.25">
      <c r="A1435" s="71"/>
      <c r="B1435" s="71"/>
      <c r="C1435" s="71"/>
      <c r="D1435" s="71"/>
      <c r="E1435" s="71"/>
      <c r="F1435" s="71"/>
      <c r="G1435" s="71"/>
      <c r="H1435" s="71"/>
      <c r="I1435" s="71"/>
      <c r="J1435" s="71"/>
      <c r="K1435" s="71"/>
      <c r="L1435" s="71"/>
      <c r="M1435" s="71"/>
      <c r="N1435" s="71"/>
      <c r="O1435" s="71"/>
      <c r="P1435" s="71"/>
      <c r="Q1435" s="71"/>
      <c r="R1435" s="71"/>
    </row>
    <row r="1436" spans="1:18" ht="15" x14ac:dyDescent="0.25">
      <c r="A1436" s="71"/>
      <c r="B1436" s="71"/>
      <c r="C1436" s="71"/>
      <c r="D1436" s="71"/>
      <c r="E1436" s="71"/>
      <c r="F1436" s="71"/>
      <c r="G1436" s="71"/>
      <c r="H1436" s="71"/>
      <c r="I1436" s="71"/>
      <c r="J1436" s="71"/>
      <c r="K1436" s="71"/>
      <c r="L1436" s="71"/>
      <c r="M1436" s="71"/>
      <c r="N1436" s="71"/>
      <c r="O1436" s="71"/>
      <c r="P1436" s="71"/>
      <c r="Q1436" s="71"/>
      <c r="R1436" s="71"/>
    </row>
    <row r="1437" spans="1:18" ht="15" x14ac:dyDescent="0.25">
      <c r="A1437" s="71"/>
      <c r="B1437" s="71"/>
      <c r="C1437" s="71"/>
      <c r="D1437" s="71"/>
      <c r="E1437" s="71"/>
      <c r="F1437" s="71"/>
      <c r="G1437" s="71"/>
      <c r="H1437" s="71"/>
      <c r="I1437" s="71"/>
      <c r="J1437" s="71"/>
      <c r="K1437" s="71"/>
      <c r="L1437" s="71"/>
      <c r="M1437" s="71"/>
      <c r="N1437" s="71"/>
      <c r="O1437" s="71"/>
      <c r="P1437" s="71"/>
      <c r="Q1437" s="71"/>
      <c r="R1437" s="71"/>
    </row>
    <row r="1438" spans="1:18" ht="15" x14ac:dyDescent="0.25">
      <c r="A1438" s="71"/>
      <c r="B1438" s="71"/>
      <c r="C1438" s="71"/>
      <c r="D1438" s="71"/>
      <c r="E1438" s="71"/>
      <c r="F1438" s="71"/>
      <c r="G1438" s="71"/>
      <c r="H1438" s="71"/>
      <c r="I1438" s="71"/>
      <c r="J1438" s="71"/>
      <c r="K1438" s="71"/>
      <c r="L1438" s="71"/>
      <c r="M1438" s="71"/>
      <c r="N1438" s="71"/>
      <c r="O1438" s="71"/>
      <c r="P1438" s="71"/>
      <c r="Q1438" s="71"/>
      <c r="R1438" s="71"/>
    </row>
    <row r="1439" spans="1:18" ht="15" x14ac:dyDescent="0.25">
      <c r="A1439" s="71"/>
      <c r="B1439" s="71"/>
      <c r="C1439" s="71"/>
      <c r="D1439" s="71"/>
      <c r="E1439" s="71"/>
      <c r="F1439" s="71"/>
      <c r="G1439" s="71"/>
      <c r="H1439" s="71"/>
      <c r="I1439" s="71"/>
      <c r="J1439" s="71"/>
      <c r="K1439" s="71"/>
      <c r="L1439" s="71"/>
      <c r="M1439" s="71"/>
      <c r="N1439" s="71"/>
      <c r="O1439" s="71"/>
      <c r="P1439" s="71"/>
      <c r="Q1439" s="71"/>
      <c r="R1439" s="71"/>
    </row>
    <row r="1440" spans="1:18" ht="15" x14ac:dyDescent="0.25">
      <c r="A1440" s="71"/>
      <c r="B1440" s="71"/>
      <c r="C1440" s="71"/>
      <c r="D1440" s="71"/>
      <c r="E1440" s="71"/>
      <c r="F1440" s="71"/>
      <c r="G1440" s="71"/>
      <c r="H1440" s="71"/>
      <c r="I1440" s="71"/>
      <c r="J1440" s="71"/>
      <c r="K1440" s="71"/>
      <c r="L1440" s="71"/>
      <c r="M1440" s="71"/>
      <c r="N1440" s="71"/>
      <c r="O1440" s="71"/>
      <c r="P1440" s="71"/>
      <c r="Q1440" s="71"/>
      <c r="R1440" s="71"/>
    </row>
    <row r="1441" spans="1:18" ht="15" x14ac:dyDescent="0.25">
      <c r="A1441" s="71"/>
      <c r="B1441" s="71"/>
      <c r="C1441" s="71"/>
      <c r="D1441" s="71"/>
      <c r="E1441" s="71"/>
      <c r="F1441" s="71"/>
      <c r="G1441" s="71"/>
      <c r="H1441" s="71"/>
      <c r="I1441" s="71"/>
      <c r="J1441" s="71"/>
      <c r="K1441" s="71"/>
      <c r="L1441" s="71"/>
      <c r="M1441" s="71"/>
      <c r="N1441" s="71"/>
      <c r="O1441" s="71"/>
      <c r="P1441" s="71"/>
      <c r="Q1441" s="71"/>
      <c r="R1441" s="71"/>
    </row>
    <row r="1442" spans="1:18" ht="15" x14ac:dyDescent="0.25">
      <c r="A1442" s="71"/>
      <c r="B1442" s="71"/>
      <c r="C1442" s="71"/>
      <c r="D1442" s="71"/>
      <c r="E1442" s="71"/>
      <c r="F1442" s="71"/>
      <c r="G1442" s="71"/>
      <c r="H1442" s="71"/>
      <c r="I1442" s="71"/>
      <c r="J1442" s="71"/>
      <c r="K1442" s="71"/>
      <c r="L1442" s="71"/>
      <c r="M1442" s="71"/>
      <c r="N1442" s="71"/>
      <c r="O1442" s="71"/>
      <c r="P1442" s="71"/>
      <c r="Q1442" s="71"/>
      <c r="R1442" s="71"/>
    </row>
    <row r="1443" spans="1:18" ht="15" x14ac:dyDescent="0.25">
      <c r="A1443" s="71"/>
      <c r="B1443" s="71"/>
      <c r="C1443" s="71"/>
      <c r="D1443" s="71"/>
      <c r="E1443" s="71"/>
      <c r="F1443" s="71"/>
      <c r="G1443" s="71"/>
      <c r="H1443" s="71"/>
      <c r="I1443" s="71"/>
      <c r="J1443" s="71"/>
      <c r="K1443" s="71"/>
      <c r="L1443" s="71"/>
      <c r="M1443" s="71"/>
      <c r="N1443" s="71"/>
      <c r="O1443" s="71"/>
      <c r="P1443" s="71"/>
      <c r="Q1443" s="71"/>
      <c r="R1443" s="71"/>
    </row>
    <row r="1444" spans="1:18" ht="15" x14ac:dyDescent="0.25">
      <c r="A1444" s="71"/>
      <c r="B1444" s="71"/>
      <c r="C1444" s="71"/>
      <c r="D1444" s="71"/>
      <c r="E1444" s="71"/>
      <c r="F1444" s="71"/>
      <c r="G1444" s="71"/>
      <c r="H1444" s="71"/>
      <c r="I1444" s="71"/>
      <c r="J1444" s="71"/>
      <c r="K1444" s="71"/>
      <c r="L1444" s="71"/>
      <c r="M1444" s="71"/>
      <c r="N1444" s="71"/>
      <c r="O1444" s="71"/>
      <c r="P1444" s="71"/>
      <c r="Q1444" s="71"/>
      <c r="R1444" s="71"/>
    </row>
    <row r="1445" spans="1:18" ht="15" x14ac:dyDescent="0.25">
      <c r="A1445" s="71"/>
      <c r="B1445" s="71"/>
      <c r="C1445" s="71"/>
      <c r="D1445" s="71"/>
      <c r="E1445" s="71"/>
      <c r="F1445" s="71"/>
      <c r="G1445" s="71"/>
      <c r="H1445" s="71"/>
      <c r="I1445" s="71"/>
      <c r="J1445" s="71"/>
      <c r="K1445" s="71"/>
      <c r="L1445" s="71"/>
      <c r="M1445" s="71"/>
      <c r="N1445" s="71"/>
      <c r="O1445" s="71"/>
      <c r="P1445" s="71"/>
      <c r="Q1445" s="71"/>
      <c r="R1445" s="71"/>
    </row>
    <row r="1446" spans="1:18" ht="15" x14ac:dyDescent="0.25">
      <c r="A1446" s="71"/>
      <c r="B1446" s="71"/>
      <c r="C1446" s="71"/>
      <c r="D1446" s="71"/>
      <c r="E1446" s="71"/>
      <c r="F1446" s="71"/>
      <c r="G1446" s="71"/>
      <c r="H1446" s="71"/>
      <c r="I1446" s="71"/>
      <c r="J1446" s="71"/>
      <c r="K1446" s="71"/>
      <c r="L1446" s="71"/>
      <c r="M1446" s="71"/>
      <c r="N1446" s="71"/>
      <c r="O1446" s="71"/>
      <c r="P1446" s="71"/>
      <c r="Q1446" s="71"/>
      <c r="R1446" s="71"/>
    </row>
    <row r="1447" spans="1:18" ht="15" x14ac:dyDescent="0.25">
      <c r="A1447" s="71"/>
      <c r="B1447" s="71"/>
      <c r="C1447" s="71"/>
      <c r="D1447" s="71"/>
      <c r="E1447" s="71"/>
      <c r="F1447" s="71"/>
      <c r="G1447" s="71"/>
      <c r="H1447" s="71"/>
      <c r="I1447" s="71"/>
      <c r="J1447" s="71"/>
      <c r="K1447" s="71"/>
      <c r="L1447" s="71"/>
      <c r="M1447" s="71"/>
      <c r="N1447" s="71"/>
      <c r="O1447" s="71"/>
      <c r="P1447" s="71"/>
      <c r="Q1447" s="71"/>
      <c r="R1447" s="71"/>
    </row>
    <row r="1448" spans="1:18" ht="15" x14ac:dyDescent="0.25">
      <c r="A1448" s="71"/>
      <c r="B1448" s="71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1"/>
      <c r="O1448" s="71"/>
      <c r="P1448" s="71"/>
      <c r="Q1448" s="71"/>
      <c r="R1448" s="71"/>
    </row>
    <row r="1449" spans="1:18" ht="15" x14ac:dyDescent="0.25">
      <c r="A1449" s="71"/>
      <c r="B1449" s="71"/>
      <c r="C1449" s="71"/>
      <c r="D1449" s="71"/>
      <c r="E1449" s="71"/>
      <c r="F1449" s="71"/>
      <c r="G1449" s="71"/>
      <c r="H1449" s="71"/>
      <c r="I1449" s="71"/>
      <c r="J1449" s="71"/>
      <c r="K1449" s="71"/>
      <c r="L1449" s="71"/>
      <c r="M1449" s="71"/>
      <c r="N1449" s="71"/>
      <c r="O1449" s="71"/>
      <c r="P1449" s="71"/>
      <c r="Q1449" s="71"/>
      <c r="R1449" s="71"/>
    </row>
    <row r="1450" spans="1:18" ht="15" x14ac:dyDescent="0.25">
      <c r="A1450" s="71"/>
      <c r="B1450" s="71"/>
      <c r="C1450" s="71"/>
      <c r="D1450" s="71"/>
      <c r="E1450" s="71"/>
      <c r="F1450" s="71"/>
      <c r="G1450" s="71"/>
      <c r="H1450" s="71"/>
      <c r="I1450" s="71"/>
      <c r="J1450" s="71"/>
      <c r="K1450" s="71"/>
      <c r="L1450" s="71"/>
      <c r="M1450" s="71"/>
      <c r="N1450" s="71"/>
      <c r="O1450" s="71"/>
      <c r="P1450" s="71"/>
      <c r="Q1450" s="71"/>
      <c r="R1450" s="71"/>
    </row>
    <row r="1451" spans="1:18" ht="15" x14ac:dyDescent="0.25">
      <c r="A1451" s="71"/>
      <c r="B1451" s="71"/>
      <c r="C1451" s="71"/>
      <c r="D1451" s="71"/>
      <c r="E1451" s="71"/>
      <c r="F1451" s="71"/>
      <c r="G1451" s="71"/>
      <c r="H1451" s="71"/>
      <c r="I1451" s="71"/>
      <c r="J1451" s="71"/>
      <c r="K1451" s="71"/>
      <c r="L1451" s="71"/>
      <c r="M1451" s="71"/>
      <c r="N1451" s="71"/>
      <c r="O1451" s="71"/>
      <c r="P1451" s="71"/>
      <c r="Q1451" s="71"/>
      <c r="R1451" s="71"/>
    </row>
    <row r="1452" spans="1:18" ht="15" x14ac:dyDescent="0.25">
      <c r="A1452" s="71"/>
      <c r="B1452" s="71"/>
      <c r="C1452" s="71"/>
      <c r="D1452" s="71"/>
      <c r="E1452" s="71"/>
      <c r="F1452" s="71"/>
      <c r="G1452" s="71"/>
      <c r="H1452" s="71"/>
      <c r="I1452" s="71"/>
      <c r="J1452" s="71"/>
      <c r="K1452" s="71"/>
      <c r="L1452" s="71"/>
      <c r="M1452" s="71"/>
      <c r="N1452" s="71"/>
      <c r="O1452" s="71"/>
      <c r="P1452" s="71"/>
      <c r="Q1452" s="71"/>
      <c r="R1452" s="71"/>
    </row>
    <row r="1453" spans="1:18" ht="15" x14ac:dyDescent="0.25">
      <c r="A1453" s="71"/>
      <c r="B1453" s="71"/>
      <c r="C1453" s="71"/>
      <c r="D1453" s="71"/>
      <c r="E1453" s="71"/>
      <c r="F1453" s="71"/>
      <c r="G1453" s="71"/>
      <c r="H1453" s="71"/>
      <c r="I1453" s="71"/>
      <c r="J1453" s="71"/>
      <c r="K1453" s="71"/>
      <c r="L1453" s="71"/>
      <c r="M1453" s="71"/>
      <c r="N1453" s="71"/>
      <c r="O1453" s="71"/>
      <c r="P1453" s="71"/>
      <c r="Q1453" s="71"/>
      <c r="R1453" s="71"/>
    </row>
    <row r="1454" spans="1:18" ht="15" x14ac:dyDescent="0.25">
      <c r="A1454" s="71"/>
      <c r="B1454" s="71"/>
      <c r="C1454" s="71"/>
      <c r="D1454" s="71"/>
      <c r="E1454" s="71"/>
      <c r="F1454" s="71"/>
      <c r="G1454" s="71"/>
      <c r="H1454" s="71"/>
      <c r="I1454" s="71"/>
      <c r="J1454" s="71"/>
      <c r="K1454" s="71"/>
      <c r="L1454" s="71"/>
      <c r="M1454" s="71"/>
      <c r="N1454" s="71"/>
      <c r="O1454" s="71"/>
      <c r="P1454" s="71"/>
      <c r="Q1454" s="71"/>
      <c r="R1454" s="71"/>
    </row>
    <row r="1455" spans="1:18" ht="15" x14ac:dyDescent="0.25">
      <c r="A1455" s="71"/>
      <c r="B1455" s="71"/>
      <c r="C1455" s="71"/>
      <c r="D1455" s="71"/>
      <c r="E1455" s="71"/>
      <c r="F1455" s="71"/>
      <c r="G1455" s="71"/>
      <c r="H1455" s="71"/>
      <c r="I1455" s="71"/>
      <c r="J1455" s="71"/>
      <c r="K1455" s="71"/>
      <c r="L1455" s="71"/>
      <c r="M1455" s="71"/>
      <c r="N1455" s="71"/>
      <c r="O1455" s="71"/>
      <c r="P1455" s="71"/>
      <c r="Q1455" s="71"/>
      <c r="R1455" s="71"/>
    </row>
    <row r="1456" spans="1:18" ht="15" x14ac:dyDescent="0.25">
      <c r="A1456" s="71"/>
      <c r="B1456" s="71"/>
      <c r="C1456" s="71"/>
      <c r="D1456" s="71"/>
      <c r="E1456" s="71"/>
      <c r="F1456" s="71"/>
      <c r="G1456" s="71"/>
      <c r="H1456" s="71"/>
      <c r="I1456" s="71"/>
      <c r="J1456" s="71"/>
      <c r="K1456" s="71"/>
      <c r="L1456" s="71"/>
      <c r="M1456" s="71"/>
      <c r="N1456" s="71"/>
      <c r="O1456" s="71"/>
      <c r="P1456" s="71"/>
      <c r="Q1456" s="71"/>
      <c r="R1456" s="71"/>
    </row>
    <row r="1457" spans="1:18" ht="15" x14ac:dyDescent="0.25">
      <c r="A1457" s="71"/>
      <c r="B1457" s="71"/>
      <c r="C1457" s="71"/>
      <c r="D1457" s="71"/>
      <c r="E1457" s="71"/>
      <c r="F1457" s="71"/>
      <c r="G1457" s="71"/>
      <c r="H1457" s="71"/>
      <c r="I1457" s="71"/>
      <c r="J1457" s="71"/>
      <c r="K1457" s="71"/>
      <c r="L1457" s="71"/>
      <c r="M1457" s="71"/>
      <c r="N1457" s="71"/>
      <c r="O1457" s="71"/>
      <c r="P1457" s="71"/>
      <c r="Q1457" s="71"/>
      <c r="R1457" s="71"/>
    </row>
    <row r="1458" spans="1:18" ht="15" x14ac:dyDescent="0.25">
      <c r="A1458" s="71"/>
      <c r="B1458" s="71"/>
      <c r="C1458" s="71"/>
      <c r="D1458" s="71"/>
      <c r="E1458" s="71"/>
      <c r="F1458" s="71"/>
      <c r="G1458" s="71"/>
      <c r="H1458" s="71"/>
      <c r="I1458" s="71"/>
      <c r="J1458" s="71"/>
      <c r="K1458" s="71"/>
      <c r="L1458" s="71"/>
      <c r="M1458" s="71"/>
      <c r="N1458" s="71"/>
      <c r="O1458" s="71"/>
      <c r="P1458" s="71"/>
      <c r="Q1458" s="71"/>
      <c r="R1458" s="71"/>
    </row>
    <row r="1459" spans="1:18" ht="15" x14ac:dyDescent="0.25">
      <c r="A1459" s="71"/>
      <c r="B1459" s="71"/>
      <c r="C1459" s="71"/>
      <c r="D1459" s="71"/>
      <c r="E1459" s="71"/>
      <c r="F1459" s="71"/>
      <c r="G1459" s="71"/>
      <c r="H1459" s="71"/>
      <c r="I1459" s="71"/>
      <c r="J1459" s="71"/>
      <c r="K1459" s="71"/>
      <c r="L1459" s="71"/>
      <c r="M1459" s="71"/>
      <c r="N1459" s="71"/>
      <c r="O1459" s="71"/>
      <c r="P1459" s="71"/>
      <c r="Q1459" s="71"/>
      <c r="R1459" s="71"/>
    </row>
    <row r="1460" spans="1:18" ht="15" x14ac:dyDescent="0.25">
      <c r="A1460" s="71"/>
      <c r="B1460" s="71"/>
      <c r="C1460" s="71"/>
      <c r="D1460" s="71"/>
      <c r="E1460" s="71"/>
      <c r="F1460" s="71"/>
      <c r="G1460" s="71"/>
      <c r="H1460" s="71"/>
      <c r="I1460" s="71"/>
      <c r="J1460" s="71"/>
      <c r="K1460" s="71"/>
      <c r="L1460" s="71"/>
      <c r="M1460" s="71"/>
      <c r="N1460" s="71"/>
      <c r="O1460" s="71"/>
      <c r="P1460" s="71"/>
      <c r="Q1460" s="71"/>
      <c r="R1460" s="71"/>
    </row>
    <row r="1461" spans="1:18" ht="15" x14ac:dyDescent="0.25">
      <c r="A1461" s="71"/>
      <c r="B1461" s="71"/>
      <c r="C1461" s="71"/>
      <c r="D1461" s="71"/>
      <c r="E1461" s="71"/>
      <c r="F1461" s="71"/>
      <c r="G1461" s="71"/>
      <c r="H1461" s="71"/>
      <c r="I1461" s="71"/>
      <c r="J1461" s="71"/>
      <c r="K1461" s="71"/>
      <c r="L1461" s="71"/>
      <c r="M1461" s="71"/>
      <c r="N1461" s="71"/>
      <c r="O1461" s="71"/>
      <c r="P1461" s="71"/>
      <c r="Q1461" s="71"/>
      <c r="R1461" s="71"/>
    </row>
    <row r="1462" spans="1:18" ht="15" x14ac:dyDescent="0.25">
      <c r="A1462" s="71"/>
      <c r="B1462" s="71"/>
      <c r="C1462" s="71"/>
      <c r="D1462" s="71"/>
      <c r="E1462" s="71"/>
      <c r="F1462" s="71"/>
      <c r="G1462" s="71"/>
      <c r="H1462" s="71"/>
      <c r="I1462" s="71"/>
      <c r="J1462" s="71"/>
      <c r="K1462" s="71"/>
      <c r="L1462" s="71"/>
      <c r="M1462" s="71"/>
      <c r="N1462" s="71"/>
      <c r="O1462" s="71"/>
      <c r="P1462" s="71"/>
      <c r="Q1462" s="71"/>
      <c r="R1462" s="71"/>
    </row>
    <row r="1463" spans="1:18" ht="15" x14ac:dyDescent="0.25">
      <c r="A1463" s="71"/>
      <c r="B1463" s="71"/>
      <c r="C1463" s="71"/>
      <c r="D1463" s="71"/>
      <c r="E1463" s="71"/>
      <c r="F1463" s="71"/>
      <c r="G1463" s="71"/>
      <c r="H1463" s="71"/>
      <c r="I1463" s="71"/>
      <c r="J1463" s="71"/>
      <c r="K1463" s="71"/>
      <c r="L1463" s="71"/>
      <c r="M1463" s="71"/>
      <c r="N1463" s="71"/>
      <c r="O1463" s="71"/>
      <c r="P1463" s="71"/>
      <c r="Q1463" s="71"/>
      <c r="R1463" s="71"/>
    </row>
    <row r="1464" spans="1:18" ht="15" x14ac:dyDescent="0.25">
      <c r="A1464" s="71"/>
      <c r="B1464" s="71"/>
      <c r="C1464" s="71"/>
      <c r="D1464" s="71"/>
      <c r="E1464" s="71"/>
      <c r="F1464" s="71"/>
      <c r="G1464" s="71"/>
      <c r="H1464" s="71"/>
      <c r="I1464" s="71"/>
      <c r="J1464" s="71"/>
      <c r="K1464" s="71"/>
      <c r="L1464" s="71"/>
      <c r="M1464" s="71"/>
      <c r="N1464" s="71"/>
      <c r="O1464" s="71"/>
      <c r="P1464" s="71"/>
      <c r="Q1464" s="71"/>
      <c r="R1464" s="71"/>
    </row>
    <row r="1465" spans="1:18" ht="15" x14ac:dyDescent="0.25">
      <c r="A1465" s="71"/>
      <c r="B1465" s="71"/>
      <c r="C1465" s="71"/>
      <c r="D1465" s="71"/>
      <c r="E1465" s="71"/>
      <c r="F1465" s="71"/>
      <c r="G1465" s="71"/>
      <c r="H1465" s="71"/>
      <c r="I1465" s="71"/>
      <c r="J1465" s="71"/>
      <c r="K1465" s="71"/>
      <c r="L1465" s="71"/>
      <c r="M1465" s="71"/>
      <c r="N1465" s="71"/>
      <c r="O1465" s="71"/>
      <c r="P1465" s="71"/>
      <c r="Q1465" s="71"/>
      <c r="R1465" s="71"/>
    </row>
    <row r="1466" spans="1:18" ht="15" x14ac:dyDescent="0.25">
      <c r="A1466" s="71"/>
      <c r="B1466" s="71"/>
      <c r="C1466" s="71"/>
      <c r="D1466" s="71"/>
      <c r="E1466" s="71"/>
      <c r="F1466" s="71"/>
      <c r="G1466" s="71"/>
      <c r="H1466" s="71"/>
      <c r="I1466" s="71"/>
      <c r="J1466" s="71"/>
      <c r="K1466" s="71"/>
      <c r="L1466" s="71"/>
      <c r="M1466" s="71"/>
      <c r="N1466" s="71"/>
      <c r="O1466" s="71"/>
      <c r="P1466" s="71"/>
      <c r="Q1466" s="71"/>
      <c r="R1466" s="71"/>
    </row>
    <row r="1467" spans="1:18" ht="15" x14ac:dyDescent="0.25">
      <c r="A1467" s="71"/>
      <c r="B1467" s="71"/>
      <c r="C1467" s="71"/>
      <c r="D1467" s="71"/>
      <c r="E1467" s="71"/>
      <c r="F1467" s="71"/>
      <c r="G1467" s="71"/>
      <c r="H1467" s="71"/>
      <c r="I1467" s="71"/>
      <c r="J1467" s="71"/>
      <c r="K1467" s="71"/>
      <c r="L1467" s="71"/>
      <c r="M1467" s="71"/>
      <c r="N1467" s="71"/>
      <c r="O1467" s="71"/>
      <c r="P1467" s="71"/>
      <c r="Q1467" s="71"/>
      <c r="R1467" s="71"/>
    </row>
    <row r="1468" spans="1:18" ht="15" x14ac:dyDescent="0.25">
      <c r="A1468" s="71"/>
      <c r="B1468" s="71"/>
      <c r="C1468" s="71"/>
      <c r="D1468" s="71"/>
      <c r="E1468" s="71"/>
      <c r="F1468" s="71"/>
      <c r="G1468" s="71"/>
      <c r="H1468" s="71"/>
      <c r="I1468" s="71"/>
      <c r="J1468" s="71"/>
      <c r="K1468" s="71"/>
      <c r="L1468" s="71"/>
      <c r="M1468" s="71"/>
      <c r="N1468" s="71"/>
      <c r="O1468" s="71"/>
      <c r="P1468" s="71"/>
      <c r="Q1468" s="71"/>
      <c r="R1468" s="71"/>
    </row>
    <row r="1469" spans="1:18" ht="15" x14ac:dyDescent="0.25">
      <c r="A1469" s="71"/>
      <c r="B1469" s="71"/>
      <c r="C1469" s="71"/>
      <c r="D1469" s="71"/>
      <c r="E1469" s="71"/>
      <c r="F1469" s="71"/>
      <c r="G1469" s="71"/>
      <c r="H1469" s="71"/>
      <c r="I1469" s="71"/>
      <c r="J1469" s="71"/>
      <c r="K1469" s="71"/>
      <c r="L1469" s="71"/>
      <c r="M1469" s="71"/>
      <c r="N1469" s="71"/>
      <c r="O1469" s="71"/>
      <c r="P1469" s="71"/>
      <c r="Q1469" s="71"/>
      <c r="R1469" s="71"/>
    </row>
    <row r="1470" spans="1:18" ht="15" x14ac:dyDescent="0.25">
      <c r="A1470" s="71"/>
      <c r="B1470" s="71"/>
      <c r="C1470" s="71"/>
      <c r="D1470" s="71"/>
      <c r="E1470" s="71"/>
      <c r="F1470" s="71"/>
      <c r="G1470" s="71"/>
      <c r="H1470" s="71"/>
      <c r="I1470" s="71"/>
      <c r="J1470" s="71"/>
      <c r="K1470" s="71"/>
      <c r="L1470" s="71"/>
      <c r="M1470" s="71"/>
      <c r="N1470" s="71"/>
      <c r="O1470" s="71"/>
      <c r="P1470" s="71"/>
      <c r="Q1470" s="71"/>
      <c r="R1470" s="71"/>
    </row>
    <row r="1471" spans="1:18" ht="15" x14ac:dyDescent="0.25">
      <c r="A1471" s="71"/>
      <c r="B1471" s="71"/>
      <c r="C1471" s="71"/>
      <c r="D1471" s="71"/>
      <c r="E1471" s="71"/>
      <c r="F1471" s="71"/>
      <c r="G1471" s="71"/>
      <c r="H1471" s="71"/>
      <c r="I1471" s="71"/>
      <c r="J1471" s="71"/>
      <c r="K1471" s="71"/>
      <c r="L1471" s="71"/>
      <c r="M1471" s="71"/>
      <c r="N1471" s="71"/>
      <c r="O1471" s="71"/>
      <c r="P1471" s="71"/>
      <c r="Q1471" s="71"/>
      <c r="R1471" s="71"/>
    </row>
    <row r="1472" spans="1:18" ht="15" x14ac:dyDescent="0.25">
      <c r="A1472" s="71"/>
      <c r="B1472" s="71"/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  <c r="N1472" s="71"/>
      <c r="O1472" s="71"/>
      <c r="P1472" s="71"/>
      <c r="Q1472" s="71"/>
      <c r="R1472" s="71"/>
    </row>
    <row r="1473" spans="1:18" ht="15" x14ac:dyDescent="0.25">
      <c r="A1473" s="71"/>
      <c r="B1473" s="71"/>
      <c r="C1473" s="71"/>
      <c r="D1473" s="71"/>
      <c r="E1473" s="71"/>
      <c r="F1473" s="71"/>
      <c r="G1473" s="71"/>
      <c r="H1473" s="71"/>
      <c r="I1473" s="71"/>
      <c r="J1473" s="71"/>
      <c r="K1473" s="71"/>
      <c r="L1473" s="71"/>
      <c r="M1473" s="71"/>
      <c r="N1473" s="71"/>
      <c r="O1473" s="71"/>
      <c r="P1473" s="71"/>
      <c r="Q1473" s="71"/>
      <c r="R1473" s="71"/>
    </row>
    <row r="1474" spans="1:18" ht="15" x14ac:dyDescent="0.25">
      <c r="A1474" s="71"/>
      <c r="B1474" s="71"/>
      <c r="C1474" s="71"/>
      <c r="D1474" s="71"/>
      <c r="E1474" s="71"/>
      <c r="F1474" s="71"/>
      <c r="G1474" s="71"/>
      <c r="H1474" s="71"/>
      <c r="I1474" s="71"/>
      <c r="J1474" s="71"/>
      <c r="K1474" s="71"/>
      <c r="L1474" s="71"/>
      <c r="M1474" s="71"/>
      <c r="N1474" s="71"/>
      <c r="O1474" s="71"/>
      <c r="P1474" s="71"/>
      <c r="Q1474" s="71"/>
      <c r="R1474" s="71"/>
    </row>
    <row r="1475" spans="1:18" ht="15" x14ac:dyDescent="0.25">
      <c r="A1475" s="71"/>
      <c r="B1475" s="71"/>
      <c r="C1475" s="71"/>
      <c r="D1475" s="71"/>
      <c r="E1475" s="71"/>
      <c r="F1475" s="71"/>
      <c r="G1475" s="71"/>
      <c r="H1475" s="71"/>
      <c r="I1475" s="71"/>
      <c r="J1475" s="71"/>
      <c r="K1475" s="71"/>
      <c r="L1475" s="71"/>
      <c r="M1475" s="71"/>
      <c r="N1475" s="71"/>
      <c r="O1475" s="71"/>
      <c r="P1475" s="71"/>
      <c r="Q1475" s="71"/>
      <c r="R1475" s="71"/>
    </row>
    <row r="1476" spans="1:18" ht="15" x14ac:dyDescent="0.25">
      <c r="A1476" s="71"/>
      <c r="B1476" s="71"/>
      <c r="C1476" s="71"/>
      <c r="D1476" s="71"/>
      <c r="E1476" s="71"/>
      <c r="F1476" s="71"/>
      <c r="G1476" s="71"/>
      <c r="H1476" s="71"/>
      <c r="I1476" s="71"/>
      <c r="J1476" s="71"/>
      <c r="K1476" s="71"/>
      <c r="L1476" s="71"/>
      <c r="M1476" s="71"/>
      <c r="N1476" s="71"/>
      <c r="O1476" s="71"/>
      <c r="P1476" s="71"/>
      <c r="Q1476" s="71"/>
      <c r="R1476" s="71"/>
    </row>
    <row r="1477" spans="1:18" ht="15" x14ac:dyDescent="0.25">
      <c r="A1477" s="71"/>
      <c r="B1477" s="71"/>
      <c r="C1477" s="71"/>
      <c r="D1477" s="71"/>
      <c r="E1477" s="71"/>
      <c r="F1477" s="71"/>
      <c r="G1477" s="71"/>
      <c r="H1477" s="71"/>
      <c r="I1477" s="71"/>
      <c r="J1477" s="71"/>
      <c r="K1477" s="71"/>
      <c r="L1477" s="71"/>
      <c r="M1477" s="71"/>
      <c r="N1477" s="71"/>
      <c r="O1477" s="71"/>
      <c r="P1477" s="71"/>
      <c r="Q1477" s="71"/>
      <c r="R1477" s="71"/>
    </row>
    <row r="1478" spans="1:18" ht="15" x14ac:dyDescent="0.25">
      <c r="A1478" s="71"/>
      <c r="B1478" s="71"/>
      <c r="C1478" s="71"/>
      <c r="D1478" s="71"/>
      <c r="E1478" s="71"/>
      <c r="F1478" s="71"/>
      <c r="G1478" s="71"/>
      <c r="H1478" s="71"/>
      <c r="I1478" s="71"/>
      <c r="J1478" s="71"/>
      <c r="K1478" s="71"/>
      <c r="L1478" s="71"/>
      <c r="M1478" s="71"/>
      <c r="N1478" s="71"/>
      <c r="O1478" s="71"/>
      <c r="P1478" s="71"/>
      <c r="Q1478" s="71"/>
      <c r="R1478" s="71"/>
    </row>
    <row r="1479" spans="1:18" ht="15" x14ac:dyDescent="0.25">
      <c r="A1479" s="71"/>
      <c r="B1479" s="71"/>
      <c r="C1479" s="71"/>
      <c r="D1479" s="71"/>
      <c r="E1479" s="71"/>
      <c r="F1479" s="71"/>
      <c r="G1479" s="71"/>
      <c r="H1479" s="71"/>
      <c r="I1479" s="71"/>
      <c r="J1479" s="71"/>
      <c r="K1479" s="71"/>
      <c r="L1479" s="71"/>
      <c r="M1479" s="71"/>
      <c r="N1479" s="71"/>
      <c r="O1479" s="71"/>
      <c r="P1479" s="71"/>
      <c r="Q1479" s="71"/>
      <c r="R1479" s="71"/>
    </row>
    <row r="1480" spans="1:18" ht="15" x14ac:dyDescent="0.25">
      <c r="A1480" s="71"/>
      <c r="B1480" s="71"/>
      <c r="C1480" s="71"/>
      <c r="D1480" s="71"/>
      <c r="E1480" s="71"/>
      <c r="F1480" s="71"/>
      <c r="G1480" s="71"/>
      <c r="H1480" s="71"/>
      <c r="I1480" s="71"/>
      <c r="J1480" s="71"/>
      <c r="K1480" s="71"/>
      <c r="L1480" s="71"/>
      <c r="M1480" s="71"/>
      <c r="N1480" s="71"/>
      <c r="O1480" s="71"/>
      <c r="P1480" s="71"/>
      <c r="Q1480" s="71"/>
      <c r="R1480" s="71"/>
    </row>
    <row r="1481" spans="1:18" ht="15" x14ac:dyDescent="0.25">
      <c r="A1481" s="71"/>
      <c r="B1481" s="71"/>
      <c r="C1481" s="71"/>
      <c r="D1481" s="71"/>
      <c r="E1481" s="71"/>
      <c r="F1481" s="71"/>
      <c r="G1481" s="71"/>
      <c r="H1481" s="71"/>
      <c r="I1481" s="71"/>
      <c r="J1481" s="71"/>
      <c r="K1481" s="71"/>
      <c r="L1481" s="71"/>
      <c r="M1481" s="71"/>
      <c r="N1481" s="71"/>
      <c r="O1481" s="71"/>
      <c r="P1481" s="71"/>
      <c r="Q1481" s="71"/>
      <c r="R1481" s="71"/>
    </row>
    <row r="1482" spans="1:18" ht="15" x14ac:dyDescent="0.25">
      <c r="A1482" s="71"/>
      <c r="B1482" s="71"/>
      <c r="C1482" s="71"/>
      <c r="D1482" s="71"/>
      <c r="E1482" s="71"/>
      <c r="F1482" s="71"/>
      <c r="G1482" s="71"/>
      <c r="H1482" s="71"/>
      <c r="I1482" s="71"/>
      <c r="J1482" s="71"/>
      <c r="K1482" s="71"/>
      <c r="L1482" s="71"/>
      <c r="M1482" s="71"/>
      <c r="N1482" s="71"/>
      <c r="O1482" s="71"/>
      <c r="P1482" s="71"/>
      <c r="Q1482" s="71"/>
      <c r="R1482" s="71"/>
    </row>
    <row r="1483" spans="1:18" ht="15" x14ac:dyDescent="0.25">
      <c r="A1483" s="71"/>
      <c r="B1483" s="71"/>
      <c r="C1483" s="71"/>
      <c r="D1483" s="71"/>
      <c r="E1483" s="71"/>
      <c r="F1483" s="71"/>
      <c r="G1483" s="71"/>
      <c r="H1483" s="71"/>
      <c r="I1483" s="71"/>
      <c r="J1483" s="71"/>
      <c r="K1483" s="71"/>
      <c r="L1483" s="71"/>
      <c r="M1483" s="71"/>
      <c r="N1483" s="71"/>
      <c r="O1483" s="71"/>
      <c r="P1483" s="71"/>
      <c r="Q1483" s="71"/>
      <c r="R1483" s="71"/>
    </row>
    <row r="1484" spans="1:18" ht="15" x14ac:dyDescent="0.25">
      <c r="A1484" s="71"/>
      <c r="B1484" s="71"/>
      <c r="C1484" s="71"/>
      <c r="D1484" s="71"/>
      <c r="E1484" s="71"/>
      <c r="F1484" s="71"/>
      <c r="G1484" s="71"/>
      <c r="H1484" s="71"/>
      <c r="I1484" s="71"/>
      <c r="J1484" s="71"/>
      <c r="K1484" s="71"/>
      <c r="L1484" s="71"/>
      <c r="M1484" s="71"/>
      <c r="N1484" s="71"/>
      <c r="O1484" s="71"/>
      <c r="P1484" s="71"/>
      <c r="Q1484" s="71"/>
      <c r="R1484" s="71"/>
    </row>
    <row r="1485" spans="1:18" ht="15" x14ac:dyDescent="0.25">
      <c r="A1485" s="71"/>
      <c r="B1485" s="71"/>
      <c r="C1485" s="71"/>
      <c r="D1485" s="71"/>
      <c r="E1485" s="71"/>
      <c r="F1485" s="71"/>
      <c r="G1485" s="71"/>
      <c r="H1485" s="71"/>
      <c r="I1485" s="71"/>
      <c r="J1485" s="71"/>
      <c r="K1485" s="71"/>
      <c r="L1485" s="71"/>
      <c r="M1485" s="71"/>
      <c r="N1485" s="71"/>
      <c r="O1485" s="71"/>
      <c r="P1485" s="71"/>
      <c r="Q1485" s="71"/>
      <c r="R1485" s="71"/>
    </row>
    <row r="1486" spans="1:18" ht="15" x14ac:dyDescent="0.25">
      <c r="A1486" s="71"/>
      <c r="B1486" s="71"/>
      <c r="C1486" s="71"/>
      <c r="D1486" s="71"/>
      <c r="E1486" s="71"/>
      <c r="F1486" s="71"/>
      <c r="G1486" s="71"/>
      <c r="H1486" s="71"/>
      <c r="I1486" s="71"/>
      <c r="J1486" s="71"/>
      <c r="K1486" s="71"/>
      <c r="L1486" s="71"/>
      <c r="M1486" s="71"/>
      <c r="N1486" s="71"/>
      <c r="O1486" s="71"/>
      <c r="P1486" s="71"/>
      <c r="Q1486" s="71"/>
      <c r="R1486" s="71"/>
    </row>
    <row r="1487" spans="1:18" ht="15" x14ac:dyDescent="0.25">
      <c r="A1487" s="71"/>
      <c r="B1487" s="71"/>
      <c r="C1487" s="71"/>
      <c r="D1487" s="71"/>
      <c r="E1487" s="71"/>
      <c r="F1487" s="71"/>
      <c r="G1487" s="71"/>
      <c r="H1487" s="71"/>
      <c r="I1487" s="71"/>
      <c r="J1487" s="71"/>
      <c r="K1487" s="71"/>
      <c r="L1487" s="71"/>
      <c r="M1487" s="71"/>
      <c r="N1487" s="71"/>
      <c r="O1487" s="71"/>
      <c r="P1487" s="71"/>
      <c r="Q1487" s="71"/>
      <c r="R1487" s="71"/>
    </row>
    <row r="1488" spans="1:18" ht="15" x14ac:dyDescent="0.25">
      <c r="A1488" s="71"/>
      <c r="B1488" s="71"/>
      <c r="C1488" s="71"/>
      <c r="D1488" s="71"/>
      <c r="E1488" s="71"/>
      <c r="F1488" s="71"/>
      <c r="G1488" s="71"/>
      <c r="H1488" s="71"/>
      <c r="I1488" s="71"/>
      <c r="J1488" s="71"/>
      <c r="K1488" s="71"/>
      <c r="L1488" s="71"/>
      <c r="M1488" s="71"/>
      <c r="N1488" s="71"/>
      <c r="O1488" s="71"/>
      <c r="P1488" s="71"/>
      <c r="Q1488" s="71"/>
      <c r="R1488" s="71"/>
    </row>
    <row r="1489" spans="1:18" ht="15" x14ac:dyDescent="0.25">
      <c r="A1489" s="71"/>
      <c r="B1489" s="71"/>
      <c r="C1489" s="71"/>
      <c r="D1489" s="71"/>
      <c r="E1489" s="71"/>
      <c r="F1489" s="71"/>
      <c r="G1489" s="71"/>
      <c r="H1489" s="71"/>
      <c r="I1489" s="71"/>
      <c r="J1489" s="71"/>
      <c r="K1489" s="71"/>
      <c r="L1489" s="71"/>
      <c r="M1489" s="71"/>
      <c r="N1489" s="71"/>
      <c r="O1489" s="71"/>
      <c r="P1489" s="71"/>
      <c r="Q1489" s="71"/>
      <c r="R1489" s="71"/>
    </row>
    <row r="1490" spans="1:18" ht="15" x14ac:dyDescent="0.25">
      <c r="A1490" s="71"/>
      <c r="B1490" s="71"/>
      <c r="C1490" s="71"/>
      <c r="D1490" s="71"/>
      <c r="E1490" s="71"/>
      <c r="F1490" s="71"/>
      <c r="G1490" s="71"/>
      <c r="H1490" s="71"/>
      <c r="I1490" s="71"/>
      <c r="J1490" s="71"/>
      <c r="K1490" s="71"/>
      <c r="L1490" s="71"/>
      <c r="M1490" s="71"/>
      <c r="N1490" s="71"/>
      <c r="O1490" s="71"/>
      <c r="P1490" s="71"/>
      <c r="Q1490" s="71"/>
      <c r="R1490" s="71"/>
    </row>
    <row r="1491" spans="1:18" ht="15" x14ac:dyDescent="0.25">
      <c r="A1491" s="71"/>
      <c r="B1491" s="71"/>
      <c r="C1491" s="71"/>
      <c r="D1491" s="71"/>
      <c r="E1491" s="71"/>
      <c r="F1491" s="71"/>
      <c r="G1491" s="71"/>
      <c r="H1491" s="71"/>
      <c r="I1491" s="71"/>
      <c r="J1491" s="71"/>
      <c r="K1491" s="71"/>
      <c r="L1491" s="71"/>
      <c r="M1491" s="71"/>
      <c r="N1491" s="71"/>
      <c r="O1491" s="71"/>
      <c r="P1491" s="71"/>
      <c r="Q1491" s="71"/>
      <c r="R1491" s="71"/>
    </row>
    <row r="1492" spans="1:18" ht="15" x14ac:dyDescent="0.25">
      <c r="A1492" s="71"/>
      <c r="B1492" s="71"/>
      <c r="C1492" s="71"/>
      <c r="D1492" s="71"/>
      <c r="E1492" s="71"/>
      <c r="F1492" s="71"/>
      <c r="G1492" s="71"/>
      <c r="H1492" s="71"/>
      <c r="I1492" s="71"/>
      <c r="J1492" s="71"/>
      <c r="K1492" s="71"/>
      <c r="L1492" s="71"/>
      <c r="M1492" s="71"/>
      <c r="N1492" s="71"/>
      <c r="O1492" s="71"/>
      <c r="P1492" s="71"/>
      <c r="Q1492" s="71"/>
      <c r="R1492" s="71"/>
    </row>
    <row r="1493" spans="1:18" ht="15" x14ac:dyDescent="0.25">
      <c r="A1493" s="71"/>
      <c r="B1493" s="71"/>
      <c r="C1493" s="71"/>
      <c r="D1493" s="71"/>
      <c r="E1493" s="71"/>
      <c r="F1493" s="71"/>
      <c r="G1493" s="71"/>
      <c r="H1493" s="71"/>
      <c r="I1493" s="71"/>
      <c r="J1493" s="71"/>
      <c r="K1493" s="71"/>
      <c r="L1493" s="71"/>
      <c r="M1493" s="71"/>
      <c r="N1493" s="71"/>
      <c r="O1493" s="71"/>
      <c r="P1493" s="71"/>
      <c r="Q1493" s="71"/>
      <c r="R1493" s="71"/>
    </row>
    <row r="1494" spans="1:18" ht="15" x14ac:dyDescent="0.25">
      <c r="A1494" s="71"/>
      <c r="B1494" s="71"/>
      <c r="C1494" s="71"/>
      <c r="D1494" s="71"/>
      <c r="E1494" s="71"/>
      <c r="F1494" s="71"/>
      <c r="G1494" s="71"/>
      <c r="H1494" s="71"/>
      <c r="I1494" s="71"/>
      <c r="J1494" s="71"/>
      <c r="K1494" s="71"/>
      <c r="L1494" s="71"/>
      <c r="M1494" s="71"/>
      <c r="N1494" s="71"/>
      <c r="O1494" s="71"/>
      <c r="P1494" s="71"/>
      <c r="Q1494" s="71"/>
      <c r="R1494" s="71"/>
    </row>
    <row r="1495" spans="1:18" ht="15" x14ac:dyDescent="0.25">
      <c r="A1495" s="71"/>
      <c r="B1495" s="71"/>
      <c r="C1495" s="71"/>
      <c r="D1495" s="71"/>
      <c r="E1495" s="71"/>
      <c r="F1495" s="71"/>
      <c r="G1495" s="71"/>
      <c r="H1495" s="71"/>
      <c r="I1495" s="71"/>
      <c r="J1495" s="71"/>
      <c r="K1495" s="71"/>
      <c r="L1495" s="71"/>
      <c r="M1495" s="71"/>
      <c r="N1495" s="71"/>
      <c r="O1495" s="71"/>
      <c r="P1495" s="71"/>
      <c r="Q1495" s="71"/>
      <c r="R1495" s="71"/>
    </row>
    <row r="1496" spans="1:18" ht="15" x14ac:dyDescent="0.25">
      <c r="A1496" s="71"/>
      <c r="B1496" s="71"/>
      <c r="C1496" s="71"/>
      <c r="D1496" s="71"/>
      <c r="E1496" s="71"/>
      <c r="F1496" s="71"/>
      <c r="G1496" s="71"/>
      <c r="H1496" s="71"/>
      <c r="I1496" s="71"/>
      <c r="J1496" s="71"/>
      <c r="K1496" s="71"/>
      <c r="L1496" s="71"/>
      <c r="M1496" s="71"/>
      <c r="N1496" s="71"/>
      <c r="O1496" s="71"/>
      <c r="P1496" s="71"/>
      <c r="Q1496" s="71"/>
      <c r="R1496" s="71"/>
    </row>
    <row r="1497" spans="1:18" ht="15" x14ac:dyDescent="0.25">
      <c r="A1497" s="71"/>
      <c r="B1497" s="71"/>
      <c r="C1497" s="71"/>
      <c r="D1497" s="71"/>
      <c r="E1497" s="71"/>
      <c r="F1497" s="71"/>
      <c r="G1497" s="71"/>
      <c r="H1497" s="71"/>
      <c r="I1497" s="71"/>
      <c r="J1497" s="71"/>
      <c r="K1497" s="71"/>
      <c r="L1497" s="71"/>
      <c r="M1497" s="71"/>
      <c r="N1497" s="71"/>
      <c r="O1497" s="71"/>
      <c r="P1497" s="71"/>
      <c r="Q1497" s="71"/>
      <c r="R1497" s="71"/>
    </row>
    <row r="1498" spans="1:18" ht="15" x14ac:dyDescent="0.25">
      <c r="A1498" s="71"/>
      <c r="B1498" s="71"/>
      <c r="C1498" s="71"/>
      <c r="D1498" s="71"/>
      <c r="E1498" s="71"/>
      <c r="F1498" s="71"/>
      <c r="G1498" s="71"/>
      <c r="H1498" s="71"/>
      <c r="I1498" s="71"/>
      <c r="J1498" s="71"/>
      <c r="K1498" s="71"/>
      <c r="L1498" s="71"/>
      <c r="M1498" s="71"/>
      <c r="N1498" s="71"/>
      <c r="O1498" s="71"/>
      <c r="P1498" s="71"/>
      <c r="Q1498" s="71"/>
      <c r="R1498" s="71"/>
    </row>
    <row r="1499" spans="1:18" ht="15" x14ac:dyDescent="0.25">
      <c r="A1499" s="71"/>
      <c r="B1499" s="71"/>
      <c r="C1499" s="71"/>
      <c r="D1499" s="71"/>
      <c r="E1499" s="71"/>
      <c r="F1499" s="71"/>
      <c r="G1499" s="71"/>
      <c r="H1499" s="71"/>
      <c r="I1499" s="71"/>
      <c r="J1499" s="71"/>
      <c r="K1499" s="71"/>
      <c r="L1499" s="71"/>
      <c r="M1499" s="71"/>
      <c r="N1499" s="71"/>
      <c r="O1499" s="71"/>
      <c r="P1499" s="71"/>
      <c r="Q1499" s="71"/>
      <c r="R1499" s="71"/>
    </row>
    <row r="1500" spans="1:18" ht="15" x14ac:dyDescent="0.25">
      <c r="A1500" s="71"/>
      <c r="B1500" s="71"/>
      <c r="C1500" s="71"/>
      <c r="D1500" s="71"/>
      <c r="E1500" s="71"/>
      <c r="F1500" s="71"/>
      <c r="G1500" s="71"/>
      <c r="H1500" s="71"/>
      <c r="I1500" s="71"/>
      <c r="J1500" s="71"/>
      <c r="K1500" s="71"/>
      <c r="L1500" s="71"/>
      <c r="M1500" s="71"/>
      <c r="N1500" s="71"/>
      <c r="O1500" s="71"/>
      <c r="P1500" s="71"/>
      <c r="Q1500" s="71"/>
      <c r="R1500" s="71"/>
    </row>
    <row r="1501" spans="1:18" ht="15" x14ac:dyDescent="0.25">
      <c r="A1501" s="71"/>
      <c r="B1501" s="71"/>
      <c r="C1501" s="71"/>
      <c r="D1501" s="71"/>
      <c r="E1501" s="71"/>
      <c r="F1501" s="71"/>
      <c r="G1501" s="71"/>
      <c r="H1501" s="71"/>
      <c r="I1501" s="71"/>
      <c r="J1501" s="71"/>
      <c r="K1501" s="71"/>
      <c r="L1501" s="71"/>
      <c r="M1501" s="71"/>
      <c r="N1501" s="71"/>
      <c r="O1501" s="71"/>
      <c r="P1501" s="71"/>
      <c r="Q1501" s="71"/>
      <c r="R1501" s="71"/>
    </row>
    <row r="1502" spans="1:18" ht="15" x14ac:dyDescent="0.25">
      <c r="A1502" s="71"/>
      <c r="B1502" s="71"/>
      <c r="C1502" s="71"/>
      <c r="D1502" s="71"/>
      <c r="E1502" s="71"/>
      <c r="F1502" s="71"/>
      <c r="G1502" s="71"/>
      <c r="H1502" s="71"/>
      <c r="I1502" s="71"/>
      <c r="J1502" s="71"/>
      <c r="K1502" s="71"/>
      <c r="L1502" s="71"/>
      <c r="M1502" s="71"/>
      <c r="N1502" s="71"/>
      <c r="O1502" s="71"/>
      <c r="P1502" s="71"/>
      <c r="Q1502" s="71"/>
      <c r="R1502" s="71"/>
    </row>
    <row r="1503" spans="1:18" ht="15" x14ac:dyDescent="0.25">
      <c r="A1503" s="71"/>
      <c r="B1503" s="71"/>
      <c r="C1503" s="71"/>
      <c r="D1503" s="71"/>
      <c r="E1503" s="71"/>
      <c r="F1503" s="71"/>
      <c r="G1503" s="71"/>
      <c r="H1503" s="71"/>
      <c r="I1503" s="71"/>
      <c r="J1503" s="71"/>
      <c r="K1503" s="71"/>
      <c r="L1503" s="71"/>
      <c r="M1503" s="71"/>
      <c r="N1503" s="71"/>
      <c r="O1503" s="71"/>
      <c r="P1503" s="71"/>
      <c r="Q1503" s="71"/>
      <c r="R1503" s="71"/>
    </row>
    <row r="1504" spans="1:18" ht="15" x14ac:dyDescent="0.25">
      <c r="A1504" s="71"/>
      <c r="B1504" s="71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1"/>
      <c r="O1504" s="71"/>
      <c r="P1504" s="71"/>
      <c r="Q1504" s="71"/>
      <c r="R1504" s="71"/>
    </row>
    <row r="1505" spans="1:18" ht="15" x14ac:dyDescent="0.25">
      <c r="A1505" s="71"/>
      <c r="B1505" s="71"/>
      <c r="C1505" s="71"/>
      <c r="D1505" s="71"/>
      <c r="E1505" s="71"/>
      <c r="F1505" s="71"/>
      <c r="G1505" s="71"/>
      <c r="H1505" s="71"/>
      <c r="I1505" s="71"/>
      <c r="J1505" s="71"/>
      <c r="K1505" s="71"/>
      <c r="L1505" s="71"/>
      <c r="M1505" s="71"/>
      <c r="N1505" s="71"/>
      <c r="O1505" s="71"/>
      <c r="P1505" s="71"/>
      <c r="Q1505" s="71"/>
      <c r="R1505" s="71"/>
    </row>
    <row r="1506" spans="1:18" ht="15" x14ac:dyDescent="0.25">
      <c r="A1506" s="71"/>
      <c r="B1506" s="71"/>
      <c r="C1506" s="71"/>
      <c r="D1506" s="71"/>
      <c r="E1506" s="71"/>
      <c r="F1506" s="71"/>
      <c r="G1506" s="71"/>
      <c r="H1506" s="71"/>
      <c r="I1506" s="71"/>
      <c r="J1506" s="71"/>
      <c r="K1506" s="71"/>
      <c r="L1506" s="71"/>
      <c r="M1506" s="71"/>
      <c r="N1506" s="71"/>
      <c r="O1506" s="71"/>
      <c r="P1506" s="71"/>
      <c r="Q1506" s="71"/>
      <c r="R1506" s="71"/>
    </row>
    <row r="1507" spans="1:18" ht="15" x14ac:dyDescent="0.25">
      <c r="A1507" s="71"/>
      <c r="B1507" s="71"/>
      <c r="C1507" s="71"/>
      <c r="D1507" s="71"/>
      <c r="E1507" s="71"/>
      <c r="F1507" s="71"/>
      <c r="G1507" s="71"/>
      <c r="H1507" s="71"/>
      <c r="I1507" s="71"/>
      <c r="J1507" s="71"/>
      <c r="K1507" s="71"/>
      <c r="L1507" s="71"/>
      <c r="M1507" s="71"/>
      <c r="N1507" s="71"/>
      <c r="O1507" s="71"/>
      <c r="P1507" s="71"/>
      <c r="Q1507" s="71"/>
      <c r="R1507" s="71"/>
    </row>
    <row r="1508" spans="1:18" ht="15" x14ac:dyDescent="0.25">
      <c r="A1508" s="71"/>
      <c r="B1508" s="71"/>
      <c r="C1508" s="71"/>
      <c r="D1508" s="71"/>
      <c r="E1508" s="71"/>
      <c r="F1508" s="71"/>
      <c r="G1508" s="71"/>
      <c r="H1508" s="71"/>
      <c r="I1508" s="71"/>
      <c r="J1508" s="71"/>
      <c r="K1508" s="71"/>
      <c r="L1508" s="71"/>
      <c r="M1508" s="71"/>
      <c r="N1508" s="71"/>
      <c r="O1508" s="71"/>
      <c r="P1508" s="71"/>
      <c r="Q1508" s="71"/>
      <c r="R1508" s="71"/>
    </row>
    <row r="1509" spans="1:18" ht="15" x14ac:dyDescent="0.25">
      <c r="A1509" s="71"/>
      <c r="B1509" s="71"/>
      <c r="C1509" s="71"/>
      <c r="D1509" s="71"/>
      <c r="E1509" s="71"/>
      <c r="F1509" s="71"/>
      <c r="G1509" s="71"/>
      <c r="H1509" s="71"/>
      <c r="I1509" s="71"/>
      <c r="J1509" s="71"/>
      <c r="K1509" s="71"/>
      <c r="L1509" s="71"/>
      <c r="M1509" s="71"/>
      <c r="N1509" s="71"/>
      <c r="O1509" s="71"/>
      <c r="P1509" s="71"/>
      <c r="Q1509" s="71"/>
      <c r="R1509" s="71"/>
    </row>
    <row r="1510" spans="1:18" ht="15" x14ac:dyDescent="0.25">
      <c r="A1510" s="71"/>
      <c r="B1510" s="71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1"/>
      <c r="O1510" s="71"/>
      <c r="P1510" s="71"/>
      <c r="Q1510" s="71"/>
      <c r="R1510" s="71"/>
    </row>
    <row r="1511" spans="1:18" ht="15" x14ac:dyDescent="0.25">
      <c r="A1511" s="71"/>
      <c r="B1511" s="71"/>
      <c r="C1511" s="71"/>
      <c r="D1511" s="71"/>
      <c r="E1511" s="71"/>
      <c r="F1511" s="71"/>
      <c r="G1511" s="71"/>
      <c r="H1511" s="71"/>
      <c r="I1511" s="71"/>
      <c r="J1511" s="71"/>
      <c r="K1511" s="71"/>
      <c r="L1511" s="71"/>
      <c r="M1511" s="71"/>
      <c r="N1511" s="71"/>
      <c r="O1511" s="71"/>
      <c r="P1511" s="71"/>
      <c r="Q1511" s="71"/>
      <c r="R1511" s="71"/>
    </row>
    <row r="1512" spans="1:18" ht="15" x14ac:dyDescent="0.25">
      <c r="A1512" s="71"/>
      <c r="B1512" s="71"/>
      <c r="C1512" s="71"/>
      <c r="D1512" s="71"/>
      <c r="E1512" s="71"/>
      <c r="F1512" s="71"/>
      <c r="G1512" s="71"/>
      <c r="H1512" s="71"/>
      <c r="I1512" s="71"/>
      <c r="J1512" s="71"/>
      <c r="K1512" s="71"/>
      <c r="L1512" s="71"/>
      <c r="M1512" s="71"/>
      <c r="N1512" s="71"/>
      <c r="O1512" s="71"/>
      <c r="P1512" s="71"/>
      <c r="Q1512" s="71"/>
      <c r="R1512" s="71"/>
    </row>
    <row r="1513" spans="1:18" ht="15" x14ac:dyDescent="0.25">
      <c r="A1513" s="71"/>
      <c r="B1513" s="71"/>
      <c r="C1513" s="71"/>
      <c r="D1513" s="71"/>
      <c r="E1513" s="71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</row>
    <row r="1514" spans="1:18" ht="15" x14ac:dyDescent="0.25">
      <c r="A1514" s="71"/>
      <c r="B1514" s="71"/>
      <c r="C1514" s="71"/>
      <c r="D1514" s="71"/>
      <c r="E1514" s="71"/>
      <c r="F1514" s="71"/>
      <c r="G1514" s="71"/>
      <c r="H1514" s="71"/>
      <c r="I1514" s="71"/>
      <c r="J1514" s="71"/>
      <c r="K1514" s="71"/>
      <c r="L1514" s="71"/>
      <c r="M1514" s="71"/>
      <c r="N1514" s="71"/>
      <c r="O1514" s="71"/>
      <c r="P1514" s="71"/>
      <c r="Q1514" s="71"/>
      <c r="R1514" s="71"/>
    </row>
    <row r="1515" spans="1:18" ht="15" x14ac:dyDescent="0.25">
      <c r="A1515" s="71"/>
      <c r="B1515" s="71"/>
      <c r="C1515" s="71"/>
      <c r="D1515" s="71"/>
      <c r="E1515" s="71"/>
      <c r="F1515" s="71"/>
      <c r="G1515" s="71"/>
      <c r="H1515" s="71"/>
      <c r="I1515" s="71"/>
      <c r="J1515" s="71"/>
      <c r="K1515" s="71"/>
      <c r="L1515" s="71"/>
      <c r="M1515" s="71"/>
      <c r="N1515" s="71"/>
      <c r="O1515" s="71"/>
      <c r="P1515" s="71"/>
      <c r="Q1515" s="71"/>
      <c r="R1515" s="71"/>
    </row>
    <row r="1516" spans="1:18" ht="15" x14ac:dyDescent="0.25">
      <c r="A1516" s="71"/>
      <c r="B1516" s="71"/>
      <c r="C1516" s="71"/>
      <c r="D1516" s="71"/>
      <c r="E1516" s="71"/>
      <c r="F1516" s="71"/>
      <c r="G1516" s="71"/>
      <c r="H1516" s="71"/>
      <c r="I1516" s="71"/>
      <c r="J1516" s="71"/>
      <c r="K1516" s="71"/>
      <c r="L1516" s="71"/>
      <c r="M1516" s="71"/>
      <c r="N1516" s="71"/>
      <c r="O1516" s="71"/>
      <c r="P1516" s="71"/>
      <c r="Q1516" s="71"/>
      <c r="R1516" s="71"/>
    </row>
    <row r="1517" spans="1:18" ht="15" x14ac:dyDescent="0.25">
      <c r="A1517" s="71"/>
      <c r="B1517" s="71"/>
      <c r="C1517" s="71"/>
      <c r="D1517" s="71"/>
      <c r="E1517" s="71"/>
      <c r="F1517" s="71"/>
      <c r="G1517" s="71"/>
      <c r="H1517" s="71"/>
      <c r="I1517" s="71"/>
      <c r="J1517" s="71"/>
      <c r="K1517" s="71"/>
      <c r="L1517" s="71"/>
      <c r="M1517" s="71"/>
      <c r="N1517" s="71"/>
      <c r="O1517" s="71"/>
      <c r="P1517" s="71"/>
      <c r="Q1517" s="71"/>
      <c r="R1517" s="71"/>
    </row>
    <row r="1518" spans="1:18" ht="15" x14ac:dyDescent="0.25">
      <c r="A1518" s="71"/>
      <c r="B1518" s="71"/>
      <c r="C1518" s="71"/>
      <c r="D1518" s="71"/>
      <c r="E1518" s="71"/>
      <c r="F1518" s="71"/>
      <c r="G1518" s="71"/>
      <c r="H1518" s="71"/>
      <c r="I1518" s="71"/>
      <c r="J1518" s="71"/>
      <c r="K1518" s="71"/>
      <c r="L1518" s="71"/>
      <c r="M1518" s="71"/>
      <c r="N1518" s="71"/>
      <c r="O1518" s="71"/>
      <c r="P1518" s="71"/>
      <c r="Q1518" s="71"/>
      <c r="R1518" s="71"/>
    </row>
    <row r="1519" spans="1:18" ht="15" x14ac:dyDescent="0.25">
      <c r="A1519" s="71"/>
      <c r="B1519" s="71"/>
      <c r="C1519" s="71"/>
      <c r="D1519" s="71"/>
      <c r="E1519" s="71"/>
      <c r="F1519" s="71"/>
      <c r="G1519" s="71"/>
      <c r="H1519" s="71"/>
      <c r="I1519" s="71"/>
      <c r="J1519" s="71"/>
      <c r="K1519" s="71"/>
      <c r="L1519" s="71"/>
      <c r="M1519" s="71"/>
      <c r="N1519" s="71"/>
      <c r="O1519" s="71"/>
      <c r="P1519" s="71"/>
      <c r="Q1519" s="71"/>
      <c r="R1519" s="71"/>
    </row>
    <row r="1520" spans="1:18" ht="15" x14ac:dyDescent="0.25">
      <c r="A1520" s="71"/>
      <c r="B1520" s="71"/>
      <c r="C1520" s="71"/>
      <c r="D1520" s="71"/>
      <c r="E1520" s="71"/>
      <c r="F1520" s="71"/>
      <c r="G1520" s="71"/>
      <c r="H1520" s="71"/>
      <c r="I1520" s="71"/>
      <c r="J1520" s="71"/>
      <c r="K1520" s="71"/>
      <c r="L1520" s="71"/>
      <c r="M1520" s="71"/>
      <c r="N1520" s="71"/>
      <c r="O1520" s="71"/>
      <c r="P1520" s="71"/>
      <c r="Q1520" s="71"/>
      <c r="R1520" s="71"/>
    </row>
    <row r="1521" spans="1:18" ht="15" x14ac:dyDescent="0.25">
      <c r="A1521" s="71"/>
      <c r="B1521" s="71"/>
      <c r="C1521" s="71"/>
      <c r="D1521" s="71"/>
      <c r="E1521" s="71"/>
      <c r="F1521" s="71"/>
      <c r="G1521" s="71"/>
      <c r="H1521" s="71"/>
      <c r="I1521" s="71"/>
      <c r="J1521" s="71"/>
      <c r="K1521" s="71"/>
      <c r="L1521" s="71"/>
      <c r="M1521" s="71"/>
      <c r="N1521" s="71"/>
      <c r="O1521" s="71"/>
      <c r="P1521" s="71"/>
      <c r="Q1521" s="71"/>
      <c r="R1521" s="71"/>
    </row>
    <row r="1522" spans="1:18" ht="15" x14ac:dyDescent="0.25">
      <c r="A1522" s="71"/>
      <c r="B1522" s="71"/>
      <c r="C1522" s="71"/>
      <c r="D1522" s="71"/>
      <c r="E1522" s="71"/>
      <c r="F1522" s="71"/>
      <c r="G1522" s="71"/>
      <c r="H1522" s="71"/>
      <c r="I1522" s="71"/>
      <c r="J1522" s="71"/>
      <c r="K1522" s="71"/>
      <c r="L1522" s="71"/>
      <c r="M1522" s="71"/>
      <c r="N1522" s="71"/>
      <c r="O1522" s="71"/>
      <c r="P1522" s="71"/>
      <c r="Q1522" s="71"/>
      <c r="R1522" s="71"/>
    </row>
    <row r="1523" spans="1:18" ht="15" x14ac:dyDescent="0.25">
      <c r="A1523" s="71"/>
      <c r="B1523" s="71"/>
      <c r="C1523" s="71"/>
      <c r="D1523" s="71"/>
      <c r="E1523" s="71"/>
      <c r="F1523" s="71"/>
      <c r="G1523" s="71"/>
      <c r="H1523" s="71"/>
      <c r="I1523" s="71"/>
      <c r="J1523" s="71"/>
      <c r="K1523" s="71"/>
      <c r="L1523" s="71"/>
      <c r="M1523" s="71"/>
      <c r="N1523" s="71"/>
      <c r="O1523" s="71"/>
      <c r="P1523" s="71"/>
      <c r="Q1523" s="71"/>
      <c r="R1523" s="71"/>
    </row>
    <row r="1524" spans="1:18" ht="15" x14ac:dyDescent="0.25">
      <c r="A1524" s="71"/>
      <c r="B1524" s="71"/>
      <c r="C1524" s="71"/>
      <c r="D1524" s="71"/>
      <c r="E1524" s="71"/>
      <c r="F1524" s="71"/>
      <c r="G1524" s="71"/>
      <c r="H1524" s="71"/>
      <c r="I1524" s="71"/>
      <c r="J1524" s="71"/>
      <c r="K1524" s="71"/>
      <c r="L1524" s="71"/>
      <c r="M1524" s="71"/>
      <c r="N1524" s="71"/>
      <c r="O1524" s="71"/>
      <c r="P1524" s="71"/>
      <c r="Q1524" s="71"/>
      <c r="R1524" s="71"/>
    </row>
    <row r="1525" spans="1:18" ht="15" x14ac:dyDescent="0.25">
      <c r="A1525" s="71"/>
      <c r="B1525" s="71"/>
      <c r="C1525" s="71"/>
      <c r="D1525" s="71"/>
      <c r="E1525" s="71"/>
      <c r="F1525" s="71"/>
      <c r="G1525" s="71"/>
      <c r="H1525" s="71"/>
      <c r="I1525" s="71"/>
      <c r="J1525" s="71"/>
      <c r="K1525" s="71"/>
      <c r="L1525" s="71"/>
      <c r="M1525" s="71"/>
      <c r="N1525" s="71"/>
      <c r="O1525" s="71"/>
      <c r="P1525" s="71"/>
      <c r="Q1525" s="71"/>
      <c r="R1525" s="71"/>
    </row>
    <row r="1526" spans="1:18" ht="15" x14ac:dyDescent="0.25">
      <c r="A1526" s="71"/>
      <c r="B1526" s="71"/>
      <c r="C1526" s="71"/>
      <c r="D1526" s="71"/>
      <c r="E1526" s="71"/>
      <c r="F1526" s="71"/>
      <c r="G1526" s="71"/>
      <c r="H1526" s="71"/>
      <c r="I1526" s="71"/>
      <c r="J1526" s="71"/>
      <c r="K1526" s="71"/>
      <c r="L1526" s="71"/>
      <c r="M1526" s="71"/>
      <c r="N1526" s="71"/>
      <c r="O1526" s="71"/>
      <c r="P1526" s="71"/>
      <c r="Q1526" s="71"/>
      <c r="R1526" s="71"/>
    </row>
    <row r="1527" spans="1:18" ht="15" x14ac:dyDescent="0.25">
      <c r="A1527" s="71"/>
      <c r="B1527" s="71"/>
      <c r="C1527" s="71"/>
      <c r="D1527" s="71"/>
      <c r="E1527" s="71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</row>
    <row r="1528" spans="1:18" ht="15" x14ac:dyDescent="0.25">
      <c r="A1528" s="71"/>
      <c r="B1528" s="71"/>
      <c r="C1528" s="71"/>
      <c r="D1528" s="71"/>
      <c r="E1528" s="71"/>
      <c r="F1528" s="71"/>
      <c r="G1528" s="71"/>
      <c r="H1528" s="71"/>
      <c r="I1528" s="71"/>
      <c r="J1528" s="71"/>
      <c r="K1528" s="71"/>
      <c r="L1528" s="71"/>
      <c r="M1528" s="71"/>
      <c r="N1528" s="71"/>
      <c r="O1528" s="71"/>
      <c r="P1528" s="71"/>
      <c r="Q1528" s="71"/>
      <c r="R1528" s="71"/>
    </row>
    <row r="1529" spans="1:18" ht="15" x14ac:dyDescent="0.25">
      <c r="A1529" s="71"/>
      <c r="B1529" s="71"/>
      <c r="C1529" s="71"/>
      <c r="D1529" s="71"/>
      <c r="E1529" s="71"/>
      <c r="F1529" s="71"/>
      <c r="G1529" s="71"/>
      <c r="H1529" s="71"/>
      <c r="I1529" s="71"/>
      <c r="J1529" s="71"/>
      <c r="K1529" s="71"/>
      <c r="L1529" s="71"/>
      <c r="M1529" s="71"/>
      <c r="N1529" s="71"/>
      <c r="O1529" s="71"/>
      <c r="P1529" s="71"/>
      <c r="Q1529" s="71"/>
      <c r="R1529" s="71"/>
    </row>
    <row r="1530" spans="1:18" ht="15" x14ac:dyDescent="0.25">
      <c r="A1530" s="71"/>
      <c r="B1530" s="71"/>
      <c r="C1530" s="71"/>
      <c r="D1530" s="71"/>
      <c r="E1530" s="71"/>
      <c r="F1530" s="71"/>
      <c r="G1530" s="71"/>
      <c r="H1530" s="71"/>
      <c r="I1530" s="71"/>
      <c r="J1530" s="71"/>
      <c r="K1530" s="71"/>
      <c r="L1530" s="71"/>
      <c r="M1530" s="71"/>
      <c r="N1530" s="71"/>
      <c r="O1530" s="71"/>
      <c r="P1530" s="71"/>
      <c r="Q1530" s="71"/>
      <c r="R1530" s="71"/>
    </row>
    <row r="1531" spans="1:18" ht="15" x14ac:dyDescent="0.25">
      <c r="A1531" s="71"/>
      <c r="B1531" s="71"/>
      <c r="C1531" s="71"/>
      <c r="D1531" s="71"/>
      <c r="E1531" s="71"/>
      <c r="F1531" s="71"/>
      <c r="G1531" s="71"/>
      <c r="H1531" s="71"/>
      <c r="I1531" s="71"/>
      <c r="J1531" s="71"/>
      <c r="K1531" s="71"/>
      <c r="L1531" s="71"/>
      <c r="M1531" s="71"/>
      <c r="N1531" s="71"/>
      <c r="O1531" s="71"/>
      <c r="P1531" s="71"/>
      <c r="Q1531" s="71"/>
      <c r="R1531" s="71"/>
    </row>
    <row r="1532" spans="1:18" ht="15" x14ac:dyDescent="0.25">
      <c r="A1532" s="71"/>
      <c r="B1532" s="71"/>
      <c r="C1532" s="71"/>
      <c r="D1532" s="71"/>
      <c r="E1532" s="71"/>
      <c r="F1532" s="71"/>
      <c r="G1532" s="71"/>
      <c r="H1532" s="71"/>
      <c r="I1532" s="71"/>
      <c r="J1532" s="71"/>
      <c r="K1532" s="71"/>
      <c r="L1532" s="71"/>
      <c r="M1532" s="71"/>
      <c r="N1532" s="71"/>
      <c r="O1532" s="71"/>
      <c r="P1532" s="71"/>
      <c r="Q1532" s="71"/>
      <c r="R1532" s="71"/>
    </row>
    <row r="1533" spans="1:18" ht="15" x14ac:dyDescent="0.25">
      <c r="A1533" s="71"/>
      <c r="B1533" s="71"/>
      <c r="C1533" s="71"/>
      <c r="D1533" s="71"/>
      <c r="E1533" s="71"/>
      <c r="F1533" s="71"/>
      <c r="G1533" s="71"/>
      <c r="H1533" s="71"/>
      <c r="I1533" s="71"/>
      <c r="J1533" s="71"/>
      <c r="K1533" s="71"/>
      <c r="L1533" s="71"/>
      <c r="M1533" s="71"/>
      <c r="N1533" s="71"/>
      <c r="O1533" s="71"/>
      <c r="P1533" s="71"/>
      <c r="Q1533" s="71"/>
      <c r="R1533" s="71"/>
    </row>
    <row r="1534" spans="1:18" ht="15" x14ac:dyDescent="0.25">
      <c r="A1534" s="71"/>
      <c r="B1534" s="71"/>
      <c r="C1534" s="71"/>
      <c r="D1534" s="71"/>
      <c r="E1534" s="71"/>
      <c r="F1534" s="71"/>
      <c r="G1534" s="71"/>
      <c r="H1534" s="71"/>
      <c r="I1534" s="71"/>
      <c r="J1534" s="71"/>
      <c r="K1534" s="71"/>
      <c r="L1534" s="71"/>
      <c r="M1534" s="71"/>
      <c r="N1534" s="71"/>
      <c r="O1534" s="71"/>
      <c r="P1534" s="71"/>
      <c r="Q1534" s="71"/>
      <c r="R1534" s="71"/>
    </row>
    <row r="1535" spans="1:18" ht="15" x14ac:dyDescent="0.25">
      <c r="A1535" s="71"/>
      <c r="B1535" s="71"/>
      <c r="C1535" s="71"/>
      <c r="D1535" s="71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71"/>
    </row>
    <row r="1536" spans="1:18" ht="15" x14ac:dyDescent="0.25">
      <c r="A1536" s="71"/>
      <c r="B1536" s="71"/>
      <c r="C1536" s="71"/>
      <c r="D1536" s="71"/>
      <c r="E1536" s="71"/>
      <c r="F1536" s="71"/>
      <c r="G1536" s="71"/>
      <c r="H1536" s="71"/>
      <c r="I1536" s="71"/>
      <c r="J1536" s="71"/>
      <c r="K1536" s="71"/>
      <c r="L1536" s="71"/>
      <c r="M1536" s="71"/>
      <c r="N1536" s="71"/>
      <c r="O1536" s="71"/>
      <c r="P1536" s="71"/>
      <c r="Q1536" s="71"/>
      <c r="R1536" s="71"/>
    </row>
    <row r="1537" spans="1:18" ht="15" x14ac:dyDescent="0.25">
      <c r="A1537" s="71"/>
      <c r="B1537" s="71"/>
      <c r="C1537" s="71"/>
      <c r="D1537" s="71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71"/>
      <c r="P1537" s="71"/>
      <c r="Q1537" s="71"/>
      <c r="R1537" s="71"/>
    </row>
    <row r="1538" spans="1:18" ht="15" x14ac:dyDescent="0.25">
      <c r="A1538" s="71"/>
      <c r="B1538" s="71"/>
      <c r="C1538" s="71"/>
      <c r="D1538" s="71"/>
      <c r="E1538" s="71"/>
      <c r="F1538" s="71"/>
      <c r="G1538" s="71"/>
      <c r="H1538" s="71"/>
      <c r="I1538" s="71"/>
      <c r="J1538" s="71"/>
      <c r="K1538" s="71"/>
      <c r="L1538" s="71"/>
      <c r="M1538" s="71"/>
      <c r="N1538" s="71"/>
      <c r="O1538" s="71"/>
      <c r="P1538" s="71"/>
      <c r="Q1538" s="71"/>
      <c r="R1538" s="71"/>
    </row>
    <row r="1539" spans="1:18" ht="15" x14ac:dyDescent="0.25">
      <c r="A1539" s="71"/>
      <c r="B1539" s="71"/>
      <c r="C1539" s="71"/>
      <c r="D1539" s="71"/>
      <c r="E1539" s="71"/>
      <c r="F1539" s="71"/>
      <c r="G1539" s="71"/>
      <c r="H1539" s="71"/>
      <c r="I1539" s="71"/>
      <c r="J1539" s="71"/>
      <c r="K1539" s="71"/>
      <c r="L1539" s="71"/>
      <c r="M1539" s="71"/>
      <c r="N1539" s="71"/>
      <c r="O1539" s="71"/>
      <c r="P1539" s="71"/>
      <c r="Q1539" s="71"/>
      <c r="R1539" s="71"/>
    </row>
    <row r="1540" spans="1:18" ht="15" x14ac:dyDescent="0.25">
      <c r="A1540" s="71"/>
      <c r="B1540" s="71"/>
      <c r="C1540" s="71"/>
      <c r="D1540" s="71"/>
      <c r="E1540" s="71"/>
      <c r="F1540" s="71"/>
      <c r="G1540" s="71"/>
      <c r="H1540" s="71"/>
      <c r="I1540" s="71"/>
      <c r="J1540" s="71"/>
      <c r="K1540" s="71"/>
      <c r="L1540" s="71"/>
      <c r="M1540" s="71"/>
      <c r="N1540" s="71"/>
      <c r="O1540" s="71"/>
      <c r="P1540" s="71"/>
      <c r="Q1540" s="71"/>
      <c r="R1540" s="71"/>
    </row>
    <row r="1541" spans="1:18" ht="15" x14ac:dyDescent="0.25">
      <c r="A1541" s="71"/>
      <c r="B1541" s="71"/>
      <c r="C1541" s="71"/>
      <c r="D1541" s="71"/>
      <c r="E1541" s="71"/>
      <c r="F1541" s="71"/>
      <c r="G1541" s="71"/>
      <c r="H1541" s="71"/>
      <c r="I1541" s="71"/>
      <c r="J1541" s="71"/>
      <c r="K1541" s="71"/>
      <c r="L1541" s="71"/>
      <c r="M1541" s="71"/>
      <c r="N1541" s="71"/>
      <c r="O1541" s="71"/>
      <c r="P1541" s="71"/>
      <c r="Q1541" s="71"/>
      <c r="R1541" s="71"/>
    </row>
    <row r="1542" spans="1:18" ht="15" x14ac:dyDescent="0.25">
      <c r="A1542" s="71"/>
      <c r="B1542" s="71"/>
      <c r="C1542" s="71"/>
      <c r="D1542" s="71"/>
      <c r="E1542" s="71"/>
      <c r="F1542" s="71"/>
      <c r="G1542" s="71"/>
      <c r="H1542" s="71"/>
      <c r="I1542" s="71"/>
      <c r="J1542" s="71"/>
      <c r="K1542" s="71"/>
      <c r="L1542" s="71"/>
      <c r="M1542" s="71"/>
      <c r="N1542" s="71"/>
      <c r="O1542" s="71"/>
      <c r="P1542" s="71"/>
      <c r="Q1542" s="71"/>
      <c r="R1542" s="71"/>
    </row>
    <row r="1543" spans="1:18" ht="15" x14ac:dyDescent="0.25">
      <c r="A1543" s="71"/>
      <c r="B1543" s="71"/>
      <c r="C1543" s="71"/>
      <c r="D1543" s="71"/>
      <c r="E1543" s="71"/>
      <c r="F1543" s="71"/>
      <c r="G1543" s="71"/>
      <c r="H1543" s="71"/>
      <c r="I1543" s="71"/>
      <c r="J1543" s="71"/>
      <c r="K1543" s="71"/>
      <c r="L1543" s="71"/>
      <c r="M1543" s="71"/>
      <c r="N1543" s="71"/>
      <c r="O1543" s="71"/>
      <c r="P1543" s="71"/>
      <c r="Q1543" s="71"/>
      <c r="R1543" s="71"/>
    </row>
    <row r="1544" spans="1:18" ht="15" x14ac:dyDescent="0.25">
      <c r="A1544" s="71"/>
      <c r="B1544" s="71"/>
      <c r="C1544" s="71"/>
      <c r="D1544" s="71"/>
      <c r="E1544" s="71"/>
      <c r="F1544" s="71"/>
      <c r="G1544" s="71"/>
      <c r="H1544" s="71"/>
      <c r="I1544" s="71"/>
      <c r="J1544" s="71"/>
      <c r="K1544" s="71"/>
      <c r="L1544" s="71"/>
      <c r="M1544" s="71"/>
      <c r="N1544" s="71"/>
      <c r="O1544" s="71"/>
      <c r="P1544" s="71"/>
      <c r="Q1544" s="71"/>
      <c r="R1544" s="71"/>
    </row>
    <row r="1545" spans="1:18" ht="15" x14ac:dyDescent="0.25">
      <c r="A1545" s="71"/>
      <c r="B1545" s="71"/>
      <c r="C1545" s="71"/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  <c r="N1545" s="71"/>
      <c r="O1545" s="71"/>
      <c r="P1545" s="71"/>
      <c r="Q1545" s="71"/>
      <c r="R1545" s="71"/>
    </row>
    <row r="1546" spans="1:18" ht="15" x14ac:dyDescent="0.25">
      <c r="A1546" s="71"/>
      <c r="B1546" s="71"/>
      <c r="C1546" s="71"/>
      <c r="D1546" s="71"/>
      <c r="E1546" s="71"/>
      <c r="F1546" s="71"/>
      <c r="G1546" s="71"/>
      <c r="H1546" s="71"/>
      <c r="I1546" s="71"/>
      <c r="J1546" s="71"/>
      <c r="K1546" s="71"/>
      <c r="L1546" s="71"/>
      <c r="M1546" s="71"/>
      <c r="N1546" s="71"/>
      <c r="O1546" s="71"/>
      <c r="P1546" s="71"/>
      <c r="Q1546" s="71"/>
      <c r="R1546" s="71"/>
    </row>
    <row r="1547" spans="1:18" ht="15" x14ac:dyDescent="0.25">
      <c r="A1547" s="71"/>
      <c r="B1547" s="71"/>
      <c r="C1547" s="71"/>
      <c r="D1547" s="71"/>
      <c r="E1547" s="71"/>
      <c r="F1547" s="71"/>
      <c r="G1547" s="71"/>
      <c r="H1547" s="71"/>
      <c r="I1547" s="71"/>
      <c r="J1547" s="71"/>
      <c r="K1547" s="71"/>
      <c r="L1547" s="71"/>
      <c r="M1547" s="71"/>
      <c r="N1547" s="71"/>
      <c r="O1547" s="71"/>
      <c r="P1547" s="71"/>
      <c r="Q1547" s="71"/>
      <c r="R1547" s="71"/>
    </row>
    <row r="1548" spans="1:18" ht="15" x14ac:dyDescent="0.25">
      <c r="A1548" s="71"/>
      <c r="B1548" s="71"/>
      <c r="C1548" s="71"/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  <c r="N1548" s="71"/>
      <c r="O1548" s="71"/>
      <c r="P1548" s="71"/>
      <c r="Q1548" s="71"/>
      <c r="R1548" s="71"/>
    </row>
    <row r="1549" spans="1:18" ht="15" x14ac:dyDescent="0.25">
      <c r="A1549" s="71"/>
      <c r="B1549" s="71"/>
      <c r="C1549" s="71"/>
      <c r="D1549" s="71"/>
      <c r="E1549" s="71"/>
      <c r="F1549" s="71"/>
      <c r="G1549" s="71"/>
      <c r="H1549" s="71"/>
      <c r="I1549" s="71"/>
      <c r="J1549" s="71"/>
      <c r="K1549" s="71"/>
      <c r="L1549" s="71"/>
      <c r="M1549" s="71"/>
      <c r="N1549" s="71"/>
      <c r="O1549" s="71"/>
      <c r="P1549" s="71"/>
      <c r="Q1549" s="71"/>
      <c r="R1549" s="71"/>
    </row>
    <row r="1550" spans="1:18" ht="15" x14ac:dyDescent="0.25">
      <c r="A1550" s="71"/>
      <c r="B1550" s="71"/>
      <c r="C1550" s="71"/>
      <c r="D1550" s="71"/>
      <c r="E1550" s="71"/>
      <c r="F1550" s="71"/>
      <c r="G1550" s="71"/>
      <c r="H1550" s="71"/>
      <c r="I1550" s="71"/>
      <c r="J1550" s="71"/>
      <c r="K1550" s="71"/>
      <c r="L1550" s="71"/>
      <c r="M1550" s="71"/>
      <c r="N1550" s="71"/>
      <c r="O1550" s="71"/>
      <c r="P1550" s="71"/>
      <c r="Q1550" s="71"/>
      <c r="R1550" s="71"/>
    </row>
    <row r="1551" spans="1:18" ht="15" x14ac:dyDescent="0.25">
      <c r="A1551" s="71"/>
      <c r="B1551" s="71"/>
      <c r="C1551" s="71"/>
      <c r="D1551" s="71"/>
      <c r="E1551" s="71"/>
      <c r="F1551" s="71"/>
      <c r="G1551" s="71"/>
      <c r="H1551" s="71"/>
      <c r="I1551" s="71"/>
      <c r="J1551" s="71"/>
      <c r="K1551" s="71"/>
      <c r="L1551" s="71"/>
      <c r="M1551" s="71"/>
      <c r="N1551" s="71"/>
      <c r="O1551" s="71"/>
      <c r="P1551" s="71"/>
      <c r="Q1551" s="71"/>
      <c r="R1551" s="71"/>
    </row>
    <row r="1552" spans="1:18" ht="15" x14ac:dyDescent="0.25">
      <c r="A1552" s="71"/>
      <c r="B1552" s="71"/>
      <c r="C1552" s="71"/>
      <c r="D1552" s="71"/>
      <c r="E1552" s="71"/>
      <c r="F1552" s="71"/>
      <c r="G1552" s="71"/>
      <c r="H1552" s="71"/>
      <c r="I1552" s="71"/>
      <c r="J1552" s="71"/>
      <c r="K1552" s="71"/>
      <c r="L1552" s="71"/>
      <c r="M1552" s="71"/>
      <c r="N1552" s="71"/>
      <c r="O1552" s="71"/>
      <c r="P1552" s="71"/>
      <c r="Q1552" s="71"/>
      <c r="R1552" s="71"/>
    </row>
    <row r="1553" spans="1:18" ht="15" x14ac:dyDescent="0.25">
      <c r="A1553" s="71"/>
      <c r="B1553" s="71"/>
      <c r="C1553" s="71"/>
      <c r="D1553" s="71"/>
      <c r="E1553" s="71"/>
      <c r="F1553" s="71"/>
      <c r="G1553" s="71"/>
      <c r="H1553" s="71"/>
      <c r="I1553" s="71"/>
      <c r="J1553" s="71"/>
      <c r="K1553" s="71"/>
      <c r="L1553" s="71"/>
      <c r="M1553" s="71"/>
      <c r="N1553" s="71"/>
      <c r="O1553" s="71"/>
      <c r="P1553" s="71"/>
      <c r="Q1553" s="71"/>
      <c r="R1553" s="71"/>
    </row>
    <row r="1554" spans="1:18" ht="15" x14ac:dyDescent="0.25">
      <c r="A1554" s="71"/>
      <c r="B1554" s="71"/>
      <c r="C1554" s="71"/>
      <c r="D1554" s="71"/>
      <c r="E1554" s="71"/>
      <c r="F1554" s="71"/>
      <c r="G1554" s="71"/>
      <c r="H1554" s="71"/>
      <c r="I1554" s="71"/>
      <c r="J1554" s="71"/>
      <c r="K1554" s="71"/>
      <c r="L1554" s="71"/>
      <c r="M1554" s="71"/>
      <c r="N1554" s="71"/>
      <c r="O1554" s="71"/>
      <c r="P1554" s="71"/>
      <c r="Q1554" s="71"/>
      <c r="R1554" s="71"/>
    </row>
    <row r="1555" spans="1:18" ht="15" x14ac:dyDescent="0.25">
      <c r="A1555" s="71"/>
      <c r="B1555" s="71"/>
      <c r="C1555" s="71"/>
      <c r="D1555" s="71"/>
      <c r="E1555" s="71"/>
      <c r="F1555" s="71"/>
      <c r="G1555" s="71"/>
      <c r="H1555" s="71"/>
      <c r="I1555" s="71"/>
      <c r="J1555" s="71"/>
      <c r="K1555" s="71"/>
      <c r="L1555" s="71"/>
      <c r="M1555" s="71"/>
      <c r="N1555" s="71"/>
      <c r="O1555" s="71"/>
      <c r="P1555" s="71"/>
      <c r="Q1555" s="71"/>
      <c r="R1555" s="71"/>
    </row>
    <row r="1556" spans="1:18" ht="15" x14ac:dyDescent="0.25">
      <c r="A1556" s="71"/>
      <c r="B1556" s="71"/>
      <c r="C1556" s="71"/>
      <c r="D1556" s="71"/>
      <c r="E1556" s="71"/>
      <c r="F1556" s="71"/>
      <c r="G1556" s="71"/>
      <c r="H1556" s="71"/>
      <c r="I1556" s="71"/>
      <c r="J1556" s="71"/>
      <c r="K1556" s="71"/>
      <c r="L1556" s="71"/>
      <c r="M1556" s="71"/>
      <c r="N1556" s="71"/>
      <c r="O1556" s="71"/>
      <c r="P1556" s="71"/>
      <c r="Q1556" s="71"/>
      <c r="R1556" s="71"/>
    </row>
    <row r="1557" spans="1:18" ht="15" x14ac:dyDescent="0.25">
      <c r="A1557" s="71"/>
      <c r="B1557" s="71"/>
      <c r="C1557" s="71"/>
      <c r="D1557" s="71"/>
      <c r="E1557" s="71"/>
      <c r="F1557" s="71"/>
      <c r="G1557" s="71"/>
      <c r="H1557" s="71"/>
      <c r="I1557" s="71"/>
      <c r="J1557" s="71"/>
      <c r="K1557" s="71"/>
      <c r="L1557" s="71"/>
      <c r="M1557" s="71"/>
      <c r="N1557" s="71"/>
      <c r="O1557" s="71"/>
      <c r="P1557" s="71"/>
      <c r="Q1557" s="71"/>
      <c r="R1557" s="71"/>
    </row>
    <row r="1558" spans="1:18" ht="15" x14ac:dyDescent="0.25">
      <c r="A1558" s="71"/>
      <c r="B1558" s="71"/>
      <c r="C1558" s="71"/>
      <c r="D1558" s="71"/>
      <c r="E1558" s="71"/>
      <c r="F1558" s="71"/>
      <c r="G1558" s="71"/>
      <c r="H1558" s="71"/>
      <c r="I1558" s="71"/>
      <c r="J1558" s="71"/>
      <c r="K1558" s="71"/>
      <c r="L1558" s="71"/>
      <c r="M1558" s="71"/>
      <c r="N1558" s="71"/>
      <c r="O1558" s="71"/>
      <c r="P1558" s="71"/>
      <c r="Q1558" s="71"/>
      <c r="R1558" s="71"/>
    </row>
    <row r="1559" spans="1:18" ht="15" x14ac:dyDescent="0.25">
      <c r="A1559" s="71"/>
      <c r="B1559" s="71"/>
      <c r="C1559" s="71"/>
      <c r="D1559" s="71"/>
      <c r="E1559" s="71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P1559" s="71"/>
      <c r="Q1559" s="71"/>
      <c r="R1559" s="71"/>
    </row>
    <row r="1560" spans="1:18" ht="15" x14ac:dyDescent="0.25">
      <c r="A1560" s="71"/>
      <c r="B1560" s="71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1"/>
      <c r="O1560" s="71"/>
      <c r="P1560" s="71"/>
      <c r="Q1560" s="71"/>
      <c r="R1560" s="71"/>
    </row>
    <row r="1561" spans="1:18" ht="15" x14ac:dyDescent="0.25">
      <c r="A1561" s="71"/>
      <c r="B1561" s="71"/>
      <c r="C1561" s="71"/>
      <c r="D1561" s="71"/>
      <c r="E1561" s="71"/>
      <c r="F1561" s="71"/>
      <c r="G1561" s="71"/>
      <c r="H1561" s="71"/>
      <c r="I1561" s="71"/>
      <c r="J1561" s="71"/>
      <c r="K1561" s="71"/>
      <c r="L1561" s="71"/>
      <c r="M1561" s="71"/>
      <c r="N1561" s="71"/>
      <c r="O1561" s="71"/>
      <c r="P1561" s="71"/>
      <c r="Q1561" s="71"/>
      <c r="R1561" s="71"/>
    </row>
    <row r="1562" spans="1:18" ht="15" x14ac:dyDescent="0.25">
      <c r="A1562" s="71"/>
      <c r="B1562" s="71"/>
      <c r="C1562" s="71"/>
      <c r="D1562" s="71"/>
      <c r="E1562" s="71"/>
      <c r="F1562" s="71"/>
      <c r="G1562" s="71"/>
      <c r="H1562" s="71"/>
      <c r="I1562" s="71"/>
      <c r="J1562" s="71"/>
      <c r="K1562" s="71"/>
      <c r="L1562" s="71"/>
      <c r="M1562" s="71"/>
      <c r="N1562" s="71"/>
      <c r="O1562" s="71"/>
      <c r="P1562" s="71"/>
      <c r="Q1562" s="71"/>
      <c r="R1562" s="71"/>
    </row>
    <row r="1563" spans="1:18" ht="15" x14ac:dyDescent="0.25">
      <c r="A1563" s="71"/>
      <c r="B1563" s="71"/>
      <c r="C1563" s="71"/>
      <c r="D1563" s="71"/>
      <c r="E1563" s="71"/>
      <c r="F1563" s="71"/>
      <c r="G1563" s="71"/>
      <c r="H1563" s="71"/>
      <c r="I1563" s="71"/>
      <c r="J1563" s="71"/>
      <c r="K1563" s="71"/>
      <c r="L1563" s="71"/>
      <c r="M1563" s="71"/>
      <c r="N1563" s="71"/>
      <c r="O1563" s="71"/>
      <c r="P1563" s="71"/>
      <c r="Q1563" s="71"/>
      <c r="R1563" s="71"/>
    </row>
    <row r="1564" spans="1:18" ht="15" x14ac:dyDescent="0.25">
      <c r="A1564" s="71"/>
      <c r="B1564" s="71"/>
      <c r="C1564" s="71"/>
      <c r="D1564" s="71"/>
      <c r="E1564" s="71"/>
      <c r="F1564" s="71"/>
      <c r="G1564" s="71"/>
      <c r="H1564" s="71"/>
      <c r="I1564" s="71"/>
      <c r="J1564" s="71"/>
      <c r="K1564" s="71"/>
      <c r="L1564" s="71"/>
      <c r="M1564" s="71"/>
      <c r="N1564" s="71"/>
      <c r="O1564" s="71"/>
      <c r="P1564" s="71"/>
      <c r="Q1564" s="71"/>
      <c r="R1564" s="71"/>
    </row>
    <row r="1565" spans="1:18" ht="15" x14ac:dyDescent="0.25">
      <c r="A1565" s="71"/>
      <c r="B1565" s="71"/>
      <c r="C1565" s="71"/>
      <c r="D1565" s="71"/>
      <c r="E1565" s="71"/>
      <c r="F1565" s="71"/>
      <c r="G1565" s="71"/>
      <c r="H1565" s="71"/>
      <c r="I1565" s="71"/>
      <c r="J1565" s="71"/>
      <c r="K1565" s="71"/>
      <c r="L1565" s="71"/>
      <c r="M1565" s="71"/>
      <c r="N1565" s="71"/>
      <c r="O1565" s="71"/>
      <c r="P1565" s="71"/>
      <c r="Q1565" s="71"/>
      <c r="R1565" s="71"/>
    </row>
    <row r="1566" spans="1:18" ht="15" x14ac:dyDescent="0.25">
      <c r="A1566" s="71"/>
      <c r="B1566" s="71"/>
      <c r="C1566" s="71"/>
      <c r="D1566" s="71"/>
      <c r="E1566" s="71"/>
      <c r="F1566" s="71"/>
      <c r="G1566" s="71"/>
      <c r="H1566" s="71"/>
      <c r="I1566" s="71"/>
      <c r="J1566" s="71"/>
      <c r="K1566" s="71"/>
      <c r="L1566" s="71"/>
      <c r="M1566" s="71"/>
      <c r="N1566" s="71"/>
      <c r="O1566" s="71"/>
      <c r="P1566" s="71"/>
      <c r="Q1566" s="71"/>
      <c r="R1566" s="71"/>
    </row>
    <row r="1567" spans="1:18" ht="15" x14ac:dyDescent="0.25">
      <c r="A1567" s="71"/>
      <c r="B1567" s="71"/>
      <c r="C1567" s="71"/>
      <c r="D1567" s="71"/>
      <c r="E1567" s="71"/>
      <c r="F1567" s="71"/>
      <c r="G1567" s="71"/>
      <c r="H1567" s="71"/>
      <c r="I1567" s="71"/>
      <c r="J1567" s="71"/>
      <c r="K1567" s="71"/>
      <c r="L1567" s="71"/>
      <c r="M1567" s="71"/>
      <c r="N1567" s="71"/>
      <c r="O1567" s="71"/>
      <c r="P1567" s="71"/>
      <c r="Q1567" s="71"/>
      <c r="R1567" s="71"/>
    </row>
    <row r="1568" spans="1:18" ht="15" x14ac:dyDescent="0.25">
      <c r="A1568" s="71"/>
      <c r="B1568" s="71"/>
      <c r="C1568" s="71"/>
      <c r="D1568" s="71"/>
      <c r="E1568" s="71"/>
      <c r="F1568" s="71"/>
      <c r="G1568" s="71"/>
      <c r="H1568" s="71"/>
      <c r="I1568" s="71"/>
      <c r="J1568" s="71"/>
      <c r="K1568" s="71"/>
      <c r="L1568" s="71"/>
      <c r="M1568" s="71"/>
      <c r="N1568" s="71"/>
      <c r="O1568" s="71"/>
      <c r="P1568" s="71"/>
      <c r="Q1568" s="71"/>
      <c r="R1568" s="71"/>
    </row>
    <row r="1569" spans="1:18" ht="15" x14ac:dyDescent="0.25">
      <c r="A1569" s="71"/>
      <c r="B1569" s="71"/>
      <c r="C1569" s="71"/>
      <c r="D1569" s="71"/>
      <c r="E1569" s="71"/>
      <c r="F1569" s="71"/>
      <c r="G1569" s="71"/>
      <c r="H1569" s="71"/>
      <c r="I1569" s="71"/>
      <c r="J1569" s="71"/>
      <c r="K1569" s="71"/>
      <c r="L1569" s="71"/>
      <c r="M1569" s="71"/>
      <c r="N1569" s="71"/>
      <c r="O1569" s="71"/>
      <c r="P1569" s="71"/>
      <c r="Q1569" s="71"/>
      <c r="R1569" s="71"/>
    </row>
    <row r="1570" spans="1:18" ht="15" x14ac:dyDescent="0.25">
      <c r="A1570" s="71"/>
      <c r="B1570" s="71"/>
      <c r="C1570" s="71"/>
      <c r="D1570" s="71"/>
      <c r="E1570" s="71"/>
      <c r="F1570" s="71"/>
      <c r="G1570" s="71"/>
      <c r="H1570" s="71"/>
      <c r="I1570" s="71"/>
      <c r="J1570" s="71"/>
      <c r="K1570" s="71"/>
      <c r="L1570" s="71"/>
      <c r="M1570" s="71"/>
      <c r="N1570" s="71"/>
      <c r="O1570" s="71"/>
      <c r="P1570" s="71"/>
      <c r="Q1570" s="71"/>
      <c r="R1570" s="71"/>
    </row>
    <row r="1571" spans="1:18" ht="15" x14ac:dyDescent="0.25">
      <c r="A1571" s="71"/>
      <c r="B1571" s="71"/>
      <c r="C1571" s="71"/>
      <c r="D1571" s="71"/>
      <c r="E1571" s="71"/>
      <c r="F1571" s="71"/>
      <c r="G1571" s="71"/>
      <c r="H1571" s="71"/>
      <c r="I1571" s="71"/>
      <c r="J1571" s="71"/>
      <c r="K1571" s="71"/>
      <c r="L1571" s="71"/>
      <c r="M1571" s="71"/>
      <c r="N1571" s="71"/>
      <c r="O1571" s="71"/>
      <c r="P1571" s="71"/>
      <c r="Q1571" s="71"/>
      <c r="R1571" s="71"/>
    </row>
    <row r="1572" spans="1:18" ht="15" x14ac:dyDescent="0.25">
      <c r="A1572" s="71"/>
      <c r="B1572" s="71"/>
      <c r="C1572" s="71"/>
      <c r="D1572" s="71"/>
      <c r="E1572" s="71"/>
      <c r="F1572" s="71"/>
      <c r="G1572" s="71"/>
      <c r="H1572" s="71"/>
      <c r="I1572" s="71"/>
      <c r="J1572" s="71"/>
      <c r="K1572" s="71"/>
      <c r="L1572" s="71"/>
      <c r="M1572" s="71"/>
      <c r="N1572" s="71"/>
      <c r="O1572" s="71"/>
      <c r="P1572" s="71"/>
      <c r="Q1572" s="71"/>
      <c r="R1572" s="71"/>
    </row>
    <row r="1573" spans="1:18" ht="15" x14ac:dyDescent="0.25">
      <c r="A1573" s="71"/>
      <c r="B1573" s="71"/>
      <c r="C1573" s="71"/>
      <c r="D1573" s="71"/>
      <c r="E1573" s="71"/>
      <c r="F1573" s="71"/>
      <c r="G1573" s="71"/>
      <c r="H1573" s="71"/>
      <c r="I1573" s="71"/>
      <c r="J1573" s="71"/>
      <c r="K1573" s="71"/>
      <c r="L1573" s="71"/>
      <c r="M1573" s="71"/>
      <c r="N1573" s="71"/>
      <c r="O1573" s="71"/>
      <c r="P1573" s="71"/>
      <c r="Q1573" s="71"/>
      <c r="R1573" s="71"/>
    </row>
    <row r="1574" spans="1:18" ht="15" x14ac:dyDescent="0.25">
      <c r="A1574" s="71"/>
      <c r="B1574" s="71"/>
      <c r="C1574" s="71"/>
      <c r="D1574" s="71"/>
      <c r="E1574" s="71"/>
      <c r="F1574" s="71"/>
      <c r="G1574" s="71"/>
      <c r="H1574" s="71"/>
      <c r="I1574" s="71"/>
      <c r="J1574" s="71"/>
      <c r="K1574" s="71"/>
      <c r="L1574" s="71"/>
      <c r="M1574" s="71"/>
      <c r="N1574" s="71"/>
      <c r="O1574" s="71"/>
      <c r="P1574" s="71"/>
      <c r="Q1574" s="71"/>
      <c r="R1574" s="71"/>
    </row>
    <row r="1575" spans="1:18" ht="15" x14ac:dyDescent="0.25">
      <c r="A1575" s="71"/>
      <c r="B1575" s="71"/>
      <c r="C1575" s="71"/>
      <c r="D1575" s="71"/>
      <c r="E1575" s="71"/>
      <c r="F1575" s="71"/>
      <c r="G1575" s="71"/>
      <c r="H1575" s="71"/>
      <c r="I1575" s="71"/>
      <c r="J1575" s="71"/>
      <c r="K1575" s="71"/>
      <c r="L1575" s="71"/>
      <c r="M1575" s="71"/>
      <c r="N1575" s="71"/>
      <c r="O1575" s="71"/>
      <c r="P1575" s="71"/>
      <c r="Q1575" s="71"/>
      <c r="R1575" s="71"/>
    </row>
    <row r="1576" spans="1:18" ht="15" x14ac:dyDescent="0.25">
      <c r="A1576" s="71"/>
      <c r="B1576" s="71"/>
      <c r="C1576" s="71"/>
      <c r="D1576" s="71"/>
      <c r="E1576" s="71"/>
      <c r="F1576" s="71"/>
      <c r="G1576" s="71"/>
      <c r="H1576" s="71"/>
      <c r="I1576" s="71"/>
      <c r="J1576" s="71"/>
      <c r="K1576" s="71"/>
      <c r="L1576" s="71"/>
      <c r="M1576" s="71"/>
      <c r="N1576" s="71"/>
      <c r="O1576" s="71"/>
      <c r="P1576" s="71"/>
      <c r="Q1576" s="71"/>
      <c r="R1576" s="71"/>
    </row>
    <row r="1577" spans="1:18" ht="15" x14ac:dyDescent="0.25">
      <c r="A1577" s="71"/>
      <c r="B1577" s="71"/>
      <c r="C1577" s="71"/>
      <c r="D1577" s="71"/>
      <c r="E1577" s="71"/>
      <c r="F1577" s="71"/>
      <c r="G1577" s="71"/>
      <c r="H1577" s="71"/>
      <c r="I1577" s="71"/>
      <c r="J1577" s="71"/>
      <c r="K1577" s="71"/>
      <c r="L1577" s="71"/>
      <c r="M1577" s="71"/>
      <c r="N1577" s="71"/>
      <c r="O1577" s="71"/>
      <c r="P1577" s="71"/>
      <c r="Q1577" s="71"/>
      <c r="R1577" s="71"/>
    </row>
    <row r="1578" spans="1:18" ht="15" x14ac:dyDescent="0.25">
      <c r="A1578" s="71"/>
      <c r="B1578" s="71"/>
      <c r="C1578" s="71"/>
      <c r="D1578" s="71"/>
      <c r="E1578" s="71"/>
      <c r="F1578" s="71"/>
      <c r="G1578" s="71"/>
      <c r="H1578" s="71"/>
      <c r="I1578" s="71"/>
      <c r="J1578" s="71"/>
      <c r="K1578" s="71"/>
      <c r="L1578" s="71"/>
      <c r="M1578" s="71"/>
      <c r="N1578" s="71"/>
      <c r="O1578" s="71"/>
      <c r="P1578" s="71"/>
      <c r="Q1578" s="71"/>
      <c r="R1578" s="71"/>
    </row>
    <row r="1579" spans="1:18" ht="15" x14ac:dyDescent="0.25">
      <c r="A1579" s="71"/>
      <c r="B1579" s="71"/>
      <c r="C1579" s="71"/>
      <c r="D1579" s="71"/>
      <c r="E1579" s="71"/>
      <c r="F1579" s="71"/>
      <c r="G1579" s="71"/>
      <c r="H1579" s="71"/>
      <c r="I1579" s="71"/>
      <c r="J1579" s="71"/>
      <c r="K1579" s="71"/>
      <c r="L1579" s="71"/>
      <c r="M1579" s="71"/>
      <c r="N1579" s="71"/>
      <c r="O1579" s="71"/>
      <c r="P1579" s="71"/>
      <c r="Q1579" s="71"/>
      <c r="R1579" s="71"/>
    </row>
    <row r="1580" spans="1:18" ht="15" x14ac:dyDescent="0.25">
      <c r="A1580" s="71"/>
      <c r="B1580" s="71"/>
      <c r="C1580" s="71"/>
      <c r="D1580" s="71"/>
      <c r="E1580" s="71"/>
      <c r="F1580" s="71"/>
      <c r="G1580" s="71"/>
      <c r="H1580" s="71"/>
      <c r="I1580" s="71"/>
      <c r="J1580" s="71"/>
      <c r="K1580" s="71"/>
      <c r="L1580" s="71"/>
      <c r="M1580" s="71"/>
      <c r="N1580" s="71"/>
      <c r="O1580" s="71"/>
      <c r="P1580" s="71"/>
      <c r="Q1580" s="71"/>
      <c r="R1580" s="71"/>
    </row>
    <row r="1581" spans="1:18" ht="15" x14ac:dyDescent="0.25">
      <c r="A1581" s="71"/>
      <c r="B1581" s="71"/>
      <c r="C1581" s="71"/>
      <c r="D1581" s="71"/>
      <c r="E1581" s="71"/>
      <c r="F1581" s="71"/>
      <c r="G1581" s="71"/>
      <c r="H1581" s="71"/>
      <c r="I1581" s="71"/>
      <c r="J1581" s="71"/>
      <c r="K1581" s="71"/>
      <c r="L1581" s="71"/>
      <c r="M1581" s="71"/>
      <c r="N1581" s="71"/>
      <c r="O1581" s="71"/>
      <c r="P1581" s="71"/>
      <c r="Q1581" s="71"/>
      <c r="R1581" s="71"/>
    </row>
    <row r="1582" spans="1:18" ht="15" x14ac:dyDescent="0.25">
      <c r="A1582" s="71"/>
      <c r="B1582" s="71"/>
      <c r="C1582" s="71"/>
      <c r="D1582" s="71"/>
      <c r="E1582" s="71"/>
      <c r="F1582" s="71"/>
      <c r="G1582" s="71"/>
      <c r="H1582" s="71"/>
      <c r="I1582" s="71"/>
      <c r="J1582" s="71"/>
      <c r="K1582" s="71"/>
      <c r="L1582" s="71"/>
      <c r="M1582" s="71"/>
      <c r="N1582" s="71"/>
      <c r="O1582" s="71"/>
      <c r="P1582" s="71"/>
      <c r="Q1582" s="71"/>
      <c r="R1582" s="71"/>
    </row>
    <row r="1583" spans="1:18" ht="15" x14ac:dyDescent="0.25">
      <c r="A1583" s="71"/>
      <c r="B1583" s="71"/>
      <c r="C1583" s="71"/>
      <c r="D1583" s="71"/>
      <c r="E1583" s="71"/>
      <c r="F1583" s="71"/>
      <c r="G1583" s="71"/>
      <c r="H1583" s="71"/>
      <c r="I1583" s="71"/>
      <c r="J1583" s="71"/>
      <c r="K1583" s="71"/>
      <c r="L1583" s="71"/>
      <c r="M1583" s="71"/>
      <c r="N1583" s="71"/>
      <c r="O1583" s="71"/>
      <c r="P1583" s="71"/>
      <c r="Q1583" s="71"/>
      <c r="R1583" s="71"/>
    </row>
    <row r="1584" spans="1:18" ht="15" x14ac:dyDescent="0.25">
      <c r="A1584" s="71"/>
      <c r="B1584" s="71"/>
      <c r="C1584" s="71"/>
      <c r="D1584" s="71"/>
      <c r="E1584" s="71"/>
      <c r="F1584" s="71"/>
      <c r="G1584" s="71"/>
      <c r="H1584" s="71"/>
      <c r="I1584" s="71"/>
      <c r="J1584" s="71"/>
      <c r="K1584" s="71"/>
      <c r="L1584" s="71"/>
      <c r="M1584" s="71"/>
      <c r="N1584" s="71"/>
      <c r="O1584" s="71"/>
      <c r="P1584" s="71"/>
      <c r="Q1584" s="71"/>
      <c r="R1584" s="71"/>
    </row>
    <row r="1585" spans="1:18" ht="15" x14ac:dyDescent="0.25">
      <c r="A1585" s="71"/>
      <c r="B1585" s="71"/>
      <c r="C1585" s="71"/>
      <c r="D1585" s="71"/>
      <c r="E1585" s="71"/>
      <c r="F1585" s="71"/>
      <c r="G1585" s="71"/>
      <c r="H1585" s="71"/>
      <c r="I1585" s="71"/>
      <c r="J1585" s="71"/>
      <c r="K1585" s="71"/>
      <c r="L1585" s="71"/>
      <c r="M1585" s="71"/>
      <c r="N1585" s="71"/>
      <c r="O1585" s="71"/>
      <c r="P1585" s="71"/>
      <c r="Q1585" s="71"/>
      <c r="R1585" s="71"/>
    </row>
    <row r="1586" spans="1:18" ht="15" x14ac:dyDescent="0.25">
      <c r="A1586" s="71"/>
      <c r="B1586" s="71"/>
      <c r="C1586" s="71"/>
      <c r="D1586" s="71"/>
      <c r="E1586" s="71"/>
      <c r="F1586" s="71"/>
      <c r="G1586" s="71"/>
      <c r="H1586" s="71"/>
      <c r="I1586" s="71"/>
      <c r="J1586" s="71"/>
      <c r="K1586" s="71"/>
      <c r="L1586" s="71"/>
      <c r="M1586" s="71"/>
      <c r="N1586" s="71"/>
      <c r="O1586" s="71"/>
      <c r="P1586" s="71"/>
      <c r="Q1586" s="71"/>
      <c r="R1586" s="71"/>
    </row>
    <row r="1587" spans="1:18" ht="15" x14ac:dyDescent="0.25">
      <c r="A1587" s="71"/>
      <c r="B1587" s="71"/>
      <c r="C1587" s="71"/>
      <c r="D1587" s="71"/>
      <c r="E1587" s="71"/>
      <c r="F1587" s="71"/>
      <c r="G1587" s="71"/>
      <c r="H1587" s="71"/>
      <c r="I1587" s="71"/>
      <c r="J1587" s="71"/>
      <c r="K1587" s="71"/>
      <c r="L1587" s="71"/>
      <c r="M1587" s="71"/>
      <c r="N1587" s="71"/>
      <c r="O1587" s="71"/>
      <c r="P1587" s="71"/>
      <c r="Q1587" s="71"/>
      <c r="R1587" s="71"/>
    </row>
    <row r="1588" spans="1:18" ht="15" x14ac:dyDescent="0.25">
      <c r="A1588" s="71"/>
      <c r="B1588" s="71"/>
      <c r="C1588" s="71"/>
      <c r="D1588" s="71"/>
      <c r="E1588" s="71"/>
      <c r="F1588" s="71"/>
      <c r="G1588" s="71"/>
      <c r="H1588" s="71"/>
      <c r="I1588" s="71"/>
      <c r="J1588" s="71"/>
      <c r="K1588" s="71"/>
      <c r="L1588" s="71"/>
      <c r="M1588" s="71"/>
      <c r="N1588" s="71"/>
      <c r="O1588" s="71"/>
      <c r="P1588" s="71"/>
      <c r="Q1588" s="71"/>
      <c r="R1588" s="71"/>
    </row>
    <row r="1589" spans="1:18" ht="15" x14ac:dyDescent="0.25">
      <c r="A1589" s="71"/>
      <c r="B1589" s="71"/>
      <c r="C1589" s="71"/>
      <c r="D1589" s="71"/>
      <c r="E1589" s="71"/>
      <c r="F1589" s="71"/>
      <c r="G1589" s="71"/>
      <c r="H1589" s="71"/>
      <c r="I1589" s="71"/>
      <c r="J1589" s="71"/>
      <c r="K1589" s="71"/>
      <c r="L1589" s="71"/>
      <c r="M1589" s="71"/>
      <c r="N1589" s="71"/>
      <c r="O1589" s="71"/>
      <c r="P1589" s="71"/>
      <c r="Q1589" s="71"/>
      <c r="R1589" s="71"/>
    </row>
    <row r="1590" spans="1:18" ht="15" x14ac:dyDescent="0.25">
      <c r="A1590" s="71"/>
      <c r="B1590" s="71"/>
      <c r="C1590" s="71"/>
      <c r="D1590" s="71"/>
      <c r="E1590" s="71"/>
      <c r="F1590" s="71"/>
      <c r="G1590" s="71"/>
      <c r="H1590" s="71"/>
      <c r="I1590" s="71"/>
      <c r="J1590" s="71"/>
      <c r="K1590" s="71"/>
      <c r="L1590" s="71"/>
      <c r="M1590" s="71"/>
      <c r="N1590" s="71"/>
      <c r="O1590" s="71"/>
      <c r="P1590" s="71"/>
      <c r="Q1590" s="71"/>
      <c r="R1590" s="71"/>
    </row>
    <row r="1591" spans="1:18" ht="15" x14ac:dyDescent="0.25">
      <c r="A1591" s="71"/>
      <c r="B1591" s="71"/>
      <c r="C1591" s="71"/>
      <c r="D1591" s="71"/>
      <c r="E1591" s="71"/>
      <c r="F1591" s="71"/>
      <c r="G1591" s="71"/>
      <c r="H1591" s="71"/>
      <c r="I1591" s="71"/>
      <c r="J1591" s="71"/>
      <c r="K1591" s="71"/>
      <c r="L1591" s="71"/>
      <c r="M1591" s="71"/>
      <c r="N1591" s="71"/>
      <c r="O1591" s="71"/>
      <c r="P1591" s="71"/>
      <c r="Q1591" s="71"/>
      <c r="R1591" s="71"/>
    </row>
    <row r="1592" spans="1:18" ht="15" x14ac:dyDescent="0.25">
      <c r="A1592" s="71"/>
      <c r="B1592" s="71"/>
      <c r="C1592" s="71"/>
      <c r="D1592" s="71"/>
      <c r="E1592" s="71"/>
      <c r="F1592" s="71"/>
      <c r="G1592" s="71"/>
      <c r="H1592" s="71"/>
      <c r="I1592" s="71"/>
      <c r="J1592" s="71"/>
      <c r="K1592" s="71"/>
      <c r="L1592" s="71"/>
      <c r="M1592" s="71"/>
      <c r="N1592" s="71"/>
      <c r="O1592" s="71"/>
      <c r="P1592" s="71"/>
      <c r="Q1592" s="71"/>
      <c r="R1592" s="71"/>
    </row>
    <row r="1593" spans="1:18" ht="15" x14ac:dyDescent="0.25">
      <c r="A1593" s="71"/>
      <c r="B1593" s="71"/>
      <c r="C1593" s="71"/>
      <c r="D1593" s="71"/>
      <c r="E1593" s="71"/>
      <c r="F1593" s="71"/>
      <c r="G1593" s="71"/>
      <c r="H1593" s="71"/>
      <c r="I1593" s="71"/>
      <c r="J1593" s="71"/>
      <c r="K1593" s="71"/>
      <c r="L1593" s="71"/>
      <c r="M1593" s="71"/>
      <c r="N1593" s="71"/>
      <c r="O1593" s="71"/>
      <c r="P1593" s="71"/>
      <c r="Q1593" s="71"/>
      <c r="R1593" s="71"/>
    </row>
    <row r="1594" spans="1:18" ht="15" x14ac:dyDescent="0.25">
      <c r="A1594" s="71"/>
      <c r="B1594" s="71"/>
      <c r="C1594" s="71"/>
      <c r="D1594" s="71"/>
      <c r="E1594" s="71"/>
      <c r="F1594" s="71"/>
      <c r="G1594" s="71"/>
      <c r="H1594" s="71"/>
      <c r="I1594" s="71"/>
      <c r="J1594" s="71"/>
      <c r="K1594" s="71"/>
      <c r="L1594" s="71"/>
      <c r="M1594" s="71"/>
      <c r="N1594" s="71"/>
      <c r="O1594" s="71"/>
      <c r="P1594" s="71"/>
      <c r="Q1594" s="71"/>
      <c r="R1594" s="71"/>
    </row>
    <row r="1595" spans="1:18" ht="15" x14ac:dyDescent="0.25">
      <c r="A1595" s="71"/>
      <c r="B1595" s="71"/>
      <c r="C1595" s="71"/>
      <c r="D1595" s="71"/>
      <c r="E1595" s="71"/>
      <c r="F1595" s="71"/>
      <c r="G1595" s="71"/>
      <c r="H1595" s="71"/>
      <c r="I1595" s="71"/>
      <c r="J1595" s="71"/>
      <c r="K1595" s="71"/>
      <c r="L1595" s="71"/>
      <c r="M1595" s="71"/>
      <c r="N1595" s="71"/>
      <c r="O1595" s="71"/>
      <c r="P1595" s="71"/>
      <c r="Q1595" s="71"/>
      <c r="R1595" s="71"/>
    </row>
    <row r="1596" spans="1:18" ht="15" x14ac:dyDescent="0.25">
      <c r="A1596" s="71"/>
      <c r="B1596" s="71"/>
      <c r="C1596" s="71"/>
      <c r="D1596" s="71"/>
      <c r="E1596" s="71"/>
      <c r="F1596" s="71"/>
      <c r="G1596" s="71"/>
      <c r="H1596" s="71"/>
      <c r="I1596" s="71"/>
      <c r="J1596" s="71"/>
      <c r="K1596" s="71"/>
      <c r="L1596" s="71"/>
      <c r="M1596" s="71"/>
      <c r="N1596" s="71"/>
      <c r="O1596" s="71"/>
      <c r="P1596" s="71"/>
      <c r="Q1596" s="71"/>
      <c r="R1596" s="71"/>
    </row>
    <row r="1597" spans="1:18" ht="15" x14ac:dyDescent="0.25">
      <c r="A1597" s="71"/>
      <c r="B1597" s="71"/>
      <c r="C1597" s="71"/>
      <c r="D1597" s="71"/>
      <c r="E1597" s="71"/>
      <c r="F1597" s="71"/>
      <c r="G1597" s="71"/>
      <c r="H1597" s="71"/>
      <c r="I1597" s="71"/>
      <c r="J1597" s="71"/>
      <c r="K1597" s="71"/>
      <c r="L1597" s="71"/>
      <c r="M1597" s="71"/>
      <c r="N1597" s="71"/>
      <c r="O1597" s="71"/>
      <c r="P1597" s="71"/>
      <c r="Q1597" s="71"/>
      <c r="R1597" s="71"/>
    </row>
    <row r="1598" spans="1:18" ht="15" x14ac:dyDescent="0.25">
      <c r="A1598" s="71"/>
      <c r="B1598" s="71"/>
      <c r="C1598" s="71"/>
      <c r="D1598" s="71"/>
      <c r="E1598" s="71"/>
      <c r="F1598" s="71"/>
      <c r="G1598" s="71"/>
      <c r="H1598" s="71"/>
      <c r="I1598" s="71"/>
      <c r="J1598" s="71"/>
      <c r="K1598" s="71"/>
      <c r="L1598" s="71"/>
      <c r="M1598" s="71"/>
      <c r="N1598" s="71"/>
      <c r="O1598" s="71"/>
      <c r="P1598" s="71"/>
      <c r="Q1598" s="71"/>
      <c r="R1598" s="71"/>
    </row>
    <row r="1599" spans="1:18" ht="15" x14ac:dyDescent="0.25">
      <c r="A1599" s="71"/>
      <c r="B1599" s="71"/>
      <c r="C1599" s="71"/>
      <c r="D1599" s="71"/>
      <c r="E1599" s="71"/>
      <c r="F1599" s="71"/>
      <c r="G1599" s="71"/>
      <c r="H1599" s="71"/>
      <c r="I1599" s="71"/>
      <c r="J1599" s="71"/>
      <c r="K1599" s="71"/>
      <c r="L1599" s="71"/>
      <c r="M1599" s="71"/>
      <c r="N1599" s="71"/>
      <c r="O1599" s="71"/>
      <c r="P1599" s="71"/>
      <c r="Q1599" s="71"/>
      <c r="R1599" s="71"/>
    </row>
    <row r="1600" spans="1:18" ht="15" x14ac:dyDescent="0.25">
      <c r="A1600" s="71"/>
      <c r="B1600" s="71"/>
      <c r="C1600" s="71"/>
      <c r="D1600" s="71"/>
      <c r="E1600" s="71"/>
      <c r="F1600" s="71"/>
      <c r="G1600" s="71"/>
      <c r="H1600" s="71"/>
      <c r="I1600" s="71"/>
      <c r="J1600" s="71"/>
      <c r="K1600" s="71"/>
      <c r="L1600" s="71"/>
      <c r="M1600" s="71"/>
      <c r="N1600" s="71"/>
      <c r="O1600" s="71"/>
      <c r="P1600" s="71"/>
      <c r="Q1600" s="71"/>
      <c r="R1600" s="71"/>
    </row>
    <row r="1601" spans="1:18" ht="15" x14ac:dyDescent="0.25">
      <c r="A1601" s="71"/>
      <c r="B1601" s="71"/>
      <c r="C1601" s="71"/>
      <c r="D1601" s="71"/>
      <c r="E1601" s="71"/>
      <c r="F1601" s="71"/>
      <c r="G1601" s="71"/>
      <c r="H1601" s="71"/>
      <c r="I1601" s="71"/>
      <c r="J1601" s="71"/>
      <c r="K1601" s="71"/>
      <c r="L1601" s="71"/>
      <c r="M1601" s="71"/>
      <c r="N1601" s="71"/>
      <c r="O1601" s="71"/>
      <c r="P1601" s="71"/>
      <c r="Q1601" s="71"/>
      <c r="R1601" s="71"/>
    </row>
    <row r="1602" spans="1:18" ht="15" x14ac:dyDescent="0.25">
      <c r="A1602" s="71"/>
      <c r="B1602" s="71"/>
      <c r="C1602" s="71"/>
      <c r="D1602" s="71"/>
      <c r="E1602" s="71"/>
      <c r="F1602" s="71"/>
      <c r="G1602" s="71"/>
      <c r="H1602" s="71"/>
      <c r="I1602" s="71"/>
      <c r="J1602" s="71"/>
      <c r="K1602" s="71"/>
      <c r="L1602" s="71"/>
      <c r="M1602" s="71"/>
      <c r="N1602" s="71"/>
      <c r="O1602" s="71"/>
      <c r="P1602" s="71"/>
      <c r="Q1602" s="71"/>
      <c r="R1602" s="71"/>
    </row>
    <row r="1603" spans="1:18" ht="15" x14ac:dyDescent="0.25">
      <c r="A1603" s="71"/>
      <c r="B1603" s="71"/>
      <c r="C1603" s="71"/>
      <c r="D1603" s="71"/>
      <c r="E1603" s="71"/>
      <c r="F1603" s="71"/>
      <c r="G1603" s="71"/>
      <c r="H1603" s="71"/>
      <c r="I1603" s="71"/>
      <c r="J1603" s="71"/>
      <c r="K1603" s="71"/>
      <c r="L1603" s="71"/>
      <c r="M1603" s="71"/>
      <c r="N1603" s="71"/>
      <c r="O1603" s="71"/>
      <c r="P1603" s="71"/>
      <c r="Q1603" s="71"/>
      <c r="R1603" s="71"/>
    </row>
    <row r="1604" spans="1:18" ht="15" x14ac:dyDescent="0.25">
      <c r="A1604" s="71"/>
      <c r="B1604" s="71"/>
      <c r="C1604" s="71"/>
      <c r="D1604" s="71"/>
      <c r="E1604" s="71"/>
      <c r="F1604" s="71"/>
      <c r="G1604" s="71"/>
      <c r="H1604" s="71"/>
      <c r="I1604" s="71"/>
      <c r="J1604" s="71"/>
      <c r="K1604" s="71"/>
      <c r="L1604" s="71"/>
      <c r="M1604" s="71"/>
      <c r="N1604" s="71"/>
      <c r="O1604" s="71"/>
      <c r="P1604" s="71"/>
      <c r="Q1604" s="71"/>
      <c r="R1604" s="71"/>
    </row>
    <row r="1605" spans="1:18" ht="15" x14ac:dyDescent="0.25">
      <c r="A1605" s="71"/>
      <c r="B1605" s="71"/>
      <c r="C1605" s="71"/>
      <c r="D1605" s="71"/>
      <c r="E1605" s="71"/>
      <c r="F1605" s="71"/>
      <c r="G1605" s="71"/>
      <c r="H1605" s="71"/>
      <c r="I1605" s="71"/>
      <c r="J1605" s="71"/>
      <c r="K1605" s="71"/>
      <c r="L1605" s="71"/>
      <c r="M1605" s="71"/>
      <c r="N1605" s="71"/>
      <c r="O1605" s="71"/>
      <c r="P1605" s="71"/>
      <c r="Q1605" s="71"/>
      <c r="R1605" s="71"/>
    </row>
    <row r="1606" spans="1:18" ht="15" x14ac:dyDescent="0.25">
      <c r="A1606" s="71"/>
      <c r="B1606" s="71"/>
      <c r="C1606" s="71"/>
      <c r="D1606" s="71"/>
      <c r="E1606" s="71"/>
      <c r="F1606" s="71"/>
      <c r="G1606" s="71"/>
      <c r="H1606" s="71"/>
      <c r="I1606" s="71"/>
      <c r="J1606" s="71"/>
      <c r="K1606" s="71"/>
      <c r="L1606" s="71"/>
      <c r="M1606" s="71"/>
      <c r="N1606" s="71"/>
      <c r="O1606" s="71"/>
      <c r="P1606" s="71"/>
      <c r="Q1606" s="71"/>
      <c r="R1606" s="71"/>
    </row>
    <row r="1607" spans="1:18" ht="15" x14ac:dyDescent="0.25">
      <c r="A1607" s="71"/>
      <c r="B1607" s="71"/>
      <c r="C1607" s="71"/>
      <c r="D1607" s="71"/>
      <c r="E1607" s="71"/>
      <c r="F1607" s="71"/>
      <c r="G1607" s="71"/>
      <c r="H1607" s="71"/>
      <c r="I1607" s="71"/>
      <c r="J1607" s="71"/>
      <c r="K1607" s="71"/>
      <c r="L1607" s="71"/>
      <c r="M1607" s="71"/>
      <c r="N1607" s="71"/>
      <c r="O1607" s="71"/>
      <c r="P1607" s="71"/>
      <c r="Q1607" s="71"/>
      <c r="R1607" s="71"/>
    </row>
    <row r="1608" spans="1:18" ht="15" x14ac:dyDescent="0.25">
      <c r="A1608" s="71"/>
      <c r="B1608" s="71"/>
      <c r="C1608" s="71"/>
      <c r="D1608" s="71"/>
      <c r="E1608" s="71"/>
      <c r="F1608" s="71"/>
      <c r="G1608" s="71"/>
      <c r="H1608" s="71"/>
      <c r="I1608" s="71"/>
      <c r="J1608" s="71"/>
      <c r="K1608" s="71"/>
      <c r="L1608" s="71"/>
      <c r="M1608" s="71"/>
      <c r="N1608" s="71"/>
      <c r="O1608" s="71"/>
      <c r="P1608" s="71"/>
      <c r="Q1608" s="71"/>
      <c r="R1608" s="71"/>
    </row>
    <row r="1609" spans="1:18" ht="15" x14ac:dyDescent="0.25">
      <c r="A1609" s="71"/>
      <c r="B1609" s="71"/>
      <c r="C1609" s="71"/>
      <c r="D1609" s="71"/>
      <c r="E1609" s="71"/>
      <c r="F1609" s="71"/>
      <c r="G1609" s="71"/>
      <c r="H1609" s="71"/>
      <c r="I1609" s="71"/>
      <c r="J1609" s="71"/>
      <c r="K1609" s="71"/>
      <c r="L1609" s="71"/>
      <c r="M1609" s="71"/>
      <c r="N1609" s="71"/>
      <c r="O1609" s="71"/>
      <c r="P1609" s="71"/>
      <c r="Q1609" s="71"/>
      <c r="R1609" s="71"/>
    </row>
    <row r="1610" spans="1:18" ht="15" x14ac:dyDescent="0.25">
      <c r="A1610" s="71"/>
      <c r="B1610" s="71"/>
      <c r="C1610" s="71"/>
      <c r="D1610" s="71"/>
      <c r="E1610" s="71"/>
      <c r="F1610" s="71"/>
      <c r="G1610" s="71"/>
      <c r="H1610" s="71"/>
      <c r="I1610" s="71"/>
      <c r="J1610" s="71"/>
      <c r="K1610" s="71"/>
      <c r="L1610" s="71"/>
      <c r="M1610" s="71"/>
      <c r="N1610" s="71"/>
      <c r="O1610" s="71"/>
      <c r="P1610" s="71"/>
      <c r="Q1610" s="71"/>
      <c r="R1610" s="71"/>
    </row>
    <row r="1611" spans="1:18" ht="15" x14ac:dyDescent="0.25">
      <c r="A1611" s="71"/>
      <c r="B1611" s="71"/>
      <c r="C1611" s="71"/>
      <c r="D1611" s="71"/>
      <c r="E1611" s="71"/>
      <c r="F1611" s="71"/>
      <c r="G1611" s="71"/>
      <c r="H1611" s="71"/>
      <c r="I1611" s="71"/>
      <c r="J1611" s="71"/>
      <c r="K1611" s="71"/>
      <c r="L1611" s="71"/>
      <c r="M1611" s="71"/>
      <c r="N1611" s="71"/>
      <c r="O1611" s="71"/>
      <c r="P1611" s="71"/>
      <c r="Q1611" s="71"/>
      <c r="R1611" s="71"/>
    </row>
    <row r="1612" spans="1:18" ht="15" x14ac:dyDescent="0.25">
      <c r="A1612" s="71"/>
      <c r="B1612" s="71"/>
      <c r="C1612" s="71"/>
      <c r="D1612" s="71"/>
      <c r="E1612" s="71"/>
      <c r="F1612" s="71"/>
      <c r="G1612" s="71"/>
      <c r="H1612" s="71"/>
      <c r="I1612" s="71"/>
      <c r="J1612" s="71"/>
      <c r="K1612" s="71"/>
      <c r="L1612" s="71"/>
      <c r="M1612" s="71"/>
      <c r="N1612" s="71"/>
      <c r="O1612" s="71"/>
      <c r="P1612" s="71"/>
      <c r="Q1612" s="71"/>
      <c r="R1612" s="71"/>
    </row>
    <row r="1613" spans="1:18" ht="15" x14ac:dyDescent="0.25">
      <c r="A1613" s="71"/>
      <c r="B1613" s="71"/>
      <c r="C1613" s="71"/>
      <c r="D1613" s="71"/>
      <c r="E1613" s="71"/>
      <c r="F1613" s="71"/>
      <c r="G1613" s="71"/>
      <c r="H1613" s="71"/>
      <c r="I1613" s="71"/>
      <c r="J1613" s="71"/>
      <c r="K1613" s="71"/>
      <c r="L1613" s="71"/>
      <c r="M1613" s="71"/>
      <c r="N1613" s="71"/>
      <c r="O1613" s="71"/>
      <c r="P1613" s="71"/>
      <c r="Q1613" s="71"/>
      <c r="R1613" s="71"/>
    </row>
    <row r="1614" spans="1:18" ht="15" x14ac:dyDescent="0.25">
      <c r="A1614" s="71"/>
      <c r="B1614" s="71"/>
      <c r="C1614" s="71"/>
      <c r="D1614" s="71"/>
      <c r="E1614" s="71"/>
      <c r="F1614" s="71"/>
      <c r="G1614" s="71"/>
      <c r="H1614" s="71"/>
      <c r="I1614" s="71"/>
      <c r="J1614" s="71"/>
      <c r="K1614" s="71"/>
      <c r="L1614" s="71"/>
      <c r="M1614" s="71"/>
      <c r="N1614" s="71"/>
      <c r="O1614" s="71"/>
      <c r="P1614" s="71"/>
      <c r="Q1614" s="71"/>
      <c r="R1614" s="71"/>
    </row>
    <row r="1615" spans="1:18" ht="15" x14ac:dyDescent="0.25">
      <c r="A1615" s="71"/>
      <c r="B1615" s="71"/>
      <c r="C1615" s="71"/>
      <c r="D1615" s="71"/>
      <c r="E1615" s="71"/>
      <c r="F1615" s="71"/>
      <c r="G1615" s="71"/>
      <c r="H1615" s="71"/>
      <c r="I1615" s="71"/>
      <c r="J1615" s="71"/>
      <c r="K1615" s="71"/>
      <c r="L1615" s="71"/>
      <c r="M1615" s="71"/>
      <c r="N1615" s="71"/>
      <c r="O1615" s="71"/>
      <c r="P1615" s="71"/>
      <c r="Q1615" s="71"/>
      <c r="R1615" s="71"/>
    </row>
    <row r="1616" spans="1:18" ht="15" x14ac:dyDescent="0.25">
      <c r="A1616" s="71"/>
      <c r="B1616" s="71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1"/>
      <c r="O1616" s="71"/>
      <c r="P1616" s="71"/>
      <c r="Q1616" s="71"/>
      <c r="R1616" s="71"/>
    </row>
    <row r="1617" spans="1:18" ht="15" x14ac:dyDescent="0.25">
      <c r="A1617" s="71"/>
      <c r="B1617" s="71"/>
      <c r="C1617" s="71"/>
      <c r="D1617" s="71"/>
      <c r="E1617" s="71"/>
      <c r="F1617" s="71"/>
      <c r="G1617" s="71"/>
      <c r="H1617" s="71"/>
      <c r="I1617" s="71"/>
      <c r="J1617" s="71"/>
      <c r="K1617" s="71"/>
      <c r="L1617" s="71"/>
      <c r="M1617" s="71"/>
      <c r="N1617" s="71"/>
      <c r="O1617" s="71"/>
      <c r="P1617" s="71"/>
      <c r="Q1617" s="71"/>
      <c r="R1617" s="71"/>
    </row>
    <row r="1618" spans="1:18" ht="15" x14ac:dyDescent="0.25">
      <c r="A1618" s="71"/>
      <c r="B1618" s="71"/>
      <c r="C1618" s="71"/>
      <c r="D1618" s="71"/>
      <c r="E1618" s="71"/>
      <c r="F1618" s="71"/>
      <c r="G1618" s="71"/>
      <c r="H1618" s="71"/>
      <c r="I1618" s="71"/>
      <c r="J1618" s="71"/>
      <c r="K1618" s="71"/>
      <c r="L1618" s="71"/>
      <c r="M1618" s="71"/>
      <c r="N1618" s="71"/>
      <c r="O1618" s="71"/>
      <c r="P1618" s="71"/>
      <c r="Q1618" s="71"/>
      <c r="R1618" s="71"/>
    </row>
    <row r="1619" spans="1:18" ht="15" x14ac:dyDescent="0.25">
      <c r="A1619" s="71"/>
      <c r="B1619" s="71"/>
      <c r="C1619" s="71"/>
      <c r="D1619" s="71"/>
      <c r="E1619" s="71"/>
      <c r="F1619" s="71"/>
      <c r="G1619" s="71"/>
      <c r="H1619" s="71"/>
      <c r="I1619" s="71"/>
      <c r="J1619" s="71"/>
      <c r="K1619" s="71"/>
      <c r="L1619" s="71"/>
      <c r="M1619" s="71"/>
      <c r="N1619" s="71"/>
      <c r="O1619" s="71"/>
      <c r="P1619" s="71"/>
      <c r="Q1619" s="71"/>
      <c r="R1619" s="71"/>
    </row>
    <row r="1620" spans="1:18" ht="15" x14ac:dyDescent="0.25">
      <c r="A1620" s="71"/>
      <c r="B1620" s="71"/>
      <c r="C1620" s="71"/>
      <c r="D1620" s="71"/>
      <c r="E1620" s="71"/>
      <c r="F1620" s="71"/>
      <c r="G1620" s="71"/>
      <c r="H1620" s="71"/>
      <c r="I1620" s="71"/>
      <c r="J1620" s="71"/>
      <c r="K1620" s="71"/>
      <c r="L1620" s="71"/>
      <c r="M1620" s="71"/>
      <c r="N1620" s="71"/>
      <c r="O1620" s="71"/>
      <c r="P1620" s="71"/>
      <c r="Q1620" s="71"/>
      <c r="R1620" s="71"/>
    </row>
    <row r="1621" spans="1:18" ht="15" x14ac:dyDescent="0.25">
      <c r="A1621" s="71"/>
      <c r="B1621" s="71"/>
      <c r="C1621" s="71"/>
      <c r="D1621" s="71"/>
      <c r="E1621" s="71"/>
      <c r="F1621" s="71"/>
      <c r="G1621" s="71"/>
      <c r="H1621" s="71"/>
      <c r="I1621" s="71"/>
      <c r="J1621" s="71"/>
      <c r="K1621" s="71"/>
      <c r="L1621" s="71"/>
      <c r="M1621" s="71"/>
      <c r="N1621" s="71"/>
      <c r="O1621" s="71"/>
      <c r="P1621" s="71"/>
      <c r="Q1621" s="71"/>
      <c r="R1621" s="71"/>
    </row>
    <row r="1622" spans="1:18" ht="15" x14ac:dyDescent="0.25">
      <c r="A1622" s="71"/>
      <c r="B1622" s="71"/>
      <c r="C1622" s="71"/>
      <c r="D1622" s="71"/>
      <c r="E1622" s="71"/>
      <c r="F1622" s="71"/>
      <c r="G1622" s="71"/>
      <c r="H1622" s="71"/>
      <c r="I1622" s="71"/>
      <c r="J1622" s="71"/>
      <c r="K1622" s="71"/>
      <c r="L1622" s="71"/>
      <c r="M1622" s="71"/>
      <c r="N1622" s="71"/>
      <c r="O1622" s="71"/>
      <c r="P1622" s="71"/>
      <c r="Q1622" s="71"/>
      <c r="R1622" s="71"/>
    </row>
    <row r="1623" spans="1:18" ht="15" x14ac:dyDescent="0.25">
      <c r="A1623" s="71"/>
      <c r="B1623" s="71"/>
      <c r="C1623" s="71"/>
      <c r="D1623" s="71"/>
      <c r="E1623" s="71"/>
      <c r="F1623" s="71"/>
      <c r="G1623" s="71"/>
      <c r="H1623" s="71"/>
      <c r="I1623" s="71"/>
      <c r="J1623" s="71"/>
      <c r="K1623" s="71"/>
      <c r="L1623" s="71"/>
      <c r="M1623" s="71"/>
      <c r="N1623" s="71"/>
      <c r="O1623" s="71"/>
      <c r="P1623" s="71"/>
      <c r="Q1623" s="71"/>
      <c r="R1623" s="71"/>
    </row>
    <row r="1624" spans="1:18" ht="15" x14ac:dyDescent="0.25">
      <c r="A1624" s="71"/>
      <c r="B1624" s="71"/>
      <c r="C1624" s="71"/>
      <c r="D1624" s="71"/>
      <c r="E1624" s="71"/>
      <c r="F1624" s="71"/>
      <c r="G1624" s="71"/>
      <c r="H1624" s="71"/>
      <c r="I1624" s="71"/>
      <c r="J1624" s="71"/>
      <c r="K1624" s="71"/>
      <c r="L1624" s="71"/>
      <c r="M1624" s="71"/>
      <c r="N1624" s="71"/>
      <c r="O1624" s="71"/>
      <c r="P1624" s="71"/>
      <c r="Q1624" s="71"/>
      <c r="R1624" s="71"/>
    </row>
    <row r="1625" spans="1:18" ht="15" x14ac:dyDescent="0.25">
      <c r="A1625" s="71"/>
      <c r="B1625" s="71"/>
      <c r="C1625" s="71"/>
      <c r="D1625" s="71"/>
      <c r="E1625" s="71"/>
      <c r="F1625" s="71"/>
      <c r="G1625" s="71"/>
      <c r="H1625" s="71"/>
      <c r="I1625" s="71"/>
      <c r="J1625" s="71"/>
      <c r="K1625" s="71"/>
      <c r="L1625" s="71"/>
      <c r="M1625" s="71"/>
      <c r="N1625" s="71"/>
      <c r="O1625" s="71"/>
      <c r="P1625" s="71"/>
      <c r="Q1625" s="71"/>
      <c r="R1625" s="71"/>
    </row>
    <row r="1626" spans="1:18" ht="15" x14ac:dyDescent="0.25">
      <c r="A1626" s="71"/>
      <c r="B1626" s="71"/>
      <c r="C1626" s="71"/>
      <c r="D1626" s="71"/>
      <c r="E1626" s="71"/>
      <c r="F1626" s="71"/>
      <c r="G1626" s="71"/>
      <c r="H1626" s="71"/>
      <c r="I1626" s="71"/>
      <c r="J1626" s="71"/>
      <c r="K1626" s="71"/>
      <c r="L1626" s="71"/>
      <c r="M1626" s="71"/>
      <c r="N1626" s="71"/>
      <c r="O1626" s="71"/>
      <c r="P1626" s="71"/>
      <c r="Q1626" s="71"/>
      <c r="R1626" s="71"/>
    </row>
    <row r="1627" spans="1:18" ht="15" x14ac:dyDescent="0.25">
      <c r="A1627" s="71"/>
      <c r="B1627" s="71"/>
      <c r="C1627" s="71"/>
      <c r="D1627" s="71"/>
      <c r="E1627" s="71"/>
      <c r="F1627" s="71"/>
      <c r="G1627" s="71"/>
      <c r="H1627" s="71"/>
      <c r="I1627" s="71"/>
      <c r="J1627" s="71"/>
      <c r="K1627" s="71"/>
      <c r="L1627" s="71"/>
      <c r="M1627" s="71"/>
      <c r="N1627" s="71"/>
      <c r="O1627" s="71"/>
      <c r="P1627" s="71"/>
      <c r="Q1627" s="71"/>
      <c r="R1627" s="71"/>
    </row>
    <row r="1628" spans="1:18" ht="15" x14ac:dyDescent="0.25">
      <c r="A1628" s="71"/>
      <c r="B1628" s="71"/>
      <c r="C1628" s="71"/>
      <c r="D1628" s="71"/>
      <c r="E1628" s="71"/>
      <c r="F1628" s="71"/>
      <c r="G1628" s="71"/>
      <c r="H1628" s="71"/>
      <c r="I1628" s="71"/>
      <c r="J1628" s="71"/>
      <c r="K1628" s="71"/>
      <c r="L1628" s="71"/>
      <c r="M1628" s="71"/>
      <c r="N1628" s="71"/>
      <c r="O1628" s="71"/>
      <c r="P1628" s="71"/>
      <c r="Q1628" s="71"/>
      <c r="R1628" s="71"/>
    </row>
    <row r="1629" spans="1:18" ht="15" x14ac:dyDescent="0.25">
      <c r="A1629" s="71"/>
      <c r="B1629" s="71"/>
      <c r="C1629" s="71"/>
      <c r="D1629" s="71"/>
      <c r="E1629" s="71"/>
      <c r="F1629" s="71"/>
      <c r="G1629" s="71"/>
      <c r="H1629" s="71"/>
      <c r="I1629" s="71"/>
      <c r="J1629" s="71"/>
      <c r="K1629" s="71"/>
      <c r="L1629" s="71"/>
      <c r="M1629" s="71"/>
      <c r="N1629" s="71"/>
      <c r="O1629" s="71"/>
      <c r="P1629" s="71"/>
      <c r="Q1629" s="71"/>
      <c r="R1629" s="71"/>
    </row>
    <row r="1630" spans="1:18" ht="15" x14ac:dyDescent="0.25">
      <c r="A1630" s="71"/>
      <c r="B1630" s="71"/>
      <c r="C1630" s="71"/>
      <c r="D1630" s="71"/>
      <c r="E1630" s="71"/>
      <c r="F1630" s="71"/>
      <c r="G1630" s="71"/>
      <c r="H1630" s="71"/>
      <c r="I1630" s="71"/>
      <c r="J1630" s="71"/>
      <c r="K1630" s="71"/>
      <c r="L1630" s="71"/>
      <c r="M1630" s="71"/>
      <c r="N1630" s="71"/>
      <c r="O1630" s="71"/>
      <c r="P1630" s="71"/>
      <c r="Q1630" s="71"/>
      <c r="R1630" s="71"/>
    </row>
    <row r="1631" spans="1:18" ht="15" x14ac:dyDescent="0.25">
      <c r="A1631" s="71"/>
      <c r="B1631" s="71"/>
      <c r="C1631" s="71"/>
      <c r="D1631" s="71"/>
      <c r="E1631" s="71"/>
      <c r="F1631" s="71"/>
      <c r="G1631" s="71"/>
      <c r="H1631" s="71"/>
      <c r="I1631" s="71"/>
      <c r="J1631" s="71"/>
      <c r="K1631" s="71"/>
      <c r="L1631" s="71"/>
      <c r="M1631" s="71"/>
      <c r="N1631" s="71"/>
      <c r="O1631" s="71"/>
      <c r="P1631" s="71"/>
      <c r="Q1631" s="71"/>
      <c r="R1631" s="71"/>
    </row>
    <row r="1632" spans="1:18" ht="15" x14ac:dyDescent="0.25">
      <c r="A1632" s="71"/>
      <c r="B1632" s="71"/>
      <c r="C1632" s="71"/>
      <c r="D1632" s="71"/>
      <c r="E1632" s="71"/>
      <c r="F1632" s="71"/>
      <c r="G1632" s="71"/>
      <c r="H1632" s="71"/>
      <c r="I1632" s="71"/>
      <c r="J1632" s="71"/>
      <c r="K1632" s="71"/>
      <c r="L1632" s="71"/>
      <c r="M1632" s="71"/>
      <c r="N1632" s="71"/>
      <c r="O1632" s="71"/>
      <c r="P1632" s="71"/>
      <c r="Q1632" s="71"/>
      <c r="R1632" s="71"/>
    </row>
    <row r="1633" spans="1:18" ht="15" x14ac:dyDescent="0.25">
      <c r="A1633" s="71"/>
      <c r="B1633" s="71"/>
      <c r="C1633" s="71"/>
      <c r="D1633" s="71"/>
      <c r="E1633" s="71"/>
      <c r="F1633" s="71"/>
      <c r="G1633" s="71"/>
      <c r="H1633" s="71"/>
      <c r="I1633" s="71"/>
      <c r="J1633" s="71"/>
      <c r="K1633" s="71"/>
      <c r="L1633" s="71"/>
      <c r="M1633" s="71"/>
      <c r="N1633" s="71"/>
      <c r="O1633" s="71"/>
      <c r="P1633" s="71"/>
      <c r="Q1633" s="71"/>
      <c r="R1633" s="71"/>
    </row>
    <row r="1634" spans="1:18" ht="15" x14ac:dyDescent="0.25">
      <c r="A1634" s="71"/>
      <c r="B1634" s="71"/>
      <c r="C1634" s="71"/>
      <c r="D1634" s="71"/>
      <c r="E1634" s="71"/>
      <c r="F1634" s="71"/>
      <c r="G1634" s="71"/>
      <c r="H1634" s="71"/>
      <c r="I1634" s="71"/>
      <c r="J1634" s="71"/>
      <c r="K1634" s="71"/>
      <c r="L1634" s="71"/>
      <c r="M1634" s="71"/>
      <c r="N1634" s="71"/>
      <c r="O1634" s="71"/>
      <c r="P1634" s="71"/>
      <c r="Q1634" s="71"/>
      <c r="R1634" s="71"/>
    </row>
    <row r="1635" spans="1:18" ht="15" x14ac:dyDescent="0.25">
      <c r="A1635" s="71"/>
      <c r="B1635" s="71"/>
      <c r="C1635" s="71"/>
      <c r="D1635" s="71"/>
      <c r="E1635" s="71"/>
      <c r="F1635" s="71"/>
      <c r="G1635" s="71"/>
      <c r="H1635" s="71"/>
      <c r="I1635" s="71"/>
      <c r="J1635" s="71"/>
      <c r="K1635" s="71"/>
      <c r="L1635" s="71"/>
      <c r="M1635" s="71"/>
      <c r="N1635" s="71"/>
      <c r="O1635" s="71"/>
      <c r="P1635" s="71"/>
      <c r="Q1635" s="71"/>
      <c r="R1635" s="71"/>
    </row>
    <row r="1636" spans="1:18" ht="15" x14ac:dyDescent="0.25">
      <c r="A1636" s="71"/>
      <c r="B1636" s="71"/>
      <c r="C1636" s="71"/>
      <c r="D1636" s="71"/>
      <c r="E1636" s="71"/>
      <c r="F1636" s="71"/>
      <c r="G1636" s="71"/>
      <c r="H1636" s="71"/>
      <c r="I1636" s="71"/>
      <c r="J1636" s="71"/>
      <c r="K1636" s="71"/>
      <c r="L1636" s="71"/>
      <c r="M1636" s="71"/>
      <c r="N1636" s="71"/>
      <c r="O1636" s="71"/>
      <c r="P1636" s="71"/>
      <c r="Q1636" s="71"/>
      <c r="R1636" s="71"/>
    </row>
    <row r="1637" spans="1:18" ht="15" x14ac:dyDescent="0.25">
      <c r="A1637" s="71"/>
      <c r="B1637" s="71"/>
      <c r="C1637" s="71"/>
      <c r="D1637" s="71"/>
      <c r="E1637" s="71"/>
      <c r="F1637" s="71"/>
      <c r="G1637" s="71"/>
      <c r="H1637" s="71"/>
      <c r="I1637" s="71"/>
      <c r="J1637" s="71"/>
      <c r="K1637" s="71"/>
      <c r="L1637" s="71"/>
      <c r="M1637" s="71"/>
      <c r="N1637" s="71"/>
      <c r="O1637" s="71"/>
      <c r="P1637" s="71"/>
      <c r="Q1637" s="71"/>
      <c r="R1637" s="71"/>
    </row>
    <row r="1638" spans="1:18" ht="15" x14ac:dyDescent="0.25">
      <c r="A1638" s="71"/>
      <c r="B1638" s="71"/>
      <c r="C1638" s="71"/>
      <c r="D1638" s="71"/>
      <c r="E1638" s="71"/>
      <c r="F1638" s="71"/>
      <c r="G1638" s="71"/>
      <c r="H1638" s="71"/>
      <c r="I1638" s="71"/>
      <c r="J1638" s="71"/>
      <c r="K1638" s="71"/>
      <c r="L1638" s="71"/>
      <c r="M1638" s="71"/>
      <c r="N1638" s="71"/>
      <c r="O1638" s="71"/>
      <c r="P1638" s="71"/>
      <c r="Q1638" s="71"/>
      <c r="R1638" s="71"/>
    </row>
    <row r="1639" spans="1:18" ht="15" x14ac:dyDescent="0.25">
      <c r="A1639" s="71"/>
      <c r="B1639" s="71"/>
      <c r="C1639" s="71"/>
      <c r="D1639" s="71"/>
      <c r="E1639" s="71"/>
      <c r="F1639" s="71"/>
      <c r="G1639" s="71"/>
      <c r="H1639" s="71"/>
      <c r="I1639" s="71"/>
      <c r="J1639" s="71"/>
      <c r="K1639" s="71"/>
      <c r="L1639" s="71"/>
      <c r="M1639" s="71"/>
      <c r="N1639" s="71"/>
      <c r="O1639" s="71"/>
      <c r="P1639" s="71"/>
      <c r="Q1639" s="71"/>
      <c r="R1639" s="71"/>
    </row>
    <row r="1640" spans="1:18" ht="15" x14ac:dyDescent="0.25">
      <c r="A1640" s="71"/>
      <c r="B1640" s="71"/>
      <c r="C1640" s="71"/>
      <c r="D1640" s="71"/>
      <c r="E1640" s="71"/>
      <c r="F1640" s="71"/>
      <c r="G1640" s="71"/>
      <c r="H1640" s="71"/>
      <c r="I1640" s="71"/>
      <c r="J1640" s="71"/>
      <c r="K1640" s="71"/>
      <c r="L1640" s="71"/>
      <c r="M1640" s="71"/>
      <c r="N1640" s="71"/>
      <c r="O1640" s="71"/>
      <c r="P1640" s="71"/>
      <c r="Q1640" s="71"/>
      <c r="R1640" s="71"/>
    </row>
    <row r="1641" spans="1:18" ht="15" x14ac:dyDescent="0.25">
      <c r="A1641" s="71"/>
      <c r="B1641" s="71"/>
      <c r="C1641" s="71"/>
      <c r="D1641" s="71"/>
      <c r="E1641" s="71"/>
      <c r="F1641" s="71"/>
      <c r="G1641" s="71"/>
      <c r="H1641" s="71"/>
      <c r="I1641" s="71"/>
      <c r="J1641" s="71"/>
      <c r="K1641" s="71"/>
      <c r="L1641" s="71"/>
      <c r="M1641" s="71"/>
      <c r="N1641" s="71"/>
      <c r="O1641" s="71"/>
      <c r="P1641" s="71"/>
      <c r="Q1641" s="71"/>
      <c r="R1641" s="71"/>
    </row>
    <row r="1642" spans="1:18" ht="15" x14ac:dyDescent="0.25">
      <c r="A1642" s="71"/>
      <c r="B1642" s="71"/>
      <c r="C1642" s="71"/>
      <c r="D1642" s="71"/>
      <c r="E1642" s="71"/>
      <c r="F1642" s="71"/>
      <c r="G1642" s="71"/>
      <c r="H1642" s="71"/>
      <c r="I1642" s="71"/>
      <c r="J1642" s="71"/>
      <c r="K1642" s="71"/>
      <c r="L1642" s="71"/>
      <c r="M1642" s="71"/>
      <c r="N1642" s="71"/>
      <c r="O1642" s="71"/>
      <c r="P1642" s="71"/>
      <c r="Q1642" s="71"/>
      <c r="R1642" s="71"/>
    </row>
    <row r="1643" spans="1:18" ht="15" x14ac:dyDescent="0.25">
      <c r="A1643" s="71"/>
      <c r="B1643" s="71"/>
      <c r="C1643" s="71"/>
      <c r="D1643" s="71"/>
      <c r="E1643" s="71"/>
      <c r="F1643" s="71"/>
      <c r="G1643" s="71"/>
      <c r="H1643" s="71"/>
      <c r="I1643" s="71"/>
      <c r="J1643" s="71"/>
      <c r="K1643" s="71"/>
      <c r="L1643" s="71"/>
      <c r="M1643" s="71"/>
      <c r="N1643" s="71"/>
      <c r="O1643" s="71"/>
      <c r="P1643" s="71"/>
      <c r="Q1643" s="71"/>
      <c r="R1643" s="71"/>
    </row>
    <row r="1644" spans="1:18" ht="15" x14ac:dyDescent="0.25">
      <c r="A1644" s="71"/>
      <c r="B1644" s="71"/>
      <c r="C1644" s="71"/>
      <c r="D1644" s="71"/>
      <c r="E1644" s="71"/>
      <c r="F1644" s="71"/>
      <c r="G1644" s="71"/>
      <c r="H1644" s="71"/>
      <c r="I1644" s="71"/>
      <c r="J1644" s="71"/>
      <c r="K1644" s="71"/>
      <c r="L1644" s="71"/>
      <c r="M1644" s="71"/>
      <c r="N1644" s="71"/>
      <c r="O1644" s="71"/>
      <c r="P1644" s="71"/>
      <c r="Q1644" s="71"/>
      <c r="R1644" s="71"/>
    </row>
    <row r="1645" spans="1:18" ht="15" x14ac:dyDescent="0.25">
      <c r="A1645" s="71"/>
      <c r="B1645" s="71"/>
      <c r="C1645" s="71"/>
      <c r="D1645" s="71"/>
      <c r="E1645" s="71"/>
      <c r="F1645" s="71"/>
      <c r="G1645" s="71"/>
      <c r="H1645" s="71"/>
      <c r="I1645" s="71"/>
      <c r="J1645" s="71"/>
      <c r="K1645" s="71"/>
      <c r="L1645" s="71"/>
      <c r="M1645" s="71"/>
      <c r="N1645" s="71"/>
      <c r="O1645" s="71"/>
      <c r="P1645" s="71"/>
      <c r="Q1645" s="71"/>
      <c r="R1645" s="71"/>
    </row>
    <row r="1646" spans="1:18" ht="15" x14ac:dyDescent="0.25">
      <c r="A1646" s="71"/>
      <c r="B1646" s="71"/>
      <c r="C1646" s="71"/>
      <c r="D1646" s="71"/>
      <c r="E1646" s="71"/>
      <c r="F1646" s="71"/>
      <c r="G1646" s="71"/>
      <c r="H1646" s="71"/>
      <c r="I1646" s="71"/>
      <c r="J1646" s="71"/>
      <c r="K1646" s="71"/>
      <c r="L1646" s="71"/>
      <c r="M1646" s="71"/>
      <c r="N1646" s="71"/>
      <c r="O1646" s="71"/>
      <c r="P1646" s="71"/>
      <c r="Q1646" s="71"/>
      <c r="R1646" s="71"/>
    </row>
    <row r="1647" spans="1:18" ht="15" x14ac:dyDescent="0.25">
      <c r="A1647" s="71"/>
      <c r="B1647" s="71"/>
      <c r="C1647" s="71"/>
      <c r="D1647" s="71"/>
      <c r="E1647" s="71"/>
      <c r="F1647" s="71"/>
      <c r="G1647" s="71"/>
      <c r="H1647" s="71"/>
      <c r="I1647" s="71"/>
      <c r="J1647" s="71"/>
      <c r="K1647" s="71"/>
      <c r="L1647" s="71"/>
      <c r="M1647" s="71"/>
      <c r="N1647" s="71"/>
      <c r="O1647" s="71"/>
      <c r="P1647" s="71"/>
      <c r="Q1647" s="71"/>
      <c r="R1647" s="71"/>
    </row>
    <row r="1648" spans="1:18" ht="15" x14ac:dyDescent="0.25">
      <c r="A1648" s="71"/>
      <c r="B1648" s="71"/>
      <c r="C1648" s="71"/>
      <c r="D1648" s="71"/>
      <c r="E1648" s="71"/>
      <c r="F1648" s="71"/>
      <c r="G1648" s="71"/>
      <c r="H1648" s="71"/>
      <c r="I1648" s="71"/>
      <c r="J1648" s="71"/>
      <c r="K1648" s="71"/>
      <c r="L1648" s="71"/>
      <c r="M1648" s="71"/>
      <c r="N1648" s="71"/>
      <c r="O1648" s="71"/>
      <c r="P1648" s="71"/>
      <c r="Q1648" s="71"/>
      <c r="R1648" s="71"/>
    </row>
    <row r="1649" spans="1:18" ht="15" x14ac:dyDescent="0.25">
      <c r="A1649" s="71"/>
      <c r="B1649" s="71"/>
      <c r="C1649" s="71"/>
      <c r="D1649" s="71"/>
      <c r="E1649" s="71"/>
      <c r="F1649" s="71"/>
      <c r="G1649" s="71"/>
      <c r="H1649" s="71"/>
      <c r="I1649" s="71"/>
      <c r="J1649" s="71"/>
      <c r="K1649" s="71"/>
      <c r="L1649" s="71"/>
      <c r="M1649" s="71"/>
      <c r="N1649" s="71"/>
      <c r="O1649" s="71"/>
      <c r="P1649" s="71"/>
      <c r="Q1649" s="71"/>
      <c r="R1649" s="71"/>
    </row>
    <row r="1650" spans="1:18" ht="15" x14ac:dyDescent="0.25">
      <c r="A1650" s="71"/>
      <c r="B1650" s="71"/>
      <c r="C1650" s="71"/>
      <c r="D1650" s="71"/>
      <c r="E1650" s="71"/>
      <c r="F1650" s="71"/>
      <c r="G1650" s="71"/>
      <c r="H1650" s="71"/>
      <c r="I1650" s="71"/>
      <c r="J1650" s="71"/>
      <c r="K1650" s="71"/>
      <c r="L1650" s="71"/>
      <c r="M1650" s="71"/>
      <c r="N1650" s="71"/>
      <c r="O1650" s="71"/>
      <c r="P1650" s="71"/>
      <c r="Q1650" s="71"/>
      <c r="R1650" s="71"/>
    </row>
    <row r="1651" spans="1:18" ht="15" x14ac:dyDescent="0.25">
      <c r="A1651" s="71"/>
      <c r="B1651" s="71"/>
      <c r="C1651" s="71"/>
      <c r="D1651" s="71"/>
      <c r="E1651" s="71"/>
      <c r="F1651" s="71"/>
      <c r="G1651" s="71"/>
      <c r="H1651" s="71"/>
      <c r="I1651" s="71"/>
      <c r="J1651" s="71"/>
      <c r="K1651" s="71"/>
      <c r="L1651" s="71"/>
      <c r="M1651" s="71"/>
      <c r="N1651" s="71"/>
      <c r="O1651" s="71"/>
      <c r="P1651" s="71"/>
      <c r="Q1651" s="71"/>
      <c r="R1651" s="71"/>
    </row>
    <row r="1652" spans="1:18" ht="15" x14ac:dyDescent="0.25">
      <c r="A1652" s="71"/>
      <c r="B1652" s="71"/>
      <c r="C1652" s="71"/>
      <c r="D1652" s="71"/>
      <c r="E1652" s="71"/>
      <c r="F1652" s="71"/>
      <c r="G1652" s="71"/>
      <c r="H1652" s="71"/>
      <c r="I1652" s="71"/>
      <c r="J1652" s="71"/>
      <c r="K1652" s="71"/>
      <c r="L1652" s="71"/>
      <c r="M1652" s="71"/>
      <c r="N1652" s="71"/>
      <c r="O1652" s="71"/>
      <c r="P1652" s="71"/>
      <c r="Q1652" s="71"/>
      <c r="R1652" s="71"/>
    </row>
    <row r="1653" spans="1:18" ht="15" x14ac:dyDescent="0.25">
      <c r="A1653" s="71"/>
      <c r="B1653" s="71"/>
      <c r="C1653" s="71"/>
      <c r="D1653" s="71"/>
      <c r="E1653" s="71"/>
      <c r="F1653" s="71"/>
      <c r="G1653" s="71"/>
      <c r="H1653" s="71"/>
      <c r="I1653" s="71"/>
      <c r="J1653" s="71"/>
      <c r="K1653" s="71"/>
      <c r="L1653" s="71"/>
      <c r="M1653" s="71"/>
      <c r="N1653" s="71"/>
      <c r="O1653" s="71"/>
      <c r="P1653" s="71"/>
      <c r="Q1653" s="71"/>
      <c r="R1653" s="71"/>
    </row>
    <row r="1654" spans="1:18" ht="15" x14ac:dyDescent="0.25">
      <c r="A1654" s="71"/>
      <c r="B1654" s="71"/>
      <c r="C1654" s="71"/>
      <c r="D1654" s="71"/>
      <c r="E1654" s="71"/>
      <c r="F1654" s="71"/>
      <c r="G1654" s="71"/>
      <c r="H1654" s="71"/>
      <c r="I1654" s="71"/>
      <c r="J1654" s="71"/>
      <c r="K1654" s="71"/>
      <c r="L1654" s="71"/>
      <c r="M1654" s="71"/>
      <c r="N1654" s="71"/>
      <c r="O1654" s="71"/>
      <c r="P1654" s="71"/>
      <c r="Q1654" s="71"/>
      <c r="R1654" s="71"/>
    </row>
    <row r="1655" spans="1:18" ht="15" x14ac:dyDescent="0.25">
      <c r="A1655" s="71"/>
      <c r="B1655" s="71"/>
      <c r="C1655" s="71"/>
      <c r="D1655" s="71"/>
      <c r="E1655" s="71"/>
      <c r="F1655" s="71"/>
      <c r="G1655" s="71"/>
      <c r="H1655" s="71"/>
      <c r="I1655" s="71"/>
      <c r="J1655" s="71"/>
      <c r="K1655" s="71"/>
      <c r="L1655" s="71"/>
      <c r="M1655" s="71"/>
      <c r="N1655" s="71"/>
      <c r="O1655" s="71"/>
      <c r="P1655" s="71"/>
      <c r="Q1655" s="71"/>
      <c r="R1655" s="71"/>
    </row>
    <row r="1656" spans="1:18" ht="15" x14ac:dyDescent="0.25">
      <c r="A1656" s="71"/>
      <c r="B1656" s="71"/>
      <c r="C1656" s="71"/>
      <c r="D1656" s="71"/>
      <c r="E1656" s="71"/>
      <c r="F1656" s="71"/>
      <c r="G1656" s="71"/>
      <c r="H1656" s="71"/>
      <c r="I1656" s="71"/>
      <c r="J1656" s="71"/>
      <c r="K1656" s="71"/>
      <c r="L1656" s="71"/>
      <c r="M1656" s="71"/>
      <c r="N1656" s="71"/>
      <c r="O1656" s="71"/>
      <c r="P1656" s="71"/>
      <c r="Q1656" s="71"/>
      <c r="R1656" s="71"/>
    </row>
    <row r="1657" spans="1:18" ht="15" x14ac:dyDescent="0.25">
      <c r="A1657" s="71"/>
      <c r="B1657" s="71"/>
      <c r="C1657" s="71"/>
      <c r="D1657" s="71"/>
      <c r="E1657" s="71"/>
      <c r="F1657" s="71"/>
      <c r="G1657" s="71"/>
      <c r="H1657" s="71"/>
      <c r="I1657" s="71"/>
      <c r="J1657" s="71"/>
      <c r="K1657" s="71"/>
      <c r="L1657" s="71"/>
      <c r="M1657" s="71"/>
      <c r="N1657" s="71"/>
      <c r="O1657" s="71"/>
      <c r="P1657" s="71"/>
      <c r="Q1657" s="71"/>
      <c r="R1657" s="71"/>
    </row>
    <row r="1658" spans="1:18" ht="15" x14ac:dyDescent="0.25">
      <c r="A1658" s="71"/>
      <c r="B1658" s="71"/>
      <c r="C1658" s="71"/>
      <c r="D1658" s="71"/>
      <c r="E1658" s="71"/>
      <c r="F1658" s="71"/>
      <c r="G1658" s="71"/>
      <c r="H1658" s="71"/>
      <c r="I1658" s="71"/>
      <c r="J1658" s="71"/>
      <c r="K1658" s="71"/>
      <c r="L1658" s="71"/>
      <c r="M1658" s="71"/>
      <c r="N1658" s="71"/>
      <c r="O1658" s="71"/>
      <c r="P1658" s="71"/>
      <c r="Q1658" s="71"/>
      <c r="R1658" s="71"/>
    </row>
    <row r="1659" spans="1:18" ht="15" x14ac:dyDescent="0.25">
      <c r="A1659" s="71"/>
      <c r="B1659" s="71"/>
      <c r="C1659" s="71"/>
      <c r="D1659" s="71"/>
      <c r="E1659" s="71"/>
      <c r="F1659" s="71"/>
      <c r="G1659" s="71"/>
      <c r="H1659" s="71"/>
      <c r="I1659" s="71"/>
      <c r="J1659" s="71"/>
      <c r="K1659" s="71"/>
      <c r="L1659" s="71"/>
      <c r="M1659" s="71"/>
      <c r="N1659" s="71"/>
      <c r="O1659" s="71"/>
      <c r="P1659" s="71"/>
      <c r="Q1659" s="71"/>
      <c r="R1659" s="71"/>
    </row>
    <row r="1660" spans="1:18" ht="15" x14ac:dyDescent="0.25">
      <c r="A1660" s="71"/>
      <c r="B1660" s="71"/>
      <c r="C1660" s="71"/>
      <c r="D1660" s="71"/>
      <c r="E1660" s="71"/>
      <c r="F1660" s="71"/>
      <c r="G1660" s="71"/>
      <c r="H1660" s="71"/>
      <c r="I1660" s="71"/>
      <c r="J1660" s="71"/>
      <c r="K1660" s="71"/>
      <c r="L1660" s="71"/>
      <c r="M1660" s="71"/>
      <c r="N1660" s="71"/>
      <c r="O1660" s="71"/>
      <c r="P1660" s="71"/>
      <c r="Q1660" s="71"/>
      <c r="R1660" s="71"/>
    </row>
    <row r="1661" spans="1:18" ht="15" x14ac:dyDescent="0.25">
      <c r="A1661" s="71"/>
      <c r="B1661" s="71"/>
      <c r="C1661" s="71"/>
      <c r="D1661" s="71"/>
      <c r="E1661" s="71"/>
      <c r="F1661" s="71"/>
      <c r="G1661" s="71"/>
      <c r="H1661" s="71"/>
      <c r="I1661" s="71"/>
      <c r="J1661" s="71"/>
      <c r="K1661" s="71"/>
      <c r="L1661" s="71"/>
      <c r="M1661" s="71"/>
      <c r="N1661" s="71"/>
      <c r="O1661" s="71"/>
      <c r="P1661" s="71"/>
      <c r="Q1661" s="71"/>
      <c r="R1661" s="71"/>
    </row>
    <row r="1662" spans="1:18" ht="15" x14ac:dyDescent="0.25">
      <c r="A1662" s="71"/>
      <c r="B1662" s="71"/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  <c r="N1662" s="71"/>
      <c r="O1662" s="71"/>
      <c r="P1662" s="71"/>
      <c r="Q1662" s="71"/>
      <c r="R1662" s="71"/>
    </row>
    <row r="1663" spans="1:18" ht="15" x14ac:dyDescent="0.25">
      <c r="A1663" s="71"/>
      <c r="B1663" s="71"/>
      <c r="C1663" s="71"/>
      <c r="D1663" s="71"/>
      <c r="E1663" s="71"/>
      <c r="F1663" s="71"/>
      <c r="G1663" s="71"/>
      <c r="H1663" s="71"/>
      <c r="I1663" s="71"/>
      <c r="J1663" s="71"/>
      <c r="K1663" s="71"/>
      <c r="L1663" s="71"/>
      <c r="M1663" s="71"/>
      <c r="N1663" s="71"/>
      <c r="O1663" s="71"/>
      <c r="P1663" s="71"/>
      <c r="Q1663" s="71"/>
      <c r="R1663" s="71"/>
    </row>
    <row r="1664" spans="1:18" ht="15" x14ac:dyDescent="0.25">
      <c r="A1664" s="71"/>
      <c r="B1664" s="71"/>
      <c r="C1664" s="71"/>
      <c r="D1664" s="71"/>
      <c r="E1664" s="71"/>
      <c r="F1664" s="71"/>
      <c r="G1664" s="71"/>
      <c r="H1664" s="71"/>
      <c r="I1664" s="71"/>
      <c r="J1664" s="71"/>
      <c r="K1664" s="71"/>
      <c r="L1664" s="71"/>
      <c r="M1664" s="71"/>
      <c r="N1664" s="71"/>
      <c r="O1664" s="71"/>
      <c r="P1664" s="71"/>
      <c r="Q1664" s="71"/>
      <c r="R1664" s="71"/>
    </row>
    <row r="1665" spans="1:18" ht="15" x14ac:dyDescent="0.25">
      <c r="A1665" s="71"/>
      <c r="B1665" s="71"/>
      <c r="C1665" s="71"/>
      <c r="D1665" s="71"/>
      <c r="E1665" s="71"/>
      <c r="F1665" s="71"/>
      <c r="G1665" s="71"/>
      <c r="H1665" s="71"/>
      <c r="I1665" s="71"/>
      <c r="J1665" s="71"/>
      <c r="K1665" s="71"/>
      <c r="L1665" s="71"/>
      <c r="M1665" s="71"/>
      <c r="N1665" s="71"/>
      <c r="O1665" s="71"/>
      <c r="P1665" s="71"/>
      <c r="Q1665" s="71"/>
      <c r="R1665" s="71"/>
    </row>
    <row r="1666" spans="1:18" ht="15" x14ac:dyDescent="0.25">
      <c r="A1666" s="71"/>
      <c r="B1666" s="71"/>
      <c r="C1666" s="71"/>
      <c r="D1666" s="71"/>
      <c r="E1666" s="71"/>
      <c r="F1666" s="71"/>
      <c r="G1666" s="71"/>
      <c r="H1666" s="71"/>
      <c r="I1666" s="71"/>
      <c r="J1666" s="71"/>
      <c r="K1666" s="71"/>
      <c r="L1666" s="71"/>
      <c r="M1666" s="71"/>
      <c r="N1666" s="71"/>
      <c r="O1666" s="71"/>
      <c r="P1666" s="71"/>
      <c r="Q1666" s="71"/>
      <c r="R1666" s="71"/>
    </row>
    <row r="1667" spans="1:18" ht="15" x14ac:dyDescent="0.25">
      <c r="A1667" s="71"/>
      <c r="B1667" s="71"/>
      <c r="C1667" s="71"/>
      <c r="D1667" s="71"/>
      <c r="E1667" s="71"/>
      <c r="F1667" s="71"/>
      <c r="G1667" s="71"/>
      <c r="H1667" s="71"/>
      <c r="I1667" s="71"/>
      <c r="J1667" s="71"/>
      <c r="K1667" s="71"/>
      <c r="L1667" s="71"/>
      <c r="M1667" s="71"/>
      <c r="N1667" s="71"/>
      <c r="O1667" s="71"/>
      <c r="P1667" s="71"/>
      <c r="Q1667" s="71"/>
      <c r="R1667" s="71"/>
    </row>
    <row r="1668" spans="1:18" ht="15" x14ac:dyDescent="0.25">
      <c r="A1668" s="71"/>
      <c r="B1668" s="71"/>
      <c r="C1668" s="71"/>
      <c r="D1668" s="71"/>
      <c r="E1668" s="71"/>
      <c r="F1668" s="71"/>
      <c r="G1668" s="71"/>
      <c r="H1668" s="71"/>
      <c r="I1668" s="71"/>
      <c r="J1668" s="71"/>
      <c r="K1668" s="71"/>
      <c r="L1668" s="71"/>
      <c r="M1668" s="71"/>
      <c r="N1668" s="71"/>
      <c r="O1668" s="71"/>
      <c r="P1668" s="71"/>
      <c r="Q1668" s="71"/>
      <c r="R1668" s="71"/>
    </row>
    <row r="1669" spans="1:18" ht="15" x14ac:dyDescent="0.25">
      <c r="A1669" s="71"/>
      <c r="B1669" s="71"/>
      <c r="C1669" s="71"/>
      <c r="D1669" s="71"/>
      <c r="E1669" s="71"/>
      <c r="F1669" s="71"/>
      <c r="G1669" s="71"/>
      <c r="H1669" s="71"/>
      <c r="I1669" s="71"/>
      <c r="J1669" s="71"/>
      <c r="K1669" s="71"/>
      <c r="L1669" s="71"/>
      <c r="M1669" s="71"/>
      <c r="N1669" s="71"/>
      <c r="O1669" s="71"/>
      <c r="P1669" s="71"/>
      <c r="Q1669" s="71"/>
      <c r="R1669" s="71"/>
    </row>
    <row r="1670" spans="1:18" ht="15" x14ac:dyDescent="0.25">
      <c r="A1670" s="71"/>
      <c r="B1670" s="71"/>
      <c r="C1670" s="71"/>
      <c r="D1670" s="71"/>
      <c r="E1670" s="71"/>
      <c r="F1670" s="71"/>
      <c r="G1670" s="71"/>
      <c r="H1670" s="71"/>
      <c r="I1670" s="71"/>
      <c r="J1670" s="71"/>
      <c r="K1670" s="71"/>
      <c r="L1670" s="71"/>
      <c r="M1670" s="71"/>
      <c r="N1670" s="71"/>
      <c r="O1670" s="71"/>
      <c r="P1670" s="71"/>
      <c r="Q1670" s="71"/>
      <c r="R1670" s="71"/>
    </row>
    <row r="1671" spans="1:18" ht="15" x14ac:dyDescent="0.25">
      <c r="A1671" s="71"/>
      <c r="B1671" s="71"/>
      <c r="C1671" s="71"/>
      <c r="D1671" s="71"/>
      <c r="E1671" s="71"/>
      <c r="F1671" s="71"/>
      <c r="G1671" s="71"/>
      <c r="H1671" s="71"/>
      <c r="I1671" s="71"/>
      <c r="J1671" s="71"/>
      <c r="K1671" s="71"/>
      <c r="L1671" s="71"/>
      <c r="M1671" s="71"/>
      <c r="N1671" s="71"/>
      <c r="O1671" s="71"/>
      <c r="P1671" s="71"/>
      <c r="Q1671" s="71"/>
      <c r="R1671" s="71"/>
    </row>
    <row r="1672" spans="1:18" ht="15" x14ac:dyDescent="0.25">
      <c r="A1672" s="71"/>
      <c r="B1672" s="71"/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  <c r="N1672" s="71"/>
      <c r="O1672" s="71"/>
      <c r="P1672" s="71"/>
      <c r="Q1672" s="71"/>
      <c r="R1672" s="71"/>
    </row>
    <row r="1673" spans="1:18" ht="15" x14ac:dyDescent="0.25">
      <c r="A1673" s="71"/>
      <c r="B1673" s="71"/>
      <c r="C1673" s="71"/>
      <c r="D1673" s="71"/>
      <c r="E1673" s="71"/>
      <c r="F1673" s="71"/>
      <c r="G1673" s="71"/>
      <c r="H1673" s="71"/>
      <c r="I1673" s="71"/>
      <c r="J1673" s="71"/>
      <c r="K1673" s="71"/>
      <c r="L1673" s="71"/>
      <c r="M1673" s="71"/>
      <c r="N1673" s="71"/>
      <c r="O1673" s="71"/>
      <c r="P1673" s="71"/>
      <c r="Q1673" s="71"/>
      <c r="R1673" s="71"/>
    </row>
    <row r="1674" spans="1:18" ht="15" x14ac:dyDescent="0.25">
      <c r="A1674" s="71"/>
      <c r="B1674" s="71"/>
      <c r="C1674" s="71"/>
      <c r="D1674" s="71"/>
      <c r="E1674" s="71"/>
      <c r="F1674" s="71"/>
      <c r="G1674" s="71"/>
      <c r="H1674" s="71"/>
      <c r="I1674" s="71"/>
      <c r="J1674" s="71"/>
      <c r="K1674" s="71"/>
      <c r="L1674" s="71"/>
      <c r="M1674" s="71"/>
      <c r="N1674" s="71"/>
      <c r="O1674" s="71"/>
      <c r="P1674" s="71"/>
      <c r="Q1674" s="71"/>
      <c r="R1674" s="71"/>
    </row>
    <row r="1675" spans="1:18" ht="15" x14ac:dyDescent="0.25">
      <c r="A1675" s="71"/>
      <c r="B1675" s="71"/>
      <c r="C1675" s="71"/>
      <c r="D1675" s="71"/>
      <c r="E1675" s="71"/>
      <c r="F1675" s="71"/>
      <c r="G1675" s="71"/>
      <c r="H1675" s="71"/>
      <c r="I1675" s="71"/>
      <c r="J1675" s="71"/>
      <c r="K1675" s="71"/>
      <c r="L1675" s="71"/>
      <c r="M1675" s="71"/>
      <c r="N1675" s="71"/>
      <c r="O1675" s="71"/>
      <c r="P1675" s="71"/>
      <c r="Q1675" s="71"/>
      <c r="R1675" s="71"/>
    </row>
    <row r="1676" spans="1:18" ht="15" x14ac:dyDescent="0.25">
      <c r="A1676" s="71"/>
      <c r="B1676" s="71"/>
      <c r="C1676" s="71"/>
      <c r="D1676" s="71"/>
      <c r="E1676" s="71"/>
      <c r="F1676" s="71"/>
      <c r="G1676" s="71"/>
      <c r="H1676" s="71"/>
      <c r="I1676" s="71"/>
      <c r="J1676" s="71"/>
      <c r="K1676" s="71"/>
      <c r="L1676" s="71"/>
      <c r="M1676" s="71"/>
      <c r="N1676" s="71"/>
      <c r="O1676" s="71"/>
      <c r="P1676" s="71"/>
      <c r="Q1676" s="71"/>
      <c r="R1676" s="71"/>
    </row>
    <row r="1677" spans="1:18" ht="15" x14ac:dyDescent="0.25">
      <c r="A1677" s="71"/>
      <c r="B1677" s="71"/>
      <c r="C1677" s="71"/>
      <c r="D1677" s="71"/>
      <c r="E1677" s="71"/>
      <c r="F1677" s="71"/>
      <c r="G1677" s="71"/>
      <c r="H1677" s="71"/>
      <c r="I1677" s="71"/>
      <c r="J1677" s="71"/>
      <c r="K1677" s="71"/>
      <c r="L1677" s="71"/>
      <c r="M1677" s="71"/>
      <c r="N1677" s="71"/>
      <c r="O1677" s="71"/>
      <c r="P1677" s="71"/>
      <c r="Q1677" s="71"/>
      <c r="R1677" s="71"/>
    </row>
    <row r="1678" spans="1:18" ht="15" x14ac:dyDescent="0.25">
      <c r="A1678" s="71"/>
      <c r="B1678" s="71"/>
      <c r="C1678" s="71"/>
      <c r="D1678" s="71"/>
      <c r="E1678" s="71"/>
      <c r="F1678" s="71"/>
      <c r="G1678" s="71"/>
      <c r="H1678" s="71"/>
      <c r="I1678" s="71"/>
      <c r="J1678" s="71"/>
      <c r="K1678" s="71"/>
      <c r="L1678" s="71"/>
      <c r="M1678" s="71"/>
      <c r="N1678" s="71"/>
      <c r="O1678" s="71"/>
      <c r="P1678" s="71"/>
      <c r="Q1678" s="71"/>
      <c r="R1678" s="71"/>
    </row>
    <row r="1679" spans="1:18" ht="15" x14ac:dyDescent="0.25">
      <c r="A1679" s="71"/>
      <c r="B1679" s="71"/>
      <c r="C1679" s="71"/>
      <c r="D1679" s="71"/>
      <c r="E1679" s="71"/>
      <c r="F1679" s="71"/>
      <c r="G1679" s="71"/>
      <c r="H1679" s="71"/>
      <c r="I1679" s="71"/>
      <c r="J1679" s="71"/>
      <c r="K1679" s="71"/>
      <c r="L1679" s="71"/>
      <c r="M1679" s="71"/>
      <c r="N1679" s="71"/>
      <c r="O1679" s="71"/>
      <c r="P1679" s="71"/>
      <c r="Q1679" s="71"/>
      <c r="R1679" s="71"/>
    </row>
    <row r="1680" spans="1:18" ht="15" x14ac:dyDescent="0.25">
      <c r="A1680" s="71"/>
      <c r="B1680" s="71"/>
      <c r="C1680" s="71"/>
      <c r="D1680" s="71"/>
      <c r="E1680" s="71"/>
      <c r="F1680" s="71"/>
      <c r="G1680" s="71"/>
      <c r="H1680" s="71"/>
      <c r="I1680" s="71"/>
      <c r="J1680" s="71"/>
      <c r="K1680" s="71"/>
      <c r="L1680" s="71"/>
      <c r="M1680" s="71"/>
      <c r="N1680" s="71"/>
      <c r="O1680" s="71"/>
      <c r="P1680" s="71"/>
      <c r="Q1680" s="71"/>
      <c r="R1680" s="71"/>
    </row>
    <row r="1681" spans="1:18" ht="15" x14ac:dyDescent="0.25">
      <c r="A1681" s="71"/>
      <c r="B1681" s="71"/>
      <c r="C1681" s="71"/>
      <c r="D1681" s="71"/>
      <c r="E1681" s="71"/>
      <c r="F1681" s="71"/>
      <c r="G1681" s="71"/>
      <c r="H1681" s="71"/>
      <c r="I1681" s="71"/>
      <c r="J1681" s="71"/>
      <c r="K1681" s="71"/>
      <c r="L1681" s="71"/>
      <c r="M1681" s="71"/>
      <c r="N1681" s="71"/>
      <c r="O1681" s="71"/>
      <c r="P1681" s="71"/>
      <c r="Q1681" s="71"/>
      <c r="R1681" s="71"/>
    </row>
    <row r="1682" spans="1:18" ht="15" x14ac:dyDescent="0.25">
      <c r="A1682" s="71"/>
      <c r="B1682" s="71"/>
      <c r="C1682" s="71"/>
      <c r="D1682" s="71"/>
      <c r="E1682" s="71"/>
      <c r="F1682" s="71"/>
      <c r="G1682" s="71"/>
      <c r="H1682" s="71"/>
      <c r="I1682" s="71"/>
      <c r="J1682" s="71"/>
      <c r="K1682" s="71"/>
      <c r="L1682" s="71"/>
      <c r="M1682" s="71"/>
      <c r="N1682" s="71"/>
      <c r="O1682" s="71"/>
      <c r="P1682" s="71"/>
      <c r="Q1682" s="71"/>
      <c r="R1682" s="71"/>
    </row>
    <row r="1683" spans="1:18" ht="15" x14ac:dyDescent="0.25">
      <c r="A1683" s="71"/>
      <c r="B1683" s="71"/>
      <c r="C1683" s="71"/>
      <c r="D1683" s="71"/>
      <c r="E1683" s="71"/>
      <c r="F1683" s="71"/>
      <c r="G1683" s="71"/>
      <c r="H1683" s="71"/>
      <c r="I1683" s="71"/>
      <c r="J1683" s="71"/>
      <c r="K1683" s="71"/>
      <c r="L1683" s="71"/>
      <c r="M1683" s="71"/>
      <c r="N1683" s="71"/>
      <c r="O1683" s="71"/>
      <c r="P1683" s="71"/>
      <c r="Q1683" s="71"/>
      <c r="R1683" s="71"/>
    </row>
    <row r="1684" spans="1:18" ht="15" x14ac:dyDescent="0.25">
      <c r="A1684" s="71"/>
      <c r="B1684" s="71"/>
      <c r="C1684" s="71"/>
      <c r="D1684" s="71"/>
      <c r="E1684" s="71"/>
      <c r="F1684" s="71"/>
      <c r="G1684" s="71"/>
      <c r="H1684" s="71"/>
      <c r="I1684" s="71"/>
      <c r="J1684" s="71"/>
      <c r="K1684" s="71"/>
      <c r="L1684" s="71"/>
      <c r="M1684" s="71"/>
      <c r="N1684" s="71"/>
      <c r="O1684" s="71"/>
      <c r="P1684" s="71"/>
      <c r="Q1684" s="71"/>
      <c r="R1684" s="71"/>
    </row>
    <row r="1685" spans="1:18" ht="15" x14ac:dyDescent="0.25">
      <c r="A1685" s="71"/>
      <c r="B1685" s="71"/>
      <c r="C1685" s="71"/>
      <c r="D1685" s="71"/>
      <c r="E1685" s="71"/>
      <c r="F1685" s="71"/>
      <c r="G1685" s="71"/>
      <c r="H1685" s="71"/>
      <c r="I1685" s="71"/>
      <c r="J1685" s="71"/>
      <c r="K1685" s="71"/>
      <c r="L1685" s="71"/>
      <c r="M1685" s="71"/>
      <c r="N1685" s="71"/>
      <c r="O1685" s="71"/>
      <c r="P1685" s="71"/>
      <c r="Q1685" s="71"/>
      <c r="R1685" s="71"/>
    </row>
    <row r="1686" spans="1:18" ht="15" x14ac:dyDescent="0.25">
      <c r="A1686" s="71"/>
      <c r="B1686" s="71"/>
      <c r="C1686" s="71"/>
      <c r="D1686" s="71"/>
      <c r="E1686" s="71"/>
      <c r="F1686" s="71"/>
      <c r="G1686" s="71"/>
      <c r="H1686" s="71"/>
      <c r="I1686" s="71"/>
      <c r="J1686" s="71"/>
      <c r="K1686" s="71"/>
      <c r="L1686" s="71"/>
      <c r="M1686" s="71"/>
      <c r="N1686" s="71"/>
      <c r="O1686" s="71"/>
      <c r="P1686" s="71"/>
      <c r="Q1686" s="71"/>
      <c r="R1686" s="71"/>
    </row>
    <row r="1687" spans="1:18" ht="15" x14ac:dyDescent="0.25">
      <c r="A1687" s="71"/>
      <c r="B1687" s="71"/>
      <c r="C1687" s="71"/>
      <c r="D1687" s="71"/>
      <c r="E1687" s="71"/>
      <c r="F1687" s="71"/>
      <c r="G1687" s="71"/>
      <c r="H1687" s="71"/>
      <c r="I1687" s="71"/>
      <c r="J1687" s="71"/>
      <c r="K1687" s="71"/>
      <c r="L1687" s="71"/>
      <c r="M1687" s="71"/>
      <c r="N1687" s="71"/>
      <c r="O1687" s="71"/>
      <c r="P1687" s="71"/>
      <c r="Q1687" s="71"/>
      <c r="R1687" s="71"/>
    </row>
    <row r="1688" spans="1:18" ht="15" x14ac:dyDescent="0.25">
      <c r="A1688" s="71"/>
      <c r="B1688" s="71"/>
      <c r="C1688" s="71"/>
      <c r="D1688" s="71"/>
      <c r="E1688" s="71"/>
      <c r="F1688" s="71"/>
      <c r="G1688" s="71"/>
      <c r="H1688" s="71"/>
      <c r="I1688" s="71"/>
      <c r="J1688" s="71"/>
      <c r="K1688" s="71"/>
      <c r="L1688" s="71"/>
      <c r="M1688" s="71"/>
      <c r="N1688" s="71"/>
      <c r="O1688" s="71"/>
      <c r="P1688" s="71"/>
      <c r="Q1688" s="71"/>
      <c r="R1688" s="71"/>
    </row>
    <row r="1689" spans="1:18" ht="15" x14ac:dyDescent="0.25">
      <c r="A1689" s="71"/>
      <c r="B1689" s="71"/>
      <c r="C1689" s="71"/>
      <c r="D1689" s="71"/>
      <c r="E1689" s="71"/>
      <c r="F1689" s="71"/>
      <c r="G1689" s="71"/>
      <c r="H1689" s="71"/>
      <c r="I1689" s="71"/>
      <c r="J1689" s="71"/>
      <c r="K1689" s="71"/>
      <c r="L1689" s="71"/>
      <c r="M1689" s="71"/>
      <c r="N1689" s="71"/>
      <c r="O1689" s="71"/>
      <c r="P1689" s="71"/>
      <c r="Q1689" s="71"/>
      <c r="R1689" s="71"/>
    </row>
    <row r="1690" spans="1:18" ht="15" x14ac:dyDescent="0.25">
      <c r="A1690" s="71"/>
      <c r="B1690" s="71"/>
      <c r="C1690" s="71"/>
      <c r="D1690" s="71"/>
      <c r="E1690" s="71"/>
      <c r="F1690" s="71"/>
      <c r="G1690" s="71"/>
      <c r="H1690" s="71"/>
      <c r="I1690" s="71"/>
      <c r="J1690" s="71"/>
      <c r="K1690" s="71"/>
      <c r="L1690" s="71"/>
      <c r="M1690" s="71"/>
      <c r="N1690" s="71"/>
      <c r="O1690" s="71"/>
      <c r="P1690" s="71"/>
      <c r="Q1690" s="71"/>
      <c r="R1690" s="71"/>
    </row>
    <row r="1691" spans="1:18" ht="15" x14ac:dyDescent="0.25">
      <c r="A1691" s="71"/>
      <c r="B1691" s="71"/>
      <c r="C1691" s="71"/>
      <c r="D1691" s="71"/>
      <c r="E1691" s="71"/>
      <c r="F1691" s="71"/>
      <c r="G1691" s="71"/>
      <c r="H1691" s="71"/>
      <c r="I1691" s="71"/>
      <c r="J1691" s="71"/>
      <c r="K1691" s="71"/>
      <c r="L1691" s="71"/>
      <c r="M1691" s="71"/>
      <c r="N1691" s="71"/>
      <c r="O1691" s="71"/>
      <c r="P1691" s="71"/>
      <c r="Q1691" s="71"/>
      <c r="R1691" s="71"/>
    </row>
    <row r="1692" spans="1:18" ht="15" x14ac:dyDescent="0.25">
      <c r="A1692" s="71"/>
      <c r="B1692" s="71"/>
      <c r="C1692" s="71"/>
      <c r="D1692" s="71"/>
      <c r="E1692" s="71"/>
      <c r="F1692" s="71"/>
      <c r="G1692" s="71"/>
      <c r="H1692" s="71"/>
      <c r="I1692" s="71"/>
      <c r="J1692" s="71"/>
      <c r="K1692" s="71"/>
      <c r="L1692" s="71"/>
      <c r="M1692" s="71"/>
      <c r="N1692" s="71"/>
      <c r="O1692" s="71"/>
      <c r="P1692" s="71"/>
      <c r="Q1692" s="71"/>
      <c r="R1692" s="71"/>
    </row>
    <row r="1693" spans="1:18" ht="15" x14ac:dyDescent="0.25">
      <c r="A1693" s="71"/>
      <c r="B1693" s="71"/>
      <c r="C1693" s="71"/>
      <c r="D1693" s="71"/>
      <c r="E1693" s="71"/>
      <c r="F1693" s="71"/>
      <c r="G1693" s="71"/>
      <c r="H1693" s="71"/>
      <c r="I1693" s="71"/>
      <c r="J1693" s="71"/>
      <c r="K1693" s="71"/>
      <c r="L1693" s="71"/>
      <c r="M1693" s="71"/>
      <c r="N1693" s="71"/>
      <c r="O1693" s="71"/>
      <c r="P1693" s="71"/>
      <c r="Q1693" s="71"/>
      <c r="R1693" s="71"/>
    </row>
    <row r="1694" spans="1:18" ht="15" x14ac:dyDescent="0.25">
      <c r="A1694" s="71"/>
      <c r="B1694" s="71"/>
      <c r="C1694" s="71"/>
      <c r="D1694" s="71"/>
      <c r="E1694" s="71"/>
      <c r="F1694" s="71"/>
      <c r="G1694" s="71"/>
      <c r="H1694" s="71"/>
      <c r="I1694" s="71"/>
      <c r="J1694" s="71"/>
      <c r="K1694" s="71"/>
      <c r="L1694" s="71"/>
      <c r="M1694" s="71"/>
      <c r="N1694" s="71"/>
      <c r="O1694" s="71"/>
      <c r="P1694" s="71"/>
      <c r="Q1694" s="71"/>
      <c r="R1694" s="71"/>
    </row>
    <row r="1695" spans="1:18" ht="15" x14ac:dyDescent="0.25">
      <c r="A1695" s="71"/>
      <c r="B1695" s="71"/>
      <c r="C1695" s="71"/>
      <c r="D1695" s="71"/>
      <c r="E1695" s="71"/>
      <c r="F1695" s="71"/>
      <c r="G1695" s="71"/>
      <c r="H1695" s="71"/>
      <c r="I1695" s="71"/>
      <c r="J1695" s="71"/>
      <c r="K1695" s="71"/>
      <c r="L1695" s="71"/>
      <c r="M1695" s="71"/>
      <c r="N1695" s="71"/>
      <c r="O1695" s="71"/>
      <c r="P1695" s="71"/>
      <c r="Q1695" s="71"/>
      <c r="R1695" s="71"/>
    </row>
    <row r="1696" spans="1:18" ht="15" x14ac:dyDescent="0.25">
      <c r="A1696" s="71"/>
      <c r="B1696" s="71"/>
      <c r="C1696" s="71"/>
      <c r="D1696" s="71"/>
      <c r="E1696" s="71"/>
      <c r="F1696" s="71"/>
      <c r="G1696" s="71"/>
      <c r="H1696" s="71"/>
      <c r="I1696" s="71"/>
      <c r="J1696" s="71"/>
      <c r="K1696" s="71"/>
      <c r="L1696" s="71"/>
      <c r="M1696" s="71"/>
      <c r="N1696" s="71"/>
      <c r="O1696" s="71"/>
      <c r="P1696" s="71"/>
      <c r="Q1696" s="71"/>
      <c r="R1696" s="71"/>
    </row>
    <row r="1697" spans="1:18" ht="15" x14ac:dyDescent="0.25">
      <c r="A1697" s="71"/>
      <c r="B1697" s="71"/>
      <c r="C1697" s="71"/>
      <c r="D1697" s="71"/>
      <c r="E1697" s="71"/>
      <c r="F1697" s="71"/>
      <c r="G1697" s="71"/>
      <c r="H1697" s="71"/>
      <c r="I1697" s="71"/>
      <c r="J1697" s="71"/>
      <c r="K1697" s="71"/>
      <c r="L1697" s="71"/>
      <c r="M1697" s="71"/>
      <c r="N1697" s="71"/>
      <c r="O1697" s="71"/>
      <c r="P1697" s="71"/>
      <c r="Q1697" s="71"/>
      <c r="R1697" s="71"/>
    </row>
    <row r="1698" spans="1:18" ht="15" x14ac:dyDescent="0.25">
      <c r="A1698" s="71"/>
      <c r="B1698" s="71"/>
      <c r="C1698" s="71"/>
      <c r="D1698" s="71"/>
      <c r="E1698" s="71"/>
      <c r="F1698" s="71"/>
      <c r="G1698" s="71"/>
      <c r="H1698" s="71"/>
      <c r="I1698" s="71"/>
      <c r="J1698" s="71"/>
      <c r="K1698" s="71"/>
      <c r="L1698" s="71"/>
      <c r="M1698" s="71"/>
      <c r="N1698" s="71"/>
      <c r="O1698" s="71"/>
      <c r="P1698" s="71"/>
      <c r="Q1698" s="71"/>
      <c r="R1698" s="71"/>
    </row>
    <row r="1699" spans="1:18" ht="15" x14ac:dyDescent="0.25">
      <c r="A1699" s="71"/>
      <c r="B1699" s="71"/>
      <c r="C1699" s="71"/>
      <c r="D1699" s="71"/>
      <c r="E1699" s="71"/>
      <c r="F1699" s="71"/>
      <c r="G1699" s="71"/>
      <c r="H1699" s="71"/>
      <c r="I1699" s="71"/>
      <c r="J1699" s="71"/>
      <c r="K1699" s="71"/>
      <c r="L1699" s="71"/>
      <c r="M1699" s="71"/>
      <c r="N1699" s="71"/>
      <c r="O1699" s="71"/>
      <c r="P1699" s="71"/>
      <c r="Q1699" s="71"/>
      <c r="R1699" s="71"/>
    </row>
    <row r="1700" spans="1:18" ht="15" x14ac:dyDescent="0.25">
      <c r="A1700" s="71"/>
      <c r="B1700" s="71"/>
      <c r="C1700" s="71"/>
      <c r="D1700" s="71"/>
      <c r="E1700" s="71"/>
      <c r="F1700" s="71"/>
      <c r="G1700" s="71"/>
      <c r="H1700" s="71"/>
      <c r="I1700" s="71"/>
      <c r="J1700" s="71"/>
      <c r="K1700" s="71"/>
      <c r="L1700" s="71"/>
      <c r="M1700" s="71"/>
      <c r="N1700" s="71"/>
      <c r="O1700" s="71"/>
      <c r="P1700" s="71"/>
      <c r="Q1700" s="71"/>
      <c r="R1700" s="71"/>
    </row>
    <row r="1701" spans="1:18" ht="15" x14ac:dyDescent="0.25">
      <c r="A1701" s="71"/>
      <c r="B1701" s="71"/>
      <c r="C1701" s="71"/>
      <c r="D1701" s="71"/>
      <c r="E1701" s="71"/>
      <c r="F1701" s="71"/>
      <c r="G1701" s="71"/>
      <c r="H1701" s="71"/>
      <c r="I1701" s="71"/>
      <c r="J1701" s="71"/>
      <c r="K1701" s="71"/>
      <c r="L1701" s="71"/>
      <c r="M1701" s="71"/>
      <c r="N1701" s="71"/>
      <c r="O1701" s="71"/>
      <c r="P1701" s="71"/>
      <c r="Q1701" s="71"/>
      <c r="R1701" s="71"/>
    </row>
    <row r="1702" spans="1:18" ht="15" x14ac:dyDescent="0.25">
      <c r="A1702" s="71"/>
      <c r="B1702" s="71"/>
      <c r="C1702" s="71"/>
      <c r="D1702" s="71"/>
      <c r="E1702" s="71"/>
      <c r="F1702" s="71"/>
      <c r="G1702" s="71"/>
      <c r="H1702" s="71"/>
      <c r="I1702" s="71"/>
      <c r="J1702" s="71"/>
      <c r="K1702" s="71"/>
      <c r="L1702" s="71"/>
      <c r="M1702" s="71"/>
      <c r="N1702" s="71"/>
      <c r="O1702" s="71"/>
      <c r="P1702" s="71"/>
      <c r="Q1702" s="71"/>
      <c r="R1702" s="71"/>
    </row>
    <row r="1703" spans="1:18" ht="15" x14ac:dyDescent="0.25">
      <c r="A1703" s="71"/>
      <c r="B1703" s="71"/>
      <c r="C1703" s="71"/>
      <c r="D1703" s="71"/>
      <c r="E1703" s="71"/>
      <c r="F1703" s="71"/>
      <c r="G1703" s="71"/>
      <c r="H1703" s="71"/>
      <c r="I1703" s="71"/>
      <c r="J1703" s="71"/>
      <c r="K1703" s="71"/>
      <c r="L1703" s="71"/>
      <c r="M1703" s="71"/>
      <c r="N1703" s="71"/>
      <c r="O1703" s="71"/>
      <c r="P1703" s="71"/>
      <c r="Q1703" s="71"/>
      <c r="R1703" s="71"/>
    </row>
    <row r="1704" spans="1:18" ht="15" x14ac:dyDescent="0.25">
      <c r="A1704" s="71"/>
      <c r="B1704" s="71"/>
      <c r="C1704" s="71"/>
      <c r="D1704" s="71"/>
      <c r="E1704" s="71"/>
      <c r="F1704" s="71"/>
      <c r="G1704" s="71"/>
      <c r="H1704" s="71"/>
      <c r="I1704" s="71"/>
      <c r="J1704" s="71"/>
      <c r="K1704" s="71"/>
      <c r="L1704" s="71"/>
      <c r="M1704" s="71"/>
      <c r="N1704" s="71"/>
      <c r="O1704" s="71"/>
      <c r="P1704" s="71"/>
      <c r="Q1704" s="71"/>
      <c r="R1704" s="71"/>
    </row>
    <row r="1705" spans="1:18" ht="15" x14ac:dyDescent="0.25">
      <c r="A1705" s="71"/>
      <c r="B1705" s="71"/>
      <c r="C1705" s="71"/>
      <c r="D1705" s="71"/>
      <c r="E1705" s="71"/>
      <c r="F1705" s="71"/>
      <c r="G1705" s="71"/>
      <c r="H1705" s="71"/>
      <c r="I1705" s="71"/>
      <c r="J1705" s="71"/>
      <c r="K1705" s="71"/>
      <c r="L1705" s="71"/>
      <c r="M1705" s="71"/>
      <c r="N1705" s="71"/>
      <c r="O1705" s="71"/>
      <c r="P1705" s="71"/>
      <c r="Q1705" s="71"/>
      <c r="R1705" s="71"/>
    </row>
    <row r="1706" spans="1:18" ht="15" x14ac:dyDescent="0.25">
      <c r="A1706" s="71"/>
      <c r="B1706" s="71"/>
      <c r="C1706" s="71"/>
      <c r="D1706" s="71"/>
      <c r="E1706" s="71"/>
      <c r="F1706" s="71"/>
      <c r="G1706" s="71"/>
      <c r="H1706" s="71"/>
      <c r="I1706" s="71"/>
      <c r="J1706" s="71"/>
      <c r="K1706" s="71"/>
      <c r="L1706" s="71"/>
      <c r="M1706" s="71"/>
      <c r="N1706" s="71"/>
      <c r="O1706" s="71"/>
      <c r="P1706" s="71"/>
      <c r="Q1706" s="71"/>
      <c r="R1706" s="71"/>
    </row>
    <row r="1707" spans="1:18" ht="15" x14ac:dyDescent="0.25">
      <c r="A1707" s="71"/>
      <c r="B1707" s="71"/>
      <c r="C1707" s="71"/>
      <c r="D1707" s="71"/>
      <c r="E1707" s="71"/>
      <c r="F1707" s="71"/>
      <c r="G1707" s="71"/>
      <c r="H1707" s="71"/>
      <c r="I1707" s="71"/>
      <c r="J1707" s="71"/>
      <c r="K1707" s="71"/>
      <c r="L1707" s="71"/>
      <c r="M1707" s="71"/>
      <c r="N1707" s="71"/>
      <c r="O1707" s="71"/>
      <c r="P1707" s="71"/>
      <c r="Q1707" s="71"/>
      <c r="R1707" s="71"/>
    </row>
    <row r="1708" spans="1:18" ht="15" x14ac:dyDescent="0.25">
      <c r="A1708" s="71"/>
      <c r="B1708" s="71"/>
      <c r="C1708" s="71"/>
      <c r="D1708" s="71"/>
      <c r="E1708" s="71"/>
      <c r="F1708" s="71"/>
      <c r="G1708" s="71"/>
      <c r="H1708" s="71"/>
      <c r="I1708" s="71"/>
      <c r="J1708" s="71"/>
      <c r="K1708" s="71"/>
      <c r="L1708" s="71"/>
      <c r="M1708" s="71"/>
      <c r="N1708" s="71"/>
      <c r="O1708" s="71"/>
      <c r="P1708" s="71"/>
      <c r="Q1708" s="71"/>
      <c r="R1708" s="71"/>
    </row>
    <row r="1709" spans="1:18" ht="15" x14ac:dyDescent="0.25">
      <c r="A1709" s="71"/>
      <c r="B1709" s="71"/>
      <c r="C1709" s="71"/>
      <c r="D1709" s="71"/>
      <c r="E1709" s="71"/>
      <c r="F1709" s="71"/>
      <c r="G1709" s="71"/>
      <c r="H1709" s="71"/>
      <c r="I1709" s="71"/>
      <c r="J1709" s="71"/>
      <c r="K1709" s="71"/>
      <c r="L1709" s="71"/>
      <c r="M1709" s="71"/>
      <c r="N1709" s="71"/>
      <c r="O1709" s="71"/>
      <c r="P1709" s="71"/>
      <c r="Q1709" s="71"/>
      <c r="R1709" s="71"/>
    </row>
    <row r="1710" spans="1:18" ht="15" x14ac:dyDescent="0.25">
      <c r="A1710" s="71"/>
      <c r="B1710" s="71"/>
      <c r="C1710" s="71"/>
      <c r="D1710" s="71"/>
      <c r="E1710" s="71"/>
      <c r="F1710" s="71"/>
      <c r="G1710" s="71"/>
      <c r="H1710" s="71"/>
      <c r="I1710" s="71"/>
      <c r="J1710" s="71"/>
      <c r="K1710" s="71"/>
      <c r="L1710" s="71"/>
      <c r="M1710" s="71"/>
      <c r="N1710" s="71"/>
      <c r="O1710" s="71"/>
      <c r="P1710" s="71"/>
      <c r="Q1710" s="71"/>
      <c r="R1710" s="71"/>
    </row>
    <row r="1711" spans="1:18" ht="15" x14ac:dyDescent="0.25">
      <c r="A1711" s="71"/>
      <c r="B1711" s="71"/>
      <c r="C1711" s="71"/>
      <c r="D1711" s="71"/>
      <c r="E1711" s="71"/>
      <c r="F1711" s="71"/>
      <c r="G1711" s="71"/>
      <c r="H1711" s="71"/>
      <c r="I1711" s="71"/>
      <c r="J1711" s="71"/>
      <c r="K1711" s="71"/>
      <c r="L1711" s="71"/>
      <c r="M1711" s="71"/>
      <c r="N1711" s="71"/>
      <c r="O1711" s="71"/>
      <c r="P1711" s="71"/>
      <c r="Q1711" s="71"/>
      <c r="R1711" s="71"/>
    </row>
    <row r="1712" spans="1:18" ht="15" x14ac:dyDescent="0.25">
      <c r="A1712" s="71"/>
      <c r="B1712" s="71"/>
      <c r="C1712" s="71"/>
      <c r="D1712" s="71"/>
      <c r="E1712" s="71"/>
      <c r="F1712" s="71"/>
      <c r="G1712" s="71"/>
      <c r="H1712" s="71"/>
      <c r="I1712" s="71"/>
      <c r="J1712" s="71"/>
      <c r="K1712" s="71"/>
      <c r="L1712" s="71"/>
      <c r="M1712" s="71"/>
      <c r="N1712" s="71"/>
      <c r="O1712" s="71"/>
      <c r="P1712" s="71"/>
      <c r="Q1712" s="71"/>
      <c r="R1712" s="71"/>
    </row>
    <row r="1713" spans="1:18" ht="15" x14ac:dyDescent="0.25">
      <c r="A1713" s="71"/>
      <c r="B1713" s="71"/>
      <c r="C1713" s="71"/>
      <c r="D1713" s="71"/>
      <c r="E1713" s="71"/>
      <c r="F1713" s="71"/>
      <c r="G1713" s="71"/>
      <c r="H1713" s="71"/>
      <c r="I1713" s="71"/>
      <c r="J1713" s="71"/>
      <c r="K1713" s="71"/>
      <c r="L1713" s="71"/>
      <c r="M1713" s="71"/>
      <c r="N1713" s="71"/>
      <c r="O1713" s="71"/>
      <c r="P1713" s="71"/>
      <c r="Q1713" s="71"/>
      <c r="R1713" s="71"/>
    </row>
    <row r="1714" spans="1:18" ht="15" x14ac:dyDescent="0.25">
      <c r="A1714" s="71"/>
      <c r="B1714" s="71"/>
      <c r="C1714" s="71"/>
      <c r="D1714" s="71"/>
      <c r="E1714" s="71"/>
      <c r="F1714" s="71"/>
      <c r="G1714" s="71"/>
      <c r="H1714" s="71"/>
      <c r="I1714" s="71"/>
      <c r="J1714" s="71"/>
      <c r="K1714" s="71"/>
      <c r="L1714" s="71"/>
      <c r="M1714" s="71"/>
      <c r="N1714" s="71"/>
      <c r="O1714" s="71"/>
      <c r="P1714" s="71"/>
      <c r="Q1714" s="71"/>
      <c r="R1714" s="71"/>
    </row>
    <row r="1715" spans="1:18" ht="15" x14ac:dyDescent="0.25">
      <c r="A1715" s="71"/>
      <c r="B1715" s="71"/>
      <c r="C1715" s="71"/>
      <c r="D1715" s="71"/>
      <c r="E1715" s="71"/>
      <c r="F1715" s="71"/>
      <c r="G1715" s="71"/>
      <c r="H1715" s="71"/>
      <c r="I1715" s="71"/>
      <c r="J1715" s="71"/>
      <c r="K1715" s="71"/>
      <c r="L1715" s="71"/>
      <c r="M1715" s="71"/>
      <c r="N1715" s="71"/>
      <c r="O1715" s="71"/>
      <c r="P1715" s="71"/>
      <c r="Q1715" s="71"/>
      <c r="R1715" s="71"/>
    </row>
    <row r="1716" spans="1:18" ht="15" x14ac:dyDescent="0.25">
      <c r="A1716" s="71"/>
      <c r="B1716" s="71"/>
      <c r="C1716" s="71"/>
      <c r="D1716" s="71"/>
      <c r="E1716" s="71"/>
      <c r="F1716" s="71"/>
      <c r="G1716" s="71"/>
      <c r="H1716" s="71"/>
      <c r="I1716" s="71"/>
      <c r="J1716" s="71"/>
      <c r="K1716" s="71"/>
      <c r="L1716" s="71"/>
      <c r="M1716" s="71"/>
      <c r="N1716" s="71"/>
      <c r="O1716" s="71"/>
      <c r="P1716" s="71"/>
      <c r="Q1716" s="71"/>
      <c r="R1716" s="71"/>
    </row>
    <row r="1717" spans="1:18" ht="15" x14ac:dyDescent="0.25">
      <c r="A1717" s="71"/>
      <c r="B1717" s="71"/>
      <c r="C1717" s="71"/>
      <c r="D1717" s="71"/>
      <c r="E1717" s="71"/>
      <c r="F1717" s="71"/>
      <c r="G1717" s="71"/>
      <c r="H1717" s="71"/>
      <c r="I1717" s="71"/>
      <c r="J1717" s="71"/>
      <c r="K1717" s="71"/>
      <c r="L1717" s="71"/>
      <c r="M1717" s="71"/>
      <c r="N1717" s="71"/>
      <c r="O1717" s="71"/>
      <c r="P1717" s="71"/>
      <c r="Q1717" s="71"/>
      <c r="R1717" s="71"/>
    </row>
    <row r="1718" spans="1:18" ht="15" x14ac:dyDescent="0.25">
      <c r="A1718" s="71"/>
      <c r="B1718" s="71"/>
      <c r="C1718" s="71"/>
      <c r="D1718" s="71"/>
      <c r="E1718" s="71"/>
      <c r="F1718" s="71"/>
      <c r="G1718" s="71"/>
      <c r="H1718" s="71"/>
      <c r="I1718" s="71"/>
      <c r="J1718" s="71"/>
      <c r="K1718" s="71"/>
      <c r="L1718" s="71"/>
      <c r="M1718" s="71"/>
      <c r="N1718" s="71"/>
      <c r="O1718" s="71"/>
      <c r="P1718" s="71"/>
      <c r="Q1718" s="71"/>
      <c r="R1718" s="71"/>
    </row>
    <row r="1719" spans="1:18" ht="15" x14ac:dyDescent="0.25">
      <c r="A1719" s="71"/>
      <c r="B1719" s="71"/>
      <c r="C1719" s="71"/>
      <c r="D1719" s="71"/>
      <c r="E1719" s="71"/>
      <c r="F1719" s="71"/>
      <c r="G1719" s="71"/>
      <c r="H1719" s="71"/>
      <c r="I1719" s="71"/>
      <c r="J1719" s="71"/>
      <c r="K1719" s="71"/>
      <c r="L1719" s="71"/>
      <c r="M1719" s="71"/>
      <c r="N1719" s="71"/>
      <c r="O1719" s="71"/>
      <c r="P1719" s="71"/>
      <c r="Q1719" s="71"/>
      <c r="R1719" s="71"/>
    </row>
    <row r="1720" spans="1:18" ht="15" x14ac:dyDescent="0.25">
      <c r="A1720" s="71"/>
      <c r="B1720" s="71"/>
      <c r="C1720" s="71"/>
      <c r="D1720" s="71"/>
      <c r="E1720" s="71"/>
      <c r="F1720" s="71"/>
      <c r="G1720" s="71"/>
      <c r="H1720" s="71"/>
      <c r="I1720" s="71"/>
      <c r="J1720" s="71"/>
      <c r="K1720" s="71"/>
      <c r="L1720" s="71"/>
      <c r="M1720" s="71"/>
      <c r="N1720" s="71"/>
      <c r="O1720" s="71"/>
      <c r="P1720" s="71"/>
      <c r="Q1720" s="71"/>
      <c r="R1720" s="71"/>
    </row>
    <row r="1721" spans="1:18" ht="15" x14ac:dyDescent="0.25">
      <c r="A1721" s="71"/>
      <c r="B1721" s="71"/>
      <c r="C1721" s="71"/>
      <c r="D1721" s="71"/>
      <c r="E1721" s="71"/>
      <c r="F1721" s="71"/>
      <c r="G1721" s="71"/>
      <c r="H1721" s="71"/>
      <c r="I1721" s="71"/>
      <c r="J1721" s="71"/>
      <c r="K1721" s="71"/>
      <c r="L1721" s="71"/>
      <c r="M1721" s="71"/>
      <c r="N1721" s="71"/>
      <c r="O1721" s="71"/>
      <c r="P1721" s="71"/>
      <c r="Q1721" s="71"/>
      <c r="R1721" s="71"/>
    </row>
    <row r="1722" spans="1:18" ht="15" x14ac:dyDescent="0.25">
      <c r="A1722" s="71"/>
      <c r="B1722" s="71"/>
      <c r="C1722" s="71"/>
      <c r="D1722" s="71"/>
      <c r="E1722" s="71"/>
      <c r="F1722" s="71"/>
      <c r="G1722" s="71"/>
      <c r="H1722" s="71"/>
      <c r="I1722" s="71"/>
      <c r="J1722" s="71"/>
      <c r="K1722" s="71"/>
      <c r="L1722" s="71"/>
      <c r="M1722" s="71"/>
      <c r="N1722" s="71"/>
      <c r="O1722" s="71"/>
      <c r="P1722" s="71"/>
      <c r="Q1722" s="71"/>
      <c r="R1722" s="71"/>
    </row>
    <row r="1723" spans="1:18" ht="15" x14ac:dyDescent="0.25">
      <c r="A1723" s="71"/>
      <c r="B1723" s="71"/>
      <c r="C1723" s="71"/>
      <c r="D1723" s="71"/>
      <c r="E1723" s="71"/>
      <c r="F1723" s="71"/>
      <c r="G1723" s="71"/>
      <c r="H1723" s="71"/>
      <c r="I1723" s="71"/>
      <c r="J1723" s="71"/>
      <c r="K1723" s="71"/>
      <c r="L1723" s="71"/>
      <c r="M1723" s="71"/>
      <c r="N1723" s="71"/>
      <c r="O1723" s="71"/>
      <c r="P1723" s="71"/>
      <c r="Q1723" s="71"/>
      <c r="R1723" s="71"/>
    </row>
    <row r="1724" spans="1:18" ht="15" x14ac:dyDescent="0.25">
      <c r="A1724" s="71"/>
      <c r="B1724" s="71"/>
      <c r="C1724" s="71"/>
      <c r="D1724" s="71"/>
      <c r="E1724" s="71"/>
      <c r="F1724" s="71"/>
      <c r="G1724" s="71"/>
      <c r="H1724" s="71"/>
      <c r="I1724" s="71"/>
      <c r="J1724" s="71"/>
      <c r="K1724" s="71"/>
      <c r="L1724" s="71"/>
      <c r="M1724" s="71"/>
      <c r="N1724" s="71"/>
      <c r="O1724" s="71"/>
      <c r="P1724" s="71"/>
      <c r="Q1724" s="71"/>
      <c r="R1724" s="71"/>
    </row>
    <row r="1725" spans="1:18" ht="15" x14ac:dyDescent="0.25">
      <c r="A1725" s="71"/>
      <c r="B1725" s="71"/>
      <c r="C1725" s="71"/>
      <c r="D1725" s="71"/>
      <c r="E1725" s="71"/>
      <c r="F1725" s="71"/>
      <c r="G1725" s="71"/>
      <c r="H1725" s="71"/>
      <c r="I1725" s="71"/>
      <c r="J1725" s="71"/>
      <c r="K1725" s="71"/>
      <c r="L1725" s="71"/>
      <c r="M1725" s="71"/>
      <c r="N1725" s="71"/>
      <c r="O1725" s="71"/>
      <c r="P1725" s="71"/>
      <c r="Q1725" s="71"/>
      <c r="R1725" s="71"/>
    </row>
    <row r="1726" spans="1:18" ht="15" x14ac:dyDescent="0.25">
      <c r="A1726" s="71"/>
      <c r="B1726" s="71"/>
      <c r="C1726" s="71"/>
      <c r="D1726" s="71"/>
      <c r="E1726" s="71"/>
      <c r="F1726" s="71"/>
      <c r="G1726" s="71"/>
      <c r="H1726" s="71"/>
      <c r="I1726" s="71"/>
      <c r="J1726" s="71"/>
      <c r="K1726" s="71"/>
      <c r="L1726" s="71"/>
      <c r="M1726" s="71"/>
      <c r="N1726" s="71"/>
      <c r="O1726" s="71"/>
      <c r="P1726" s="71"/>
      <c r="Q1726" s="71"/>
      <c r="R1726" s="71"/>
    </row>
    <row r="1727" spans="1:18" ht="15" x14ac:dyDescent="0.25">
      <c r="A1727" s="71"/>
      <c r="B1727" s="71"/>
      <c r="C1727" s="71"/>
      <c r="D1727" s="71"/>
      <c r="E1727" s="71"/>
      <c r="F1727" s="71"/>
      <c r="G1727" s="71"/>
      <c r="H1727" s="71"/>
      <c r="I1727" s="71"/>
      <c r="J1727" s="71"/>
      <c r="K1727" s="71"/>
      <c r="L1727" s="71"/>
      <c r="M1727" s="71"/>
      <c r="N1727" s="71"/>
      <c r="O1727" s="71"/>
      <c r="P1727" s="71"/>
      <c r="Q1727" s="71"/>
      <c r="R1727" s="71"/>
    </row>
    <row r="1728" spans="1:18" ht="15" x14ac:dyDescent="0.25">
      <c r="A1728" s="71"/>
      <c r="B1728" s="71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1"/>
      <c r="O1728" s="71"/>
      <c r="P1728" s="71"/>
      <c r="Q1728" s="71"/>
      <c r="R1728" s="71"/>
    </row>
    <row r="1729" spans="1:18" ht="15" x14ac:dyDescent="0.25">
      <c r="A1729" s="71"/>
      <c r="B1729" s="71"/>
      <c r="C1729" s="71"/>
      <c r="D1729" s="71"/>
      <c r="E1729" s="71"/>
      <c r="F1729" s="71"/>
      <c r="G1729" s="71"/>
      <c r="H1729" s="71"/>
      <c r="I1729" s="71"/>
      <c r="J1729" s="71"/>
      <c r="K1729" s="71"/>
      <c r="L1729" s="71"/>
      <c r="M1729" s="71"/>
      <c r="N1729" s="71"/>
      <c r="O1729" s="71"/>
      <c r="P1729" s="71"/>
      <c r="Q1729" s="71"/>
      <c r="R1729" s="71"/>
    </row>
    <row r="1730" spans="1:18" ht="15" x14ac:dyDescent="0.25">
      <c r="A1730" s="71"/>
      <c r="B1730" s="71"/>
      <c r="C1730" s="71"/>
      <c r="D1730" s="71"/>
      <c r="E1730" s="71"/>
      <c r="F1730" s="71"/>
      <c r="G1730" s="71"/>
      <c r="H1730" s="71"/>
      <c r="I1730" s="71"/>
      <c r="J1730" s="71"/>
      <c r="K1730" s="71"/>
      <c r="L1730" s="71"/>
      <c r="M1730" s="71"/>
      <c r="N1730" s="71"/>
      <c r="O1730" s="71"/>
      <c r="P1730" s="71"/>
      <c r="Q1730" s="71"/>
      <c r="R1730" s="71"/>
    </row>
    <row r="1731" spans="1:18" ht="15" x14ac:dyDescent="0.25">
      <c r="A1731" s="71"/>
      <c r="B1731" s="71"/>
      <c r="C1731" s="71"/>
      <c r="D1731" s="71"/>
      <c r="E1731" s="71"/>
      <c r="F1731" s="71"/>
      <c r="G1731" s="71"/>
      <c r="H1731" s="71"/>
      <c r="I1731" s="71"/>
      <c r="J1731" s="71"/>
      <c r="K1731" s="71"/>
      <c r="L1731" s="71"/>
      <c r="M1731" s="71"/>
      <c r="N1731" s="71"/>
      <c r="O1731" s="71"/>
      <c r="P1731" s="71"/>
      <c r="Q1731" s="71"/>
      <c r="R1731" s="71"/>
    </row>
    <row r="1732" spans="1:18" ht="15" x14ac:dyDescent="0.25">
      <c r="A1732" s="71"/>
      <c r="B1732" s="71"/>
      <c r="C1732" s="71"/>
      <c r="D1732" s="71"/>
      <c r="E1732" s="71"/>
      <c r="F1732" s="71"/>
      <c r="G1732" s="71"/>
      <c r="H1732" s="71"/>
      <c r="I1732" s="71"/>
      <c r="J1732" s="71"/>
      <c r="K1732" s="71"/>
      <c r="L1732" s="71"/>
      <c r="M1732" s="71"/>
      <c r="N1732" s="71"/>
      <c r="O1732" s="71"/>
      <c r="P1732" s="71"/>
      <c r="Q1732" s="71"/>
      <c r="R1732" s="71"/>
    </row>
    <row r="1733" spans="1:18" ht="15" x14ac:dyDescent="0.25">
      <c r="A1733" s="71"/>
      <c r="B1733" s="71"/>
      <c r="C1733" s="71"/>
      <c r="D1733" s="71"/>
      <c r="E1733" s="71"/>
      <c r="F1733" s="71"/>
      <c r="G1733" s="71"/>
      <c r="H1733" s="71"/>
      <c r="I1733" s="71"/>
      <c r="J1733" s="71"/>
      <c r="K1733" s="71"/>
      <c r="L1733" s="71"/>
      <c r="M1733" s="71"/>
      <c r="N1733" s="71"/>
      <c r="O1733" s="71"/>
      <c r="P1733" s="71"/>
      <c r="Q1733" s="71"/>
      <c r="R1733" s="71"/>
    </row>
    <row r="1734" spans="1:18" ht="15" x14ac:dyDescent="0.25">
      <c r="A1734" s="71"/>
      <c r="B1734" s="71"/>
      <c r="C1734" s="71"/>
      <c r="D1734" s="71"/>
      <c r="E1734" s="71"/>
      <c r="F1734" s="71"/>
      <c r="G1734" s="71"/>
      <c r="H1734" s="71"/>
      <c r="I1734" s="71"/>
      <c r="J1734" s="71"/>
      <c r="K1734" s="71"/>
      <c r="L1734" s="71"/>
      <c r="M1734" s="71"/>
      <c r="N1734" s="71"/>
      <c r="O1734" s="71"/>
      <c r="P1734" s="71"/>
      <c r="Q1734" s="71"/>
      <c r="R1734" s="71"/>
    </row>
    <row r="1735" spans="1:18" ht="15" x14ac:dyDescent="0.25">
      <c r="A1735" s="71"/>
      <c r="B1735" s="71"/>
      <c r="C1735" s="71"/>
      <c r="D1735" s="71"/>
      <c r="E1735" s="71"/>
      <c r="F1735" s="71"/>
      <c r="G1735" s="71"/>
      <c r="H1735" s="71"/>
      <c r="I1735" s="71"/>
      <c r="J1735" s="71"/>
      <c r="K1735" s="71"/>
      <c r="L1735" s="71"/>
      <c r="M1735" s="71"/>
      <c r="N1735" s="71"/>
      <c r="O1735" s="71"/>
      <c r="P1735" s="71"/>
      <c r="Q1735" s="71"/>
      <c r="R1735" s="71"/>
    </row>
    <row r="1736" spans="1:18" ht="15" x14ac:dyDescent="0.25">
      <c r="A1736" s="71"/>
      <c r="B1736" s="71"/>
      <c r="C1736" s="71"/>
      <c r="D1736" s="71"/>
      <c r="E1736" s="71"/>
      <c r="F1736" s="71"/>
      <c r="G1736" s="71"/>
      <c r="H1736" s="71"/>
      <c r="I1736" s="71"/>
      <c r="J1736" s="71"/>
      <c r="K1736" s="71"/>
      <c r="L1736" s="71"/>
      <c r="M1736" s="71"/>
      <c r="N1736" s="71"/>
      <c r="O1736" s="71"/>
      <c r="P1736" s="71"/>
      <c r="Q1736" s="71"/>
      <c r="R1736" s="71"/>
    </row>
    <row r="1737" spans="1:18" ht="15" x14ac:dyDescent="0.25">
      <c r="A1737" s="71"/>
      <c r="B1737" s="71"/>
      <c r="C1737" s="71"/>
      <c r="D1737" s="71"/>
      <c r="E1737" s="71"/>
      <c r="F1737" s="71"/>
      <c r="G1737" s="71"/>
      <c r="H1737" s="71"/>
      <c r="I1737" s="71"/>
      <c r="J1737" s="71"/>
      <c r="K1737" s="71"/>
      <c r="L1737" s="71"/>
      <c r="M1737" s="71"/>
      <c r="N1737" s="71"/>
      <c r="O1737" s="71"/>
      <c r="P1737" s="71"/>
      <c r="Q1737" s="71"/>
      <c r="R1737" s="71"/>
    </row>
    <row r="1738" spans="1:18" ht="15" x14ac:dyDescent="0.25">
      <c r="A1738" s="71"/>
      <c r="B1738" s="71"/>
      <c r="C1738" s="71"/>
      <c r="D1738" s="71"/>
      <c r="E1738" s="71"/>
      <c r="F1738" s="71"/>
      <c r="G1738" s="71"/>
      <c r="H1738" s="71"/>
      <c r="I1738" s="71"/>
      <c r="J1738" s="71"/>
      <c r="K1738" s="71"/>
      <c r="L1738" s="71"/>
      <c r="M1738" s="71"/>
      <c r="N1738" s="71"/>
      <c r="O1738" s="71"/>
      <c r="P1738" s="71"/>
      <c r="Q1738" s="71"/>
      <c r="R1738" s="71"/>
    </row>
    <row r="1739" spans="1:18" ht="15" x14ac:dyDescent="0.25">
      <c r="A1739" s="71"/>
      <c r="B1739" s="71"/>
      <c r="C1739" s="71"/>
      <c r="D1739" s="71"/>
      <c r="E1739" s="71"/>
      <c r="F1739" s="71"/>
      <c r="G1739" s="71"/>
      <c r="H1739" s="71"/>
      <c r="I1739" s="71"/>
      <c r="J1739" s="71"/>
      <c r="K1739" s="71"/>
      <c r="L1739" s="71"/>
      <c r="M1739" s="71"/>
      <c r="N1739" s="71"/>
      <c r="O1739" s="71"/>
      <c r="P1739" s="71"/>
      <c r="Q1739" s="71"/>
      <c r="R1739" s="71"/>
    </row>
    <row r="1740" spans="1:18" ht="15" x14ac:dyDescent="0.25">
      <c r="A1740" s="71"/>
      <c r="B1740" s="71"/>
      <c r="C1740" s="71"/>
      <c r="D1740" s="71"/>
      <c r="E1740" s="71"/>
      <c r="F1740" s="71"/>
      <c r="G1740" s="71"/>
      <c r="H1740" s="71"/>
      <c r="I1740" s="71"/>
      <c r="J1740" s="71"/>
      <c r="K1740" s="71"/>
      <c r="L1740" s="71"/>
      <c r="M1740" s="71"/>
      <c r="N1740" s="71"/>
      <c r="O1740" s="71"/>
      <c r="P1740" s="71"/>
      <c r="Q1740" s="71"/>
      <c r="R1740" s="71"/>
    </row>
    <row r="1741" spans="1:18" ht="15" x14ac:dyDescent="0.25">
      <c r="A1741" s="71"/>
      <c r="B1741" s="71"/>
      <c r="C1741" s="71"/>
      <c r="D1741" s="71"/>
      <c r="E1741" s="71"/>
      <c r="F1741" s="71"/>
      <c r="G1741" s="71"/>
      <c r="H1741" s="71"/>
      <c r="I1741" s="71"/>
      <c r="J1741" s="71"/>
      <c r="K1741" s="71"/>
      <c r="L1741" s="71"/>
      <c r="M1741" s="71"/>
      <c r="N1741" s="71"/>
      <c r="O1741" s="71"/>
      <c r="P1741" s="71"/>
      <c r="Q1741" s="71"/>
      <c r="R1741" s="71"/>
    </row>
    <row r="1742" spans="1:18" ht="15" x14ac:dyDescent="0.25">
      <c r="A1742" s="71"/>
      <c r="B1742" s="71"/>
      <c r="C1742" s="71"/>
      <c r="D1742" s="71"/>
      <c r="E1742" s="71"/>
      <c r="F1742" s="71"/>
      <c r="G1742" s="71"/>
      <c r="H1742" s="71"/>
      <c r="I1742" s="71"/>
      <c r="J1742" s="71"/>
      <c r="K1742" s="71"/>
      <c r="L1742" s="71"/>
      <c r="M1742" s="71"/>
      <c r="N1742" s="71"/>
      <c r="O1742" s="71"/>
      <c r="P1742" s="71"/>
      <c r="Q1742" s="71"/>
      <c r="R1742" s="71"/>
    </row>
    <row r="1743" spans="1:18" ht="15" x14ac:dyDescent="0.25">
      <c r="A1743" s="71"/>
      <c r="B1743" s="71"/>
      <c r="C1743" s="71"/>
      <c r="D1743" s="71"/>
      <c r="E1743" s="71"/>
      <c r="F1743" s="71"/>
      <c r="G1743" s="71"/>
      <c r="H1743" s="71"/>
      <c r="I1743" s="71"/>
      <c r="J1743" s="71"/>
      <c r="K1743" s="71"/>
      <c r="L1743" s="71"/>
      <c r="M1743" s="71"/>
      <c r="N1743" s="71"/>
      <c r="O1743" s="71"/>
      <c r="P1743" s="71"/>
      <c r="Q1743" s="71"/>
      <c r="R1743" s="71"/>
    </row>
    <row r="1744" spans="1:18" ht="15" x14ac:dyDescent="0.25">
      <c r="A1744" s="71"/>
      <c r="B1744" s="71"/>
      <c r="C1744" s="71"/>
      <c r="D1744" s="71"/>
      <c r="E1744" s="71"/>
      <c r="F1744" s="71"/>
      <c r="G1744" s="71"/>
      <c r="H1744" s="71"/>
      <c r="I1744" s="71"/>
      <c r="J1744" s="71"/>
      <c r="K1744" s="71"/>
      <c r="L1744" s="71"/>
      <c r="M1744" s="71"/>
      <c r="N1744" s="71"/>
      <c r="O1744" s="71"/>
      <c r="P1744" s="71"/>
      <c r="Q1744" s="71"/>
      <c r="R1744" s="71"/>
    </row>
    <row r="1745" spans="1:18" ht="15" x14ac:dyDescent="0.25">
      <c r="A1745" s="71"/>
      <c r="B1745" s="71"/>
      <c r="C1745" s="71"/>
      <c r="D1745" s="71"/>
      <c r="E1745" s="71"/>
      <c r="F1745" s="71"/>
      <c r="G1745" s="71"/>
      <c r="H1745" s="71"/>
      <c r="I1745" s="71"/>
      <c r="J1745" s="71"/>
      <c r="K1745" s="71"/>
      <c r="L1745" s="71"/>
      <c r="M1745" s="71"/>
      <c r="N1745" s="71"/>
      <c r="O1745" s="71"/>
      <c r="P1745" s="71"/>
      <c r="Q1745" s="71"/>
      <c r="R1745" s="71"/>
    </row>
    <row r="1746" spans="1:18" ht="15" x14ac:dyDescent="0.25">
      <c r="A1746" s="71"/>
      <c r="B1746" s="71"/>
      <c r="C1746" s="71"/>
      <c r="D1746" s="71"/>
      <c r="E1746" s="71"/>
      <c r="F1746" s="71"/>
      <c r="G1746" s="71"/>
      <c r="H1746" s="71"/>
      <c r="I1746" s="71"/>
      <c r="J1746" s="71"/>
      <c r="K1746" s="71"/>
      <c r="L1746" s="71"/>
      <c r="M1746" s="71"/>
      <c r="N1746" s="71"/>
      <c r="O1746" s="71"/>
      <c r="P1746" s="71"/>
      <c r="Q1746" s="71"/>
      <c r="R1746" s="71"/>
    </row>
    <row r="1747" spans="1:18" ht="15" x14ac:dyDescent="0.25">
      <c r="A1747" s="71"/>
      <c r="B1747" s="71"/>
      <c r="C1747" s="71"/>
      <c r="D1747" s="71"/>
      <c r="E1747" s="71"/>
      <c r="F1747" s="71"/>
      <c r="G1747" s="71"/>
      <c r="H1747" s="71"/>
      <c r="I1747" s="71"/>
      <c r="J1747" s="71"/>
      <c r="K1747" s="71"/>
      <c r="L1747" s="71"/>
      <c r="M1747" s="71"/>
      <c r="N1747" s="71"/>
      <c r="O1747" s="71"/>
      <c r="P1747" s="71"/>
      <c r="Q1747" s="71"/>
      <c r="R1747" s="71"/>
    </row>
    <row r="1748" spans="1:18" ht="15" x14ac:dyDescent="0.25">
      <c r="A1748" s="71"/>
      <c r="B1748" s="71"/>
      <c r="C1748" s="71"/>
      <c r="D1748" s="71"/>
      <c r="E1748" s="71"/>
      <c r="F1748" s="71"/>
      <c r="G1748" s="71"/>
      <c r="H1748" s="71"/>
      <c r="I1748" s="71"/>
      <c r="J1748" s="71"/>
      <c r="K1748" s="71"/>
      <c r="L1748" s="71"/>
      <c r="M1748" s="71"/>
      <c r="N1748" s="71"/>
      <c r="O1748" s="71"/>
      <c r="P1748" s="71"/>
      <c r="Q1748" s="71"/>
      <c r="R1748" s="71"/>
    </row>
    <row r="1749" spans="1:18" ht="15" x14ac:dyDescent="0.25">
      <c r="A1749" s="71"/>
      <c r="B1749" s="71"/>
      <c r="C1749" s="71"/>
      <c r="D1749" s="71"/>
      <c r="E1749" s="71"/>
      <c r="F1749" s="71"/>
      <c r="G1749" s="71"/>
      <c r="H1749" s="71"/>
      <c r="I1749" s="71"/>
      <c r="J1749" s="71"/>
      <c r="K1749" s="71"/>
      <c r="L1749" s="71"/>
      <c r="M1749" s="71"/>
      <c r="N1749" s="71"/>
      <c r="O1749" s="71"/>
      <c r="P1749" s="71"/>
      <c r="Q1749" s="71"/>
      <c r="R1749" s="71"/>
    </row>
    <row r="1750" spans="1:18" ht="15" x14ac:dyDescent="0.25">
      <c r="A1750" s="71"/>
      <c r="B1750" s="71"/>
      <c r="C1750" s="71"/>
      <c r="D1750" s="71"/>
      <c r="E1750" s="71"/>
      <c r="F1750" s="71"/>
      <c r="G1750" s="71"/>
      <c r="H1750" s="71"/>
      <c r="I1750" s="71"/>
      <c r="J1750" s="71"/>
      <c r="K1750" s="71"/>
      <c r="L1750" s="71"/>
      <c r="M1750" s="71"/>
      <c r="N1750" s="71"/>
      <c r="O1750" s="71"/>
      <c r="P1750" s="71"/>
      <c r="Q1750" s="71"/>
      <c r="R1750" s="71"/>
    </row>
    <row r="1751" spans="1:18" ht="15" x14ac:dyDescent="0.25">
      <c r="A1751" s="71"/>
      <c r="B1751" s="71"/>
      <c r="C1751" s="71"/>
      <c r="D1751" s="71"/>
      <c r="E1751" s="71"/>
      <c r="F1751" s="71"/>
      <c r="G1751" s="71"/>
      <c r="H1751" s="71"/>
      <c r="I1751" s="71"/>
      <c r="J1751" s="71"/>
      <c r="K1751" s="71"/>
      <c r="L1751" s="71"/>
      <c r="M1751" s="71"/>
      <c r="N1751" s="71"/>
      <c r="O1751" s="71"/>
      <c r="P1751" s="71"/>
      <c r="Q1751" s="71"/>
      <c r="R1751" s="71"/>
    </row>
    <row r="1752" spans="1:18" ht="15" x14ac:dyDescent="0.25">
      <c r="A1752" s="71"/>
      <c r="B1752" s="71"/>
      <c r="C1752" s="71"/>
      <c r="D1752" s="71"/>
      <c r="E1752" s="71"/>
      <c r="F1752" s="71"/>
      <c r="G1752" s="71"/>
      <c r="H1752" s="71"/>
      <c r="I1752" s="71"/>
      <c r="J1752" s="71"/>
      <c r="K1752" s="71"/>
      <c r="L1752" s="71"/>
      <c r="M1752" s="71"/>
      <c r="N1752" s="71"/>
      <c r="O1752" s="71"/>
      <c r="P1752" s="71"/>
      <c r="Q1752" s="71"/>
      <c r="R1752" s="71"/>
    </row>
    <row r="1753" spans="1:18" ht="15" x14ac:dyDescent="0.25">
      <c r="A1753" s="71"/>
      <c r="B1753" s="71"/>
      <c r="C1753" s="71"/>
      <c r="D1753" s="71"/>
      <c r="E1753" s="71"/>
      <c r="F1753" s="71"/>
      <c r="G1753" s="71"/>
      <c r="H1753" s="71"/>
      <c r="I1753" s="71"/>
      <c r="J1753" s="71"/>
      <c r="K1753" s="71"/>
      <c r="L1753" s="71"/>
    </row>
    <row r="1754" spans="1:18" ht="15" x14ac:dyDescent="0.25">
      <c r="A1754" s="71"/>
      <c r="B1754" s="71"/>
      <c r="C1754" s="71"/>
      <c r="D1754" s="71"/>
      <c r="E1754" s="71"/>
      <c r="F1754" s="71"/>
      <c r="G1754" s="71"/>
      <c r="H1754" s="71"/>
      <c r="I1754" s="71"/>
      <c r="J1754" s="71"/>
      <c r="K1754" s="71"/>
      <c r="L1754" s="71"/>
    </row>
    <row r="1755" spans="1:18" ht="15" x14ac:dyDescent="0.25">
      <c r="A1755" s="71"/>
      <c r="B1755" s="71"/>
      <c r="C1755" s="71"/>
      <c r="D1755" s="71"/>
      <c r="E1755" s="71"/>
      <c r="F1755" s="71"/>
      <c r="G1755" s="71"/>
      <c r="H1755" s="71"/>
      <c r="I1755" s="71"/>
      <c r="J1755" s="71"/>
      <c r="K1755" s="71"/>
      <c r="L1755" s="71"/>
    </row>
    <row r="1756" spans="1:18" ht="15" x14ac:dyDescent="0.25">
      <c r="A1756" s="71"/>
      <c r="B1756" s="71"/>
      <c r="C1756" s="71"/>
      <c r="D1756" s="71"/>
      <c r="E1756" s="71"/>
      <c r="F1756" s="71"/>
      <c r="G1756" s="71"/>
      <c r="H1756" s="71"/>
      <c r="I1756" s="71"/>
      <c r="J1756" s="71"/>
      <c r="K1756" s="71"/>
      <c r="L1756" s="71"/>
    </row>
    <row r="1757" spans="1:18" ht="15" x14ac:dyDescent="0.25">
      <c r="A1757" s="71"/>
      <c r="B1757" s="71"/>
      <c r="C1757" s="71"/>
      <c r="D1757" s="71"/>
      <c r="E1757" s="71"/>
      <c r="F1757" s="71"/>
      <c r="G1757" s="71"/>
      <c r="H1757" s="71"/>
      <c r="I1757" s="71"/>
      <c r="J1757" s="71"/>
      <c r="K1757" s="71"/>
      <c r="L1757" s="71"/>
    </row>
    <row r="1758" spans="1:18" ht="15" x14ac:dyDescent="0.25">
      <c r="A1758" s="71"/>
      <c r="B1758" s="71"/>
      <c r="C1758" s="71"/>
      <c r="D1758" s="71"/>
      <c r="E1758" s="71"/>
      <c r="F1758" s="71"/>
      <c r="G1758" s="71"/>
      <c r="H1758" s="71"/>
      <c r="I1758" s="71"/>
      <c r="J1758" s="71"/>
      <c r="K1758" s="71"/>
      <c r="L1758" s="71"/>
    </row>
    <row r="1759" spans="1:18" ht="15" x14ac:dyDescent="0.25">
      <c r="A1759" s="71"/>
      <c r="B1759" s="71"/>
      <c r="C1759" s="71"/>
      <c r="D1759" s="71"/>
      <c r="E1759" s="71"/>
      <c r="F1759" s="71"/>
      <c r="G1759" s="71"/>
      <c r="H1759" s="71"/>
      <c r="I1759" s="71"/>
      <c r="J1759" s="71"/>
      <c r="K1759" s="71"/>
      <c r="L1759" s="71"/>
    </row>
    <row r="1760" spans="1:18" ht="15" x14ac:dyDescent="0.25">
      <c r="A1760" s="71"/>
      <c r="B1760" s="71"/>
      <c r="C1760" s="71"/>
      <c r="D1760" s="71"/>
      <c r="E1760" s="71"/>
      <c r="F1760" s="71"/>
      <c r="G1760" s="71"/>
      <c r="H1760" s="71"/>
      <c r="I1760" s="71"/>
      <c r="J1760" s="71"/>
      <c r="K1760" s="71"/>
      <c r="L1760" s="71"/>
    </row>
    <row r="1761" spans="1:12" ht="15" x14ac:dyDescent="0.25">
      <c r="A1761" s="71"/>
      <c r="B1761" s="71"/>
      <c r="C1761" s="71"/>
      <c r="D1761" s="71"/>
      <c r="E1761" s="71"/>
      <c r="F1761" s="71"/>
      <c r="G1761" s="71"/>
      <c r="H1761" s="71"/>
      <c r="I1761" s="71"/>
      <c r="J1761" s="71"/>
      <c r="K1761" s="71"/>
      <c r="L1761" s="71"/>
    </row>
    <row r="1762" spans="1:12" ht="15" x14ac:dyDescent="0.25">
      <c r="A1762" s="71"/>
      <c r="B1762" s="71"/>
      <c r="C1762" s="71"/>
      <c r="D1762" s="71"/>
      <c r="E1762" s="71"/>
      <c r="F1762" s="71"/>
      <c r="G1762" s="71"/>
      <c r="H1762" s="71"/>
      <c r="I1762" s="71"/>
      <c r="J1762" s="71"/>
      <c r="K1762" s="71"/>
      <c r="L1762" s="71"/>
    </row>
    <row r="1763" spans="1:12" ht="15" x14ac:dyDescent="0.25">
      <c r="A1763" s="71"/>
      <c r="B1763" s="71"/>
      <c r="C1763" s="71"/>
      <c r="D1763" s="71"/>
      <c r="E1763" s="71"/>
      <c r="F1763" s="71"/>
      <c r="G1763" s="71"/>
      <c r="H1763" s="71"/>
      <c r="I1763" s="71"/>
      <c r="J1763" s="71"/>
      <c r="K1763" s="71"/>
      <c r="L1763" s="71"/>
    </row>
    <row r="1764" spans="1:12" ht="15" x14ac:dyDescent="0.25">
      <c r="A1764" s="71"/>
      <c r="B1764" s="71"/>
      <c r="C1764" s="71"/>
      <c r="D1764" s="71"/>
      <c r="E1764" s="71"/>
      <c r="F1764" s="71"/>
      <c r="G1764" s="71"/>
      <c r="H1764" s="71"/>
      <c r="I1764" s="71"/>
      <c r="J1764" s="71"/>
      <c r="K1764" s="71"/>
      <c r="L1764" s="71"/>
    </row>
    <row r="1765" spans="1:12" ht="15" x14ac:dyDescent="0.25">
      <c r="A1765" s="71"/>
      <c r="B1765" s="71"/>
      <c r="C1765" s="71"/>
      <c r="D1765" s="71"/>
      <c r="E1765" s="71"/>
      <c r="F1765" s="71"/>
      <c r="G1765" s="71"/>
      <c r="H1765" s="71"/>
      <c r="I1765" s="71"/>
      <c r="J1765" s="71"/>
      <c r="K1765" s="71"/>
      <c r="L1765" s="71"/>
    </row>
    <row r="1766" spans="1:12" ht="15" x14ac:dyDescent="0.25">
      <c r="A1766" s="71"/>
      <c r="B1766" s="71"/>
      <c r="C1766" s="71"/>
      <c r="D1766" s="71"/>
      <c r="E1766" s="71"/>
      <c r="F1766" s="71"/>
      <c r="G1766" s="71"/>
      <c r="H1766" s="71"/>
      <c r="I1766" s="71"/>
      <c r="J1766" s="71"/>
      <c r="K1766" s="71"/>
      <c r="L1766" s="71"/>
    </row>
    <row r="1767" spans="1:12" ht="15" x14ac:dyDescent="0.25">
      <c r="A1767" s="71"/>
      <c r="B1767" s="71"/>
      <c r="C1767" s="71"/>
      <c r="D1767" s="71"/>
      <c r="E1767" s="71"/>
      <c r="F1767" s="71"/>
      <c r="G1767" s="71"/>
      <c r="H1767" s="71"/>
      <c r="I1767" s="71"/>
      <c r="J1767" s="71"/>
      <c r="K1767" s="71"/>
      <c r="L1767" s="71"/>
    </row>
    <row r="1768" spans="1:12" ht="15" x14ac:dyDescent="0.25">
      <c r="A1768" s="71"/>
      <c r="B1768" s="71"/>
      <c r="C1768" s="71"/>
      <c r="D1768" s="71"/>
      <c r="E1768" s="71"/>
      <c r="F1768" s="71"/>
      <c r="G1768" s="71"/>
      <c r="H1768" s="71"/>
      <c r="I1768" s="71"/>
      <c r="J1768" s="71"/>
      <c r="K1768" s="71"/>
      <c r="L1768" s="71"/>
    </row>
    <row r="1769" spans="1:12" ht="15" x14ac:dyDescent="0.25">
      <c r="A1769" s="71"/>
      <c r="B1769" s="71"/>
      <c r="C1769" s="71"/>
      <c r="D1769" s="71"/>
      <c r="E1769" s="71"/>
      <c r="F1769" s="71"/>
      <c r="G1769" s="71"/>
      <c r="H1769" s="71"/>
      <c r="I1769" s="71"/>
      <c r="J1769" s="71"/>
      <c r="K1769" s="71"/>
      <c r="L1769" s="71"/>
    </row>
    <row r="1770" spans="1:12" ht="15" x14ac:dyDescent="0.25">
      <c r="A1770" s="71"/>
      <c r="B1770" s="71"/>
      <c r="C1770" s="71"/>
      <c r="D1770" s="71"/>
      <c r="E1770" s="71"/>
      <c r="F1770" s="71"/>
      <c r="G1770" s="71"/>
      <c r="H1770" s="71"/>
      <c r="I1770" s="71"/>
      <c r="J1770" s="71"/>
      <c r="K1770" s="71"/>
      <c r="L1770" s="71"/>
    </row>
    <row r="1771" spans="1:12" ht="15" x14ac:dyDescent="0.25">
      <c r="A1771" s="71"/>
      <c r="B1771" s="71"/>
      <c r="C1771" s="71"/>
      <c r="D1771" s="71"/>
      <c r="E1771" s="71"/>
      <c r="F1771" s="71"/>
      <c r="G1771" s="71"/>
      <c r="H1771" s="71"/>
      <c r="I1771" s="71"/>
      <c r="J1771" s="71"/>
      <c r="K1771" s="71"/>
      <c r="L1771" s="71"/>
    </row>
    <row r="1772" spans="1:12" ht="15" x14ac:dyDescent="0.25">
      <c r="A1772" s="71"/>
      <c r="B1772" s="71"/>
      <c r="C1772" s="71"/>
      <c r="D1772" s="71"/>
      <c r="E1772" s="71"/>
      <c r="F1772" s="71"/>
      <c r="G1772" s="71"/>
      <c r="H1772" s="71"/>
      <c r="I1772" s="71"/>
      <c r="J1772" s="71"/>
      <c r="K1772" s="71"/>
      <c r="L1772" s="71"/>
    </row>
    <row r="1773" spans="1:12" ht="15" x14ac:dyDescent="0.25">
      <c r="A1773" s="71"/>
      <c r="B1773" s="71"/>
      <c r="C1773" s="71"/>
      <c r="D1773" s="71"/>
      <c r="E1773" s="71"/>
      <c r="F1773" s="71"/>
      <c r="G1773" s="71"/>
      <c r="H1773" s="71"/>
      <c r="I1773" s="71"/>
      <c r="J1773" s="71"/>
      <c r="K1773" s="71"/>
      <c r="L1773" s="71"/>
    </row>
    <row r="1774" spans="1:12" ht="15" x14ac:dyDescent="0.25">
      <c r="A1774" s="71"/>
      <c r="B1774" s="71"/>
      <c r="C1774" s="71"/>
      <c r="D1774" s="71"/>
      <c r="E1774" s="71"/>
      <c r="F1774" s="71"/>
      <c r="G1774" s="71"/>
      <c r="H1774" s="71"/>
      <c r="I1774" s="71"/>
      <c r="J1774" s="71"/>
      <c r="K1774" s="71"/>
      <c r="L1774" s="71"/>
    </row>
    <row r="1775" spans="1:12" ht="15" x14ac:dyDescent="0.25">
      <c r="A1775" s="71"/>
      <c r="B1775" s="71"/>
      <c r="C1775" s="71"/>
      <c r="D1775" s="71"/>
      <c r="E1775" s="71"/>
      <c r="F1775" s="71"/>
      <c r="G1775" s="71"/>
      <c r="H1775" s="71"/>
      <c r="I1775" s="71"/>
      <c r="J1775" s="71"/>
      <c r="K1775" s="71"/>
      <c r="L1775" s="71"/>
    </row>
    <row r="1776" spans="1:12" ht="15" x14ac:dyDescent="0.25">
      <c r="A1776" s="71"/>
      <c r="B1776" s="71"/>
      <c r="C1776" s="71"/>
      <c r="D1776" s="71"/>
      <c r="E1776" s="71"/>
      <c r="F1776" s="71"/>
      <c r="G1776" s="71"/>
      <c r="H1776" s="71"/>
      <c r="I1776" s="71"/>
      <c r="J1776" s="71"/>
      <c r="K1776" s="71"/>
      <c r="L1776" s="71"/>
    </row>
    <row r="1777" spans="1:12" ht="15" x14ac:dyDescent="0.25">
      <c r="A1777" s="71"/>
      <c r="B1777" s="71"/>
      <c r="C1777" s="71"/>
      <c r="D1777" s="71"/>
      <c r="E1777" s="71"/>
      <c r="F1777" s="71"/>
      <c r="G1777" s="71"/>
      <c r="H1777" s="71"/>
      <c r="I1777" s="71"/>
      <c r="J1777" s="71"/>
      <c r="K1777" s="71"/>
      <c r="L1777" s="71"/>
    </row>
    <row r="1778" spans="1:12" ht="15" x14ac:dyDescent="0.25">
      <c r="A1778" s="71"/>
      <c r="B1778" s="71"/>
      <c r="C1778" s="71"/>
      <c r="D1778" s="71"/>
      <c r="E1778" s="71"/>
      <c r="F1778" s="71"/>
      <c r="G1778" s="71"/>
      <c r="H1778" s="71"/>
      <c r="I1778" s="71"/>
      <c r="J1778" s="71"/>
      <c r="K1778" s="71"/>
      <c r="L1778" s="71"/>
    </row>
    <row r="1779" spans="1:12" ht="15" x14ac:dyDescent="0.25">
      <c r="A1779" s="71"/>
      <c r="B1779" s="71"/>
      <c r="C1779" s="71"/>
      <c r="D1779" s="71"/>
      <c r="E1779" s="71"/>
      <c r="F1779" s="71"/>
      <c r="G1779" s="71"/>
      <c r="H1779" s="71"/>
      <c r="I1779" s="71"/>
      <c r="J1779" s="71"/>
      <c r="K1779" s="71"/>
      <c r="L1779" s="71"/>
    </row>
    <row r="1780" spans="1:12" ht="15" x14ac:dyDescent="0.25">
      <c r="A1780" s="71"/>
      <c r="B1780" s="71"/>
      <c r="C1780" s="71"/>
      <c r="D1780" s="71"/>
      <c r="E1780" s="71"/>
      <c r="F1780" s="71"/>
      <c r="G1780" s="71"/>
      <c r="H1780" s="71"/>
      <c r="I1780" s="71"/>
      <c r="J1780" s="71"/>
      <c r="K1780" s="71"/>
      <c r="L1780" s="71"/>
    </row>
    <row r="1781" spans="1:12" ht="15" x14ac:dyDescent="0.25">
      <c r="A1781" s="71"/>
      <c r="B1781" s="71"/>
      <c r="C1781" s="71"/>
      <c r="D1781" s="71"/>
      <c r="E1781" s="71"/>
      <c r="F1781" s="71"/>
      <c r="G1781" s="71"/>
      <c r="H1781" s="71"/>
      <c r="I1781" s="71"/>
      <c r="J1781" s="71"/>
      <c r="K1781" s="71"/>
      <c r="L1781" s="71"/>
    </row>
    <row r="1782" spans="1:12" ht="15" x14ac:dyDescent="0.25">
      <c r="A1782" s="71"/>
      <c r="B1782" s="71"/>
      <c r="C1782" s="71"/>
      <c r="D1782" s="71"/>
      <c r="E1782" s="71"/>
      <c r="F1782" s="71"/>
      <c r="G1782" s="71"/>
      <c r="H1782" s="71"/>
      <c r="I1782" s="71"/>
      <c r="J1782" s="71"/>
      <c r="K1782" s="71"/>
      <c r="L1782" s="71"/>
    </row>
    <row r="1783" spans="1:12" ht="15" x14ac:dyDescent="0.25">
      <c r="A1783" s="71"/>
      <c r="B1783" s="71"/>
      <c r="C1783" s="71"/>
      <c r="D1783" s="71"/>
      <c r="E1783" s="71"/>
      <c r="F1783" s="71"/>
      <c r="G1783" s="71"/>
      <c r="H1783" s="71"/>
      <c r="I1783" s="71"/>
      <c r="J1783" s="71"/>
      <c r="K1783" s="71"/>
      <c r="L1783" s="71"/>
    </row>
    <row r="1784" spans="1:12" ht="15" x14ac:dyDescent="0.25">
      <c r="A1784" s="71"/>
      <c r="B1784" s="71"/>
      <c r="C1784" s="71"/>
      <c r="D1784" s="71"/>
      <c r="E1784" s="71"/>
      <c r="F1784" s="71"/>
      <c r="G1784" s="71"/>
      <c r="H1784" s="71"/>
      <c r="I1784" s="71"/>
      <c r="J1784" s="71"/>
      <c r="K1784" s="71"/>
      <c r="L1784" s="71"/>
    </row>
    <row r="1785" spans="1:12" ht="15" x14ac:dyDescent="0.25">
      <c r="A1785" s="71"/>
      <c r="B1785" s="71"/>
      <c r="C1785" s="71"/>
      <c r="D1785" s="71"/>
      <c r="E1785" s="71"/>
      <c r="F1785" s="71"/>
      <c r="G1785" s="71"/>
      <c r="H1785" s="71"/>
      <c r="I1785" s="71"/>
      <c r="J1785" s="71"/>
      <c r="K1785" s="71"/>
      <c r="L1785" s="71"/>
    </row>
    <row r="1786" spans="1:12" ht="15" x14ac:dyDescent="0.25">
      <c r="A1786" s="71"/>
      <c r="B1786" s="71"/>
      <c r="C1786" s="71"/>
      <c r="D1786" s="71"/>
      <c r="E1786" s="71"/>
      <c r="F1786" s="71"/>
      <c r="G1786" s="71"/>
      <c r="H1786" s="71"/>
      <c r="I1786" s="71"/>
      <c r="J1786" s="71"/>
      <c r="K1786" s="71"/>
      <c r="L1786" s="71"/>
    </row>
    <row r="1787" spans="1:12" ht="15" x14ac:dyDescent="0.25">
      <c r="A1787" s="71"/>
      <c r="B1787" s="71"/>
      <c r="C1787" s="71"/>
      <c r="D1787" s="71"/>
      <c r="E1787" s="71"/>
      <c r="F1787" s="71"/>
      <c r="G1787" s="71"/>
      <c r="H1787" s="71"/>
      <c r="I1787" s="71"/>
      <c r="J1787" s="71"/>
      <c r="K1787" s="71"/>
      <c r="L1787" s="71"/>
    </row>
    <row r="1788" spans="1:12" ht="15" x14ac:dyDescent="0.25">
      <c r="A1788" s="71"/>
      <c r="B1788" s="71"/>
      <c r="C1788" s="71"/>
      <c r="D1788" s="71"/>
      <c r="E1788" s="71"/>
      <c r="F1788" s="71"/>
      <c r="G1788" s="71"/>
      <c r="H1788" s="71"/>
      <c r="I1788" s="71"/>
      <c r="J1788" s="71"/>
      <c r="K1788" s="71"/>
      <c r="L1788" s="71"/>
    </row>
    <row r="1789" spans="1:12" ht="15" x14ac:dyDescent="0.25">
      <c r="A1789" s="71"/>
      <c r="B1789" s="71"/>
      <c r="C1789" s="71"/>
      <c r="D1789" s="71"/>
      <c r="E1789" s="71"/>
      <c r="F1789" s="71"/>
      <c r="G1789" s="71"/>
      <c r="H1789" s="71"/>
      <c r="I1789" s="71"/>
      <c r="J1789" s="71"/>
      <c r="K1789" s="71"/>
      <c r="L1789" s="71"/>
    </row>
    <row r="1790" spans="1:12" ht="15" x14ac:dyDescent="0.25">
      <c r="A1790" s="71"/>
      <c r="B1790" s="71"/>
      <c r="C1790" s="71"/>
      <c r="D1790" s="71"/>
      <c r="E1790" s="71"/>
      <c r="F1790" s="71"/>
      <c r="G1790" s="71"/>
      <c r="H1790" s="71"/>
      <c r="I1790" s="71"/>
      <c r="J1790" s="71"/>
      <c r="K1790" s="71"/>
      <c r="L1790" s="71"/>
    </row>
    <row r="1791" spans="1:12" ht="15" x14ac:dyDescent="0.25">
      <c r="A1791" s="71"/>
      <c r="B1791" s="71"/>
      <c r="C1791" s="71"/>
      <c r="D1791" s="71"/>
      <c r="E1791" s="71"/>
      <c r="F1791" s="71"/>
      <c r="G1791" s="71"/>
      <c r="H1791" s="71"/>
      <c r="I1791" s="71"/>
      <c r="J1791" s="71"/>
      <c r="K1791" s="71"/>
      <c r="L1791" s="71"/>
    </row>
    <row r="1792" spans="1:12" ht="15" x14ac:dyDescent="0.25">
      <c r="A1792" s="71"/>
      <c r="B1792" s="71"/>
      <c r="C1792" s="71"/>
      <c r="D1792" s="71"/>
      <c r="E1792" s="71"/>
      <c r="F1792" s="71"/>
      <c r="G1792" s="71"/>
      <c r="H1792" s="71"/>
      <c r="I1792" s="71"/>
      <c r="J1792" s="71"/>
      <c r="K1792" s="71"/>
      <c r="L1792" s="71"/>
    </row>
    <row r="1793" spans="1:12" ht="15" x14ac:dyDescent="0.25">
      <c r="A1793" s="71"/>
      <c r="B1793" s="71"/>
      <c r="C1793" s="71"/>
      <c r="D1793" s="71"/>
      <c r="E1793" s="71"/>
      <c r="F1793" s="71"/>
      <c r="G1793" s="71"/>
      <c r="H1793" s="71"/>
      <c r="I1793" s="71"/>
      <c r="J1793" s="71"/>
      <c r="K1793" s="71"/>
      <c r="L1793" s="71"/>
    </row>
    <row r="1794" spans="1:12" ht="15" x14ac:dyDescent="0.25">
      <c r="A1794" s="71"/>
      <c r="B1794" s="71"/>
      <c r="C1794" s="71"/>
      <c r="D1794" s="71"/>
      <c r="E1794" s="71"/>
      <c r="F1794" s="71"/>
      <c r="G1794" s="71"/>
      <c r="H1794" s="71"/>
      <c r="I1794" s="71"/>
      <c r="J1794" s="71"/>
      <c r="K1794" s="71"/>
      <c r="L1794" s="71"/>
    </row>
    <row r="1795" spans="1:12" ht="15" x14ac:dyDescent="0.25">
      <c r="A1795" s="71"/>
      <c r="B1795" s="71"/>
      <c r="C1795" s="71"/>
      <c r="D1795" s="71"/>
      <c r="E1795" s="71"/>
      <c r="F1795" s="71"/>
      <c r="G1795" s="71"/>
      <c r="H1795" s="71"/>
      <c r="I1795" s="71"/>
      <c r="J1795" s="71"/>
      <c r="K1795" s="71"/>
      <c r="L1795" s="71"/>
    </row>
    <row r="1796" spans="1:12" ht="15" x14ac:dyDescent="0.25">
      <c r="A1796" s="71"/>
      <c r="B1796" s="71"/>
      <c r="C1796" s="71"/>
      <c r="D1796" s="71"/>
      <c r="E1796" s="71"/>
      <c r="F1796" s="71"/>
      <c r="G1796" s="71"/>
      <c r="H1796" s="71"/>
      <c r="I1796" s="71"/>
      <c r="J1796" s="71"/>
      <c r="K1796" s="71"/>
      <c r="L1796" s="71"/>
    </row>
    <row r="1797" spans="1:12" ht="15" x14ac:dyDescent="0.25">
      <c r="A1797" s="71"/>
      <c r="B1797" s="71"/>
      <c r="C1797" s="71"/>
      <c r="D1797" s="71"/>
      <c r="E1797" s="71"/>
      <c r="F1797" s="71"/>
      <c r="G1797" s="71"/>
      <c r="H1797" s="71"/>
      <c r="I1797" s="71"/>
      <c r="J1797" s="71"/>
      <c r="K1797" s="71"/>
      <c r="L1797" s="71"/>
    </row>
    <row r="1798" spans="1:12" ht="15" x14ac:dyDescent="0.25">
      <c r="A1798" s="71"/>
      <c r="B1798" s="71"/>
      <c r="C1798" s="71"/>
      <c r="D1798" s="71"/>
      <c r="E1798" s="71"/>
      <c r="F1798" s="71"/>
      <c r="G1798" s="71"/>
      <c r="H1798" s="71"/>
      <c r="I1798" s="71"/>
      <c r="J1798" s="71"/>
      <c r="K1798" s="71"/>
      <c r="L1798" s="71"/>
    </row>
    <row r="1799" spans="1:12" ht="15" x14ac:dyDescent="0.25">
      <c r="A1799" s="71"/>
      <c r="B1799" s="71"/>
      <c r="C1799" s="71"/>
      <c r="D1799" s="71"/>
      <c r="E1799" s="71"/>
      <c r="F1799" s="71"/>
      <c r="G1799" s="71"/>
      <c r="H1799" s="71"/>
      <c r="I1799" s="71"/>
      <c r="J1799" s="71"/>
      <c r="K1799" s="71"/>
      <c r="L1799" s="71"/>
    </row>
    <row r="1800" spans="1:12" ht="15" x14ac:dyDescent="0.25">
      <c r="A1800" s="71"/>
      <c r="B1800" s="71"/>
      <c r="C1800" s="71"/>
      <c r="D1800" s="71"/>
      <c r="E1800" s="71"/>
      <c r="F1800" s="71"/>
      <c r="G1800" s="71"/>
      <c r="H1800" s="71"/>
      <c r="I1800" s="71"/>
      <c r="J1800" s="71"/>
      <c r="K1800" s="71"/>
      <c r="L1800" s="71"/>
    </row>
    <row r="1801" spans="1:12" ht="15" x14ac:dyDescent="0.25">
      <c r="A1801" s="71"/>
      <c r="B1801" s="71"/>
      <c r="C1801" s="71"/>
      <c r="D1801" s="71"/>
      <c r="E1801" s="71"/>
      <c r="F1801" s="71"/>
      <c r="G1801" s="71"/>
      <c r="H1801" s="71"/>
      <c r="I1801" s="71"/>
      <c r="J1801" s="71"/>
      <c r="K1801" s="71"/>
      <c r="L1801" s="71"/>
    </row>
    <row r="1802" spans="1:12" ht="15" x14ac:dyDescent="0.25">
      <c r="A1802" s="71"/>
      <c r="B1802" s="71"/>
      <c r="C1802" s="71"/>
      <c r="D1802" s="71"/>
      <c r="E1802" s="71"/>
      <c r="F1802" s="71"/>
      <c r="G1802" s="71"/>
      <c r="H1802" s="71"/>
      <c r="I1802" s="71"/>
      <c r="J1802" s="71"/>
      <c r="K1802" s="71"/>
      <c r="L1802" s="71"/>
    </row>
    <row r="1803" spans="1:12" ht="15" x14ac:dyDescent="0.25">
      <c r="A1803" s="71"/>
      <c r="B1803" s="71"/>
      <c r="C1803" s="71"/>
      <c r="D1803" s="71"/>
      <c r="E1803" s="71"/>
      <c r="F1803" s="71"/>
      <c r="G1803" s="71"/>
      <c r="H1803" s="71"/>
      <c r="I1803" s="71"/>
      <c r="J1803" s="71"/>
      <c r="K1803" s="71"/>
      <c r="L1803" s="71"/>
    </row>
    <row r="1804" spans="1:12" ht="15" x14ac:dyDescent="0.25">
      <c r="A1804" s="71"/>
      <c r="B1804" s="71"/>
      <c r="C1804" s="71"/>
      <c r="D1804" s="71"/>
      <c r="E1804" s="71"/>
      <c r="F1804" s="71"/>
      <c r="G1804" s="71"/>
      <c r="H1804" s="71"/>
      <c r="I1804" s="71"/>
      <c r="J1804" s="71"/>
      <c r="K1804" s="71"/>
      <c r="L1804" s="71"/>
    </row>
    <row r="1805" spans="1:12" ht="15" x14ac:dyDescent="0.25">
      <c r="A1805" s="71"/>
      <c r="B1805" s="71"/>
      <c r="C1805" s="71"/>
      <c r="D1805" s="71"/>
      <c r="E1805" s="71"/>
      <c r="F1805" s="71"/>
      <c r="G1805" s="71"/>
      <c r="H1805" s="71"/>
      <c r="I1805" s="71"/>
      <c r="J1805" s="71"/>
      <c r="K1805" s="71"/>
      <c r="L1805" s="71"/>
    </row>
    <row r="1806" spans="1:12" ht="15" x14ac:dyDescent="0.25">
      <c r="A1806" s="71"/>
      <c r="B1806" s="71"/>
      <c r="C1806" s="71"/>
      <c r="D1806" s="71"/>
      <c r="E1806" s="71"/>
      <c r="F1806" s="71"/>
      <c r="G1806" s="71"/>
      <c r="H1806" s="71"/>
      <c r="I1806" s="71"/>
      <c r="J1806" s="71"/>
      <c r="K1806" s="71"/>
      <c r="L1806" s="71"/>
    </row>
    <row r="1807" spans="1:12" ht="15" x14ac:dyDescent="0.25">
      <c r="A1807" s="71"/>
      <c r="B1807" s="71"/>
      <c r="C1807" s="71"/>
      <c r="D1807" s="71"/>
      <c r="E1807" s="71"/>
      <c r="F1807" s="71"/>
      <c r="G1807" s="71"/>
      <c r="H1807" s="71"/>
      <c r="I1807" s="71"/>
      <c r="J1807" s="71"/>
      <c r="K1807" s="71"/>
      <c r="L1807" s="71"/>
    </row>
    <row r="1808" spans="1:12" ht="15" x14ac:dyDescent="0.25">
      <c r="A1808" s="71"/>
      <c r="B1808" s="71"/>
      <c r="C1808" s="71"/>
      <c r="D1808" s="71"/>
      <c r="E1808" s="71"/>
      <c r="F1808" s="71"/>
      <c r="G1808" s="71"/>
      <c r="H1808" s="71"/>
      <c r="I1808" s="71"/>
      <c r="J1808" s="71"/>
      <c r="K1808" s="71"/>
      <c r="L1808" s="71"/>
    </row>
    <row r="1809" spans="1:12" ht="15" x14ac:dyDescent="0.25">
      <c r="A1809" s="71"/>
      <c r="B1809" s="71"/>
      <c r="C1809" s="71"/>
      <c r="D1809" s="71"/>
      <c r="E1809" s="71"/>
      <c r="F1809" s="71"/>
      <c r="G1809" s="71"/>
      <c r="H1809" s="71"/>
      <c r="I1809" s="71"/>
      <c r="J1809" s="71"/>
      <c r="K1809" s="71"/>
      <c r="L1809" s="71"/>
    </row>
    <row r="1810" spans="1:12" ht="15" x14ac:dyDescent="0.25">
      <c r="A1810" s="71"/>
      <c r="B1810" s="71"/>
      <c r="C1810" s="71"/>
      <c r="D1810" s="71"/>
      <c r="E1810" s="71"/>
      <c r="F1810" s="71"/>
      <c r="G1810" s="71"/>
      <c r="H1810" s="71"/>
      <c r="I1810" s="71"/>
      <c r="J1810" s="71"/>
      <c r="K1810" s="71"/>
      <c r="L1810" s="71"/>
    </row>
    <row r="1811" spans="1:12" ht="15" x14ac:dyDescent="0.25">
      <c r="A1811" s="71"/>
      <c r="B1811" s="71"/>
      <c r="C1811" s="71"/>
      <c r="D1811" s="71"/>
      <c r="E1811" s="71"/>
      <c r="F1811" s="71"/>
      <c r="G1811" s="71"/>
      <c r="H1811" s="71"/>
      <c r="I1811" s="71"/>
      <c r="J1811" s="71"/>
      <c r="K1811" s="71"/>
      <c r="L1811" s="71"/>
    </row>
    <row r="1812" spans="1:12" ht="15" x14ac:dyDescent="0.25">
      <c r="A1812" s="71"/>
      <c r="B1812" s="71"/>
      <c r="C1812" s="71"/>
      <c r="D1812" s="71"/>
      <c r="E1812" s="71"/>
      <c r="F1812" s="71"/>
      <c r="G1812" s="71"/>
      <c r="H1812" s="71"/>
      <c r="I1812" s="71"/>
      <c r="J1812" s="71"/>
      <c r="K1812" s="71"/>
      <c r="L1812" s="71"/>
    </row>
    <row r="1813" spans="1:12" ht="15" x14ac:dyDescent="0.25">
      <c r="A1813" s="71"/>
      <c r="B1813" s="71"/>
      <c r="C1813" s="71"/>
      <c r="D1813" s="71"/>
      <c r="E1813" s="71"/>
      <c r="F1813" s="71"/>
      <c r="G1813" s="71"/>
      <c r="H1813" s="71"/>
      <c r="I1813" s="71"/>
      <c r="J1813" s="71"/>
      <c r="K1813" s="71"/>
      <c r="L1813" s="71"/>
    </row>
    <row r="1814" spans="1:12" ht="15" x14ac:dyDescent="0.25">
      <c r="A1814" s="71"/>
      <c r="B1814" s="71"/>
      <c r="C1814" s="71"/>
      <c r="D1814" s="71"/>
      <c r="E1814" s="71"/>
      <c r="F1814" s="71"/>
      <c r="G1814" s="71"/>
      <c r="H1814" s="71"/>
      <c r="I1814" s="71"/>
      <c r="J1814" s="71"/>
      <c r="K1814" s="71"/>
      <c r="L1814" s="71"/>
    </row>
    <row r="1815" spans="1:12" ht="15" x14ac:dyDescent="0.25">
      <c r="A1815" s="71"/>
      <c r="B1815" s="71"/>
      <c r="C1815" s="71"/>
      <c r="D1815" s="71"/>
      <c r="E1815" s="71"/>
      <c r="F1815" s="71"/>
      <c r="G1815" s="71"/>
      <c r="H1815" s="71"/>
      <c r="I1815" s="71"/>
      <c r="J1815" s="71"/>
      <c r="K1815" s="71"/>
      <c r="L1815" s="71"/>
    </row>
    <row r="1816" spans="1:12" ht="15" x14ac:dyDescent="0.25">
      <c r="A1816" s="71"/>
      <c r="B1816" s="71"/>
      <c r="C1816" s="71"/>
      <c r="D1816" s="71"/>
      <c r="E1816" s="71"/>
      <c r="F1816" s="71"/>
      <c r="G1816" s="71"/>
      <c r="H1816" s="71"/>
      <c r="I1816" s="71"/>
      <c r="J1816" s="71"/>
      <c r="K1816" s="71"/>
      <c r="L1816" s="71"/>
    </row>
    <row r="1817" spans="1:12" ht="15" x14ac:dyDescent="0.25">
      <c r="A1817" s="71"/>
      <c r="B1817" s="71"/>
      <c r="C1817" s="71"/>
      <c r="D1817" s="71"/>
      <c r="E1817" s="71"/>
      <c r="F1817" s="71"/>
      <c r="G1817" s="71"/>
      <c r="H1817" s="71"/>
      <c r="I1817" s="71"/>
      <c r="J1817" s="71"/>
      <c r="K1817" s="71"/>
      <c r="L1817" s="71"/>
    </row>
    <row r="1818" spans="1:12" ht="15" x14ac:dyDescent="0.25">
      <c r="A1818" s="71"/>
      <c r="B1818" s="71"/>
      <c r="C1818" s="71"/>
      <c r="D1818" s="71"/>
      <c r="E1818" s="71"/>
      <c r="F1818" s="71"/>
      <c r="G1818" s="71"/>
      <c r="H1818" s="71"/>
      <c r="I1818" s="71"/>
      <c r="J1818" s="71"/>
      <c r="K1818" s="71"/>
      <c r="L1818" s="71"/>
    </row>
    <row r="1819" spans="1:12" ht="15" x14ac:dyDescent="0.25">
      <c r="A1819" s="71"/>
      <c r="B1819" s="71"/>
      <c r="C1819" s="71"/>
      <c r="D1819" s="71"/>
      <c r="E1819" s="71"/>
      <c r="F1819" s="71"/>
      <c r="G1819" s="71"/>
      <c r="H1819" s="71"/>
      <c r="I1819" s="71"/>
      <c r="J1819" s="71"/>
      <c r="K1819" s="71"/>
      <c r="L1819" s="71"/>
    </row>
    <row r="1820" spans="1:12" ht="15" x14ac:dyDescent="0.25">
      <c r="A1820" s="71"/>
      <c r="B1820" s="71"/>
      <c r="C1820" s="71"/>
      <c r="D1820" s="71"/>
      <c r="E1820" s="71"/>
      <c r="F1820" s="71"/>
      <c r="G1820" s="71"/>
      <c r="H1820" s="71"/>
      <c r="I1820" s="71"/>
      <c r="J1820" s="71"/>
      <c r="K1820" s="71"/>
      <c r="L1820" s="71"/>
    </row>
    <row r="1821" spans="1:12" ht="15" x14ac:dyDescent="0.25">
      <c r="A1821" s="71"/>
      <c r="B1821" s="71"/>
      <c r="C1821" s="71"/>
      <c r="D1821" s="71"/>
      <c r="E1821" s="71"/>
      <c r="F1821" s="71"/>
      <c r="G1821" s="71"/>
      <c r="H1821" s="71"/>
      <c r="I1821" s="71"/>
      <c r="J1821" s="71"/>
      <c r="K1821" s="71"/>
      <c r="L1821" s="71"/>
    </row>
    <row r="1822" spans="1:12" ht="15" x14ac:dyDescent="0.25">
      <c r="A1822" s="71"/>
      <c r="B1822" s="71"/>
      <c r="C1822" s="71"/>
      <c r="D1822" s="71"/>
      <c r="E1822" s="71"/>
      <c r="F1822" s="71"/>
      <c r="G1822" s="71"/>
      <c r="H1822" s="71"/>
      <c r="I1822" s="71"/>
      <c r="J1822" s="71"/>
      <c r="K1822" s="71"/>
      <c r="L1822" s="71"/>
    </row>
    <row r="1823" spans="1:12" ht="15" x14ac:dyDescent="0.25">
      <c r="A1823" s="71"/>
      <c r="B1823" s="71"/>
      <c r="C1823" s="71"/>
      <c r="D1823" s="71"/>
      <c r="E1823" s="71"/>
      <c r="F1823" s="71"/>
      <c r="G1823" s="71"/>
      <c r="H1823" s="71"/>
      <c r="I1823" s="71"/>
      <c r="J1823" s="71"/>
      <c r="K1823" s="71"/>
      <c r="L1823" s="71"/>
    </row>
    <row r="1824" spans="1:12" ht="15" x14ac:dyDescent="0.25">
      <c r="A1824" s="71"/>
      <c r="B1824" s="71"/>
      <c r="C1824" s="71"/>
      <c r="D1824" s="71"/>
      <c r="E1824" s="71"/>
      <c r="F1824" s="71"/>
      <c r="G1824" s="71"/>
      <c r="H1824" s="71"/>
      <c r="I1824" s="71"/>
      <c r="J1824" s="71"/>
      <c r="K1824" s="71"/>
      <c r="L1824" s="71"/>
    </row>
    <row r="1825" spans="1:12" ht="15" x14ac:dyDescent="0.25">
      <c r="A1825" s="71"/>
      <c r="B1825" s="71"/>
      <c r="C1825" s="71"/>
      <c r="D1825" s="71"/>
      <c r="E1825" s="71"/>
      <c r="F1825" s="71"/>
      <c r="G1825" s="71"/>
      <c r="H1825" s="71"/>
      <c r="I1825" s="71"/>
      <c r="J1825" s="71"/>
      <c r="K1825" s="71"/>
      <c r="L1825" s="71"/>
    </row>
    <row r="1826" spans="1:12" ht="15" x14ac:dyDescent="0.25">
      <c r="A1826" s="71"/>
      <c r="B1826" s="71"/>
      <c r="C1826" s="71"/>
      <c r="D1826" s="71"/>
      <c r="E1826" s="71"/>
      <c r="F1826" s="71"/>
      <c r="G1826" s="71"/>
      <c r="H1826" s="71"/>
      <c r="I1826" s="71"/>
      <c r="J1826" s="71"/>
      <c r="K1826" s="71"/>
      <c r="L1826" s="71"/>
    </row>
    <row r="1827" spans="1:12" ht="15" x14ac:dyDescent="0.25">
      <c r="A1827" s="71"/>
      <c r="B1827" s="71"/>
      <c r="C1827" s="71"/>
      <c r="D1827" s="71"/>
      <c r="E1827" s="71"/>
      <c r="F1827" s="71"/>
      <c r="G1827" s="71"/>
      <c r="H1827" s="71"/>
      <c r="I1827" s="71"/>
      <c r="J1827" s="71"/>
      <c r="K1827" s="71"/>
      <c r="L1827" s="71"/>
    </row>
    <row r="1828" spans="1:12" ht="15" x14ac:dyDescent="0.25">
      <c r="A1828" s="71"/>
      <c r="B1828" s="71"/>
      <c r="C1828" s="71"/>
      <c r="D1828" s="71"/>
      <c r="E1828" s="71"/>
      <c r="F1828" s="71"/>
      <c r="G1828" s="71"/>
      <c r="H1828" s="71"/>
      <c r="I1828" s="71"/>
      <c r="J1828" s="71"/>
      <c r="K1828" s="71"/>
      <c r="L1828" s="71"/>
    </row>
    <row r="1829" spans="1:12" ht="15" x14ac:dyDescent="0.25">
      <c r="A1829" s="71"/>
      <c r="B1829" s="71"/>
      <c r="C1829" s="71"/>
      <c r="D1829" s="71"/>
      <c r="E1829" s="71"/>
      <c r="F1829" s="71"/>
      <c r="G1829" s="71"/>
      <c r="H1829" s="71"/>
      <c r="I1829" s="71"/>
      <c r="J1829" s="71"/>
      <c r="K1829" s="71"/>
      <c r="L1829" s="71"/>
    </row>
    <row r="1830" spans="1:12" ht="15" x14ac:dyDescent="0.25">
      <c r="A1830" s="71"/>
      <c r="B1830" s="71"/>
      <c r="C1830" s="71"/>
      <c r="D1830" s="71"/>
      <c r="E1830" s="71"/>
      <c r="F1830" s="71"/>
      <c r="G1830" s="71"/>
      <c r="H1830" s="71"/>
      <c r="I1830" s="71"/>
      <c r="J1830" s="71"/>
      <c r="K1830" s="71"/>
      <c r="L1830" s="71"/>
    </row>
    <row r="1831" spans="1:12" ht="15" x14ac:dyDescent="0.25">
      <c r="A1831" s="71"/>
      <c r="B1831" s="71"/>
      <c r="C1831" s="71"/>
      <c r="D1831" s="71"/>
      <c r="E1831" s="71"/>
      <c r="F1831" s="71"/>
      <c r="G1831" s="71"/>
      <c r="H1831" s="71"/>
      <c r="I1831" s="71"/>
      <c r="J1831" s="71"/>
      <c r="K1831" s="71"/>
      <c r="L1831" s="71"/>
    </row>
    <row r="1832" spans="1:12" ht="15" x14ac:dyDescent="0.25">
      <c r="A1832" s="71"/>
      <c r="B1832" s="71"/>
      <c r="C1832" s="71"/>
      <c r="D1832" s="71"/>
      <c r="E1832" s="71"/>
      <c r="F1832" s="71"/>
      <c r="G1832" s="71"/>
      <c r="H1832" s="71"/>
      <c r="I1832" s="71"/>
      <c r="J1832" s="71"/>
      <c r="K1832" s="71"/>
      <c r="L1832" s="71"/>
    </row>
    <row r="1833" spans="1:12" ht="15" x14ac:dyDescent="0.25">
      <c r="A1833" s="71"/>
      <c r="B1833" s="71"/>
      <c r="C1833" s="71"/>
      <c r="D1833" s="71"/>
      <c r="E1833" s="71"/>
      <c r="F1833" s="71"/>
      <c r="G1833" s="71"/>
      <c r="H1833" s="71"/>
      <c r="I1833" s="71"/>
      <c r="J1833" s="71"/>
      <c r="K1833" s="71"/>
      <c r="L1833" s="71"/>
    </row>
    <row r="1834" spans="1:12" ht="15" x14ac:dyDescent="0.25">
      <c r="A1834" s="71"/>
      <c r="B1834" s="71"/>
      <c r="C1834" s="71"/>
      <c r="D1834" s="71"/>
      <c r="E1834" s="71"/>
      <c r="F1834" s="71"/>
      <c r="G1834" s="71"/>
      <c r="H1834" s="71"/>
      <c r="I1834" s="71"/>
      <c r="J1834" s="71"/>
      <c r="K1834" s="71"/>
      <c r="L1834" s="71"/>
    </row>
    <row r="1835" spans="1:12" ht="15" x14ac:dyDescent="0.25">
      <c r="A1835" s="71"/>
      <c r="B1835" s="71"/>
      <c r="C1835" s="71"/>
      <c r="D1835" s="71"/>
      <c r="E1835" s="71"/>
      <c r="F1835" s="71"/>
      <c r="G1835" s="71"/>
      <c r="H1835" s="71"/>
      <c r="I1835" s="71"/>
      <c r="J1835" s="71"/>
      <c r="K1835" s="71"/>
      <c r="L1835" s="71"/>
    </row>
    <row r="1836" spans="1:12" ht="15" x14ac:dyDescent="0.25">
      <c r="A1836" s="71"/>
      <c r="B1836" s="71"/>
      <c r="C1836" s="71"/>
      <c r="D1836" s="71"/>
      <c r="E1836" s="71"/>
      <c r="F1836" s="71"/>
      <c r="G1836" s="71"/>
      <c r="H1836" s="71"/>
      <c r="I1836" s="71"/>
      <c r="J1836" s="71"/>
      <c r="K1836" s="71"/>
      <c r="L1836" s="71"/>
    </row>
    <row r="1837" spans="1:12" ht="15" x14ac:dyDescent="0.25">
      <c r="A1837" s="71"/>
      <c r="B1837" s="71"/>
      <c r="C1837" s="71"/>
      <c r="D1837" s="71"/>
      <c r="E1837" s="71"/>
      <c r="F1837" s="71"/>
      <c r="G1837" s="71"/>
      <c r="H1837" s="71"/>
      <c r="I1837" s="71"/>
      <c r="J1837" s="71"/>
      <c r="K1837" s="71"/>
      <c r="L1837" s="71"/>
    </row>
    <row r="1838" spans="1:12" ht="15" x14ac:dyDescent="0.25">
      <c r="A1838" s="71"/>
      <c r="B1838" s="71"/>
      <c r="C1838" s="71"/>
      <c r="D1838" s="71"/>
      <c r="E1838" s="71"/>
      <c r="F1838" s="71"/>
      <c r="G1838" s="71"/>
      <c r="H1838" s="71"/>
      <c r="I1838" s="71"/>
      <c r="J1838" s="71"/>
      <c r="K1838" s="71"/>
      <c r="L1838" s="71"/>
    </row>
    <row r="1839" spans="1:12" ht="15" x14ac:dyDescent="0.25">
      <c r="A1839" s="71"/>
      <c r="B1839" s="71"/>
      <c r="C1839" s="71"/>
      <c r="D1839" s="71"/>
      <c r="E1839" s="71"/>
      <c r="F1839" s="71"/>
      <c r="G1839" s="71"/>
      <c r="H1839" s="71"/>
      <c r="I1839" s="71"/>
      <c r="J1839" s="71"/>
      <c r="K1839" s="71"/>
      <c r="L1839" s="71"/>
    </row>
    <row r="1840" spans="1:12" ht="15" x14ac:dyDescent="0.25">
      <c r="A1840" s="71"/>
      <c r="B1840" s="71"/>
      <c r="C1840" s="71"/>
      <c r="D1840" s="71"/>
      <c r="E1840" s="71"/>
      <c r="F1840" s="71"/>
      <c r="G1840" s="71"/>
      <c r="H1840" s="71"/>
      <c r="I1840" s="71"/>
      <c r="J1840" s="71"/>
      <c r="K1840" s="71"/>
      <c r="L1840" s="71"/>
    </row>
    <row r="1841" spans="1:12" ht="15" x14ac:dyDescent="0.25">
      <c r="A1841" s="71"/>
      <c r="B1841" s="71"/>
      <c r="C1841" s="71"/>
      <c r="D1841" s="71"/>
      <c r="E1841" s="71"/>
      <c r="F1841" s="71"/>
      <c r="G1841" s="71"/>
      <c r="H1841" s="71"/>
      <c r="I1841" s="71"/>
      <c r="J1841" s="71"/>
      <c r="K1841" s="71"/>
      <c r="L1841" s="71"/>
    </row>
    <row r="1842" spans="1:12" ht="15" x14ac:dyDescent="0.25">
      <c r="A1842" s="71"/>
      <c r="B1842" s="71"/>
      <c r="C1842" s="71"/>
      <c r="D1842" s="71"/>
      <c r="E1842" s="71"/>
      <c r="F1842" s="71"/>
      <c r="G1842" s="71"/>
      <c r="H1842" s="71"/>
      <c r="I1842" s="71"/>
      <c r="J1842" s="71"/>
      <c r="K1842" s="71"/>
      <c r="L1842" s="71"/>
    </row>
    <row r="1843" spans="1:12" ht="15" x14ac:dyDescent="0.25">
      <c r="A1843" s="71"/>
      <c r="B1843" s="71"/>
      <c r="C1843" s="71"/>
      <c r="D1843" s="71"/>
      <c r="E1843" s="71"/>
      <c r="F1843" s="71"/>
      <c r="G1843" s="71"/>
      <c r="H1843" s="71"/>
      <c r="I1843" s="71"/>
      <c r="J1843" s="71"/>
      <c r="K1843" s="71"/>
      <c r="L1843" s="71"/>
    </row>
    <row r="1844" spans="1:12" ht="15" x14ac:dyDescent="0.25">
      <c r="A1844" s="71"/>
      <c r="B1844" s="71"/>
      <c r="C1844" s="71"/>
      <c r="D1844" s="71"/>
      <c r="E1844" s="71"/>
      <c r="F1844" s="71"/>
      <c r="G1844" s="71"/>
      <c r="H1844" s="71"/>
      <c r="I1844" s="71"/>
      <c r="J1844" s="71"/>
      <c r="K1844" s="71"/>
      <c r="L1844" s="71"/>
    </row>
    <row r="1845" spans="1:12" ht="15" x14ac:dyDescent="0.25">
      <c r="A1845" s="71"/>
      <c r="B1845" s="71"/>
      <c r="C1845" s="71"/>
      <c r="D1845" s="71"/>
      <c r="E1845" s="71"/>
      <c r="F1845" s="71"/>
      <c r="G1845" s="71"/>
      <c r="H1845" s="71"/>
      <c r="I1845" s="71"/>
      <c r="J1845" s="71"/>
      <c r="K1845" s="71"/>
      <c r="L1845" s="71"/>
    </row>
    <row r="1846" spans="1:12" ht="15" x14ac:dyDescent="0.25">
      <c r="A1846" s="71"/>
      <c r="B1846" s="71"/>
      <c r="C1846" s="71"/>
      <c r="D1846" s="71"/>
      <c r="E1846" s="71"/>
      <c r="F1846" s="71"/>
      <c r="G1846" s="71"/>
      <c r="H1846" s="71"/>
      <c r="I1846" s="71"/>
      <c r="J1846" s="71"/>
      <c r="K1846" s="71"/>
      <c r="L1846" s="71"/>
    </row>
    <row r="1847" spans="1:12" ht="15" x14ac:dyDescent="0.25">
      <c r="A1847" s="71"/>
      <c r="B1847" s="71"/>
      <c r="C1847" s="71"/>
      <c r="D1847" s="71"/>
      <c r="E1847" s="71"/>
      <c r="F1847" s="71"/>
      <c r="G1847" s="71"/>
      <c r="H1847" s="71"/>
      <c r="I1847" s="71"/>
      <c r="J1847" s="71"/>
      <c r="K1847" s="71"/>
      <c r="L1847" s="71"/>
    </row>
    <row r="1848" spans="1:12" ht="15" x14ac:dyDescent="0.25">
      <c r="A1848" s="71"/>
      <c r="B1848" s="71"/>
      <c r="C1848" s="71"/>
      <c r="D1848" s="71"/>
      <c r="E1848" s="71"/>
      <c r="F1848" s="71"/>
      <c r="G1848" s="71"/>
      <c r="H1848" s="71"/>
      <c r="I1848" s="71"/>
      <c r="J1848" s="71"/>
      <c r="K1848" s="71"/>
      <c r="L1848" s="71"/>
    </row>
    <row r="1849" spans="1:12" ht="15" x14ac:dyDescent="0.25">
      <c r="A1849" s="71"/>
      <c r="B1849" s="71"/>
      <c r="C1849" s="71"/>
      <c r="D1849" s="71"/>
      <c r="E1849" s="71"/>
      <c r="F1849" s="71"/>
      <c r="G1849" s="71"/>
      <c r="H1849" s="71"/>
      <c r="I1849" s="71"/>
      <c r="J1849" s="71"/>
      <c r="K1849" s="71"/>
      <c r="L1849" s="71"/>
    </row>
    <row r="1850" spans="1:12" ht="15" x14ac:dyDescent="0.25">
      <c r="A1850" s="71"/>
      <c r="B1850" s="71"/>
      <c r="C1850" s="71"/>
      <c r="D1850" s="71"/>
      <c r="E1850" s="71"/>
      <c r="F1850" s="71"/>
      <c r="G1850" s="71"/>
      <c r="H1850" s="71"/>
      <c r="I1850" s="71"/>
      <c r="J1850" s="71"/>
      <c r="K1850" s="71"/>
      <c r="L1850" s="71"/>
    </row>
    <row r="1851" spans="1:12" ht="15" x14ac:dyDescent="0.25">
      <c r="A1851" s="71"/>
      <c r="B1851" s="71"/>
      <c r="C1851" s="71"/>
      <c r="D1851" s="71"/>
      <c r="E1851" s="71"/>
      <c r="F1851" s="71"/>
      <c r="G1851" s="71"/>
      <c r="H1851" s="71"/>
      <c r="I1851" s="71"/>
      <c r="J1851" s="71"/>
      <c r="K1851" s="71"/>
      <c r="L1851" s="71"/>
    </row>
    <row r="1852" spans="1:12" ht="15" x14ac:dyDescent="0.25">
      <c r="A1852" s="71"/>
      <c r="B1852" s="71"/>
      <c r="C1852" s="71"/>
      <c r="D1852" s="71"/>
      <c r="E1852" s="71"/>
      <c r="F1852" s="71"/>
      <c r="G1852" s="71"/>
      <c r="H1852" s="71"/>
      <c r="I1852" s="71"/>
      <c r="J1852" s="71"/>
      <c r="K1852" s="71"/>
      <c r="L1852" s="71"/>
    </row>
    <row r="1853" spans="1:12" ht="15" x14ac:dyDescent="0.25">
      <c r="A1853" s="71"/>
      <c r="B1853" s="71"/>
      <c r="C1853" s="71"/>
      <c r="D1853" s="71"/>
      <c r="E1853" s="71"/>
      <c r="F1853" s="71"/>
      <c r="G1853" s="71"/>
      <c r="H1853" s="71"/>
      <c r="I1853" s="71"/>
      <c r="J1853" s="71"/>
      <c r="K1853" s="71"/>
      <c r="L1853" s="71"/>
    </row>
    <row r="1854" spans="1:12" ht="15" x14ac:dyDescent="0.25">
      <c r="A1854" s="71"/>
      <c r="B1854" s="71"/>
      <c r="C1854" s="71"/>
      <c r="D1854" s="71"/>
      <c r="E1854" s="71"/>
      <c r="F1854" s="71"/>
      <c r="G1854" s="71"/>
      <c r="H1854" s="71"/>
      <c r="I1854" s="71"/>
      <c r="J1854" s="71"/>
      <c r="K1854" s="71"/>
      <c r="L1854" s="71"/>
    </row>
    <row r="1855" spans="1:12" ht="15" x14ac:dyDescent="0.25">
      <c r="A1855" s="71"/>
      <c r="B1855" s="71"/>
      <c r="C1855" s="71"/>
      <c r="D1855" s="71"/>
      <c r="E1855" s="71"/>
      <c r="F1855" s="71"/>
      <c r="G1855" s="71"/>
      <c r="H1855" s="71"/>
      <c r="I1855" s="71"/>
      <c r="J1855" s="71"/>
      <c r="K1855" s="71"/>
      <c r="L1855" s="71"/>
    </row>
    <row r="1856" spans="1:12" ht="15" x14ac:dyDescent="0.25">
      <c r="A1856" s="71"/>
      <c r="B1856" s="71"/>
      <c r="C1856" s="71"/>
      <c r="D1856" s="71"/>
      <c r="E1856" s="71"/>
      <c r="F1856" s="71"/>
      <c r="G1856" s="71"/>
      <c r="H1856" s="71"/>
      <c r="I1856" s="71"/>
      <c r="J1856" s="71"/>
      <c r="K1856" s="71"/>
      <c r="L1856" s="71"/>
    </row>
    <row r="1857" spans="1:12" ht="15" x14ac:dyDescent="0.25">
      <c r="A1857" s="71"/>
      <c r="B1857" s="71"/>
      <c r="C1857" s="71"/>
      <c r="D1857" s="71"/>
      <c r="E1857" s="71"/>
      <c r="F1857" s="71"/>
      <c r="G1857" s="71"/>
      <c r="H1857" s="71"/>
      <c r="I1857" s="71"/>
      <c r="J1857" s="71"/>
      <c r="K1857" s="71"/>
      <c r="L1857" s="71"/>
    </row>
    <row r="1858" spans="1:12" ht="15" x14ac:dyDescent="0.25">
      <c r="A1858" s="71"/>
      <c r="B1858" s="71"/>
      <c r="C1858" s="71"/>
      <c r="D1858" s="71"/>
      <c r="E1858" s="71"/>
      <c r="F1858" s="71"/>
      <c r="G1858" s="71"/>
      <c r="H1858" s="71"/>
      <c r="I1858" s="71"/>
      <c r="J1858" s="71"/>
      <c r="K1858" s="71"/>
      <c r="L1858" s="71"/>
    </row>
    <row r="1859" spans="1:12" ht="15" x14ac:dyDescent="0.25">
      <c r="A1859" s="71"/>
      <c r="B1859" s="71"/>
      <c r="C1859" s="71"/>
      <c r="D1859" s="71"/>
      <c r="E1859" s="71"/>
      <c r="F1859" s="71"/>
      <c r="G1859" s="71"/>
      <c r="H1859" s="71"/>
      <c r="I1859" s="71"/>
      <c r="J1859" s="71"/>
      <c r="K1859" s="71"/>
      <c r="L1859" s="71"/>
    </row>
    <row r="1860" spans="1:12" ht="15" x14ac:dyDescent="0.25">
      <c r="A1860" s="71"/>
      <c r="B1860" s="71"/>
      <c r="C1860" s="71"/>
      <c r="D1860" s="71"/>
      <c r="E1860" s="71"/>
      <c r="F1860" s="71"/>
      <c r="G1860" s="71"/>
      <c r="H1860" s="71"/>
      <c r="I1860" s="71"/>
      <c r="J1860" s="71"/>
      <c r="K1860" s="71"/>
      <c r="L1860" s="71"/>
    </row>
    <row r="1861" spans="1:12" ht="15" x14ac:dyDescent="0.25">
      <c r="A1861" s="71"/>
      <c r="B1861" s="71"/>
      <c r="C1861" s="71"/>
      <c r="D1861" s="71"/>
      <c r="E1861" s="71"/>
      <c r="F1861" s="71"/>
      <c r="G1861" s="71"/>
      <c r="H1861" s="71"/>
      <c r="I1861" s="71"/>
      <c r="J1861" s="71"/>
      <c r="K1861" s="71"/>
      <c r="L1861" s="71"/>
    </row>
    <row r="1862" spans="1:12" ht="15" x14ac:dyDescent="0.25">
      <c r="A1862" s="71"/>
      <c r="B1862" s="71"/>
      <c r="C1862" s="71"/>
      <c r="D1862" s="71"/>
      <c r="E1862" s="71"/>
      <c r="F1862" s="71"/>
      <c r="G1862" s="71"/>
      <c r="H1862" s="71"/>
      <c r="I1862" s="71"/>
      <c r="J1862" s="71"/>
      <c r="K1862" s="71"/>
      <c r="L1862" s="71"/>
    </row>
    <row r="1863" spans="1:12" ht="15" x14ac:dyDescent="0.25">
      <c r="A1863" s="71"/>
      <c r="B1863" s="71"/>
      <c r="C1863" s="71"/>
      <c r="D1863" s="71"/>
      <c r="E1863" s="71"/>
      <c r="F1863" s="71"/>
      <c r="G1863" s="71"/>
      <c r="H1863" s="71"/>
      <c r="I1863" s="71"/>
      <c r="J1863" s="71"/>
      <c r="K1863" s="71"/>
      <c r="L1863" s="71"/>
    </row>
    <row r="1864" spans="1:12" ht="15" x14ac:dyDescent="0.25">
      <c r="A1864" s="71"/>
      <c r="B1864" s="71"/>
      <c r="C1864" s="71"/>
      <c r="D1864" s="71"/>
      <c r="E1864" s="71"/>
      <c r="F1864" s="71"/>
      <c r="G1864" s="71"/>
      <c r="H1864" s="71"/>
      <c r="I1864" s="71"/>
      <c r="J1864" s="71"/>
      <c r="K1864" s="71"/>
      <c r="L1864" s="71"/>
    </row>
    <row r="1865" spans="1:12" ht="15" x14ac:dyDescent="0.25">
      <c r="A1865" s="71"/>
      <c r="B1865" s="71"/>
      <c r="C1865" s="71"/>
      <c r="D1865" s="71"/>
      <c r="E1865" s="71"/>
      <c r="F1865" s="71"/>
      <c r="G1865" s="71"/>
      <c r="H1865" s="71"/>
      <c r="I1865" s="71"/>
      <c r="J1865" s="71"/>
      <c r="K1865" s="71"/>
      <c r="L1865" s="71"/>
    </row>
    <row r="1866" spans="1:12" ht="15" x14ac:dyDescent="0.25">
      <c r="A1866" s="71"/>
      <c r="B1866" s="71"/>
      <c r="C1866" s="71"/>
      <c r="D1866" s="71"/>
      <c r="E1866" s="71"/>
      <c r="F1866" s="71"/>
      <c r="G1866" s="71"/>
      <c r="H1866" s="71"/>
      <c r="I1866" s="71"/>
      <c r="J1866" s="71"/>
      <c r="K1866" s="71"/>
      <c r="L1866" s="71"/>
    </row>
    <row r="1867" spans="1:12" ht="15" x14ac:dyDescent="0.25">
      <c r="A1867" s="71"/>
      <c r="B1867" s="71"/>
      <c r="C1867" s="71"/>
      <c r="D1867" s="71"/>
      <c r="E1867" s="71"/>
      <c r="F1867" s="71"/>
      <c r="G1867" s="71"/>
      <c r="H1867" s="71"/>
      <c r="I1867" s="71"/>
      <c r="J1867" s="71"/>
      <c r="K1867" s="71"/>
      <c r="L1867" s="71"/>
    </row>
    <row r="1868" spans="1:12" ht="15" x14ac:dyDescent="0.25">
      <c r="A1868" s="71"/>
      <c r="B1868" s="71"/>
      <c r="C1868" s="71"/>
      <c r="D1868" s="71"/>
      <c r="E1868" s="71"/>
      <c r="F1868" s="71"/>
      <c r="G1868" s="71"/>
      <c r="H1868" s="71"/>
      <c r="I1868" s="71"/>
      <c r="J1868" s="71"/>
      <c r="K1868" s="71"/>
      <c r="L1868" s="71"/>
    </row>
    <row r="1869" spans="1:12" ht="15" x14ac:dyDescent="0.25">
      <c r="A1869" s="71"/>
      <c r="B1869" s="71"/>
      <c r="C1869" s="71"/>
      <c r="D1869" s="71"/>
      <c r="E1869" s="71"/>
      <c r="F1869" s="71"/>
      <c r="G1869" s="71"/>
      <c r="H1869" s="71"/>
      <c r="I1869" s="71"/>
      <c r="J1869" s="71"/>
      <c r="K1869" s="71"/>
      <c r="L1869" s="71"/>
    </row>
    <row r="1870" spans="1:12" ht="15" x14ac:dyDescent="0.25">
      <c r="A1870" s="71"/>
      <c r="B1870" s="71"/>
      <c r="C1870" s="71"/>
      <c r="D1870" s="71"/>
      <c r="E1870" s="71"/>
      <c r="F1870" s="71"/>
      <c r="G1870" s="71"/>
      <c r="H1870" s="71"/>
      <c r="I1870" s="71"/>
      <c r="J1870" s="71"/>
      <c r="K1870" s="71"/>
      <c r="L1870" s="71"/>
    </row>
    <row r="1871" spans="1:12" ht="15" x14ac:dyDescent="0.25">
      <c r="A1871" s="71"/>
      <c r="B1871" s="71"/>
      <c r="C1871" s="71"/>
      <c r="D1871" s="71"/>
      <c r="E1871" s="71"/>
      <c r="F1871" s="71"/>
      <c r="G1871" s="71"/>
      <c r="H1871" s="71"/>
      <c r="I1871" s="71"/>
      <c r="J1871" s="71"/>
      <c r="K1871" s="71"/>
      <c r="L1871" s="71"/>
    </row>
    <row r="1872" spans="1:12" ht="15" x14ac:dyDescent="0.25">
      <c r="A1872" s="71"/>
      <c r="B1872" s="71"/>
      <c r="C1872" s="71"/>
      <c r="D1872" s="71"/>
      <c r="E1872" s="71"/>
      <c r="F1872" s="71"/>
      <c r="G1872" s="71"/>
      <c r="H1872" s="71"/>
      <c r="I1872" s="71"/>
      <c r="J1872" s="71"/>
      <c r="K1872" s="71"/>
      <c r="L1872" s="71"/>
    </row>
    <row r="1873" spans="1:12" ht="15" x14ac:dyDescent="0.25">
      <c r="A1873" s="71"/>
      <c r="B1873" s="71"/>
      <c r="C1873" s="71"/>
      <c r="D1873" s="71"/>
      <c r="E1873" s="71"/>
      <c r="F1873" s="71"/>
      <c r="G1873" s="71"/>
      <c r="H1873" s="71"/>
      <c r="I1873" s="71"/>
      <c r="J1873" s="71"/>
      <c r="K1873" s="71"/>
      <c r="L1873" s="71"/>
    </row>
    <row r="1874" spans="1:12" ht="15" x14ac:dyDescent="0.25">
      <c r="A1874" s="71"/>
      <c r="B1874" s="71"/>
      <c r="C1874" s="71"/>
      <c r="D1874" s="71"/>
      <c r="E1874" s="71"/>
      <c r="F1874" s="71"/>
      <c r="G1874" s="71"/>
      <c r="H1874" s="71"/>
      <c r="I1874" s="71"/>
      <c r="J1874" s="71"/>
      <c r="K1874" s="71"/>
      <c r="L1874" s="71"/>
    </row>
    <row r="1875" spans="1:12" ht="15" x14ac:dyDescent="0.25">
      <c r="A1875" s="71"/>
      <c r="B1875" s="71"/>
      <c r="C1875" s="71"/>
      <c r="D1875" s="71"/>
      <c r="E1875" s="71"/>
      <c r="F1875" s="71"/>
      <c r="G1875" s="71"/>
      <c r="H1875" s="71"/>
      <c r="I1875" s="71"/>
      <c r="J1875" s="71"/>
      <c r="K1875" s="71"/>
      <c r="L1875" s="71"/>
    </row>
    <row r="1876" spans="1:12" ht="15" x14ac:dyDescent="0.25">
      <c r="A1876" s="71"/>
      <c r="B1876" s="71"/>
      <c r="C1876" s="71"/>
      <c r="D1876" s="71"/>
      <c r="E1876" s="71"/>
      <c r="F1876" s="71"/>
      <c r="G1876" s="71"/>
      <c r="H1876" s="71"/>
      <c r="I1876" s="71"/>
      <c r="J1876" s="71"/>
      <c r="K1876" s="71"/>
      <c r="L1876" s="71"/>
    </row>
    <row r="1877" spans="1:12" ht="15" x14ac:dyDescent="0.25">
      <c r="A1877" s="71"/>
      <c r="B1877" s="71"/>
      <c r="C1877" s="71"/>
      <c r="D1877" s="71"/>
      <c r="E1877" s="71"/>
      <c r="F1877" s="71"/>
      <c r="G1877" s="71"/>
      <c r="H1877" s="71"/>
      <c r="I1877" s="71"/>
      <c r="J1877" s="71"/>
      <c r="K1877" s="71"/>
      <c r="L1877" s="71"/>
    </row>
    <row r="1878" spans="1:12" ht="15" x14ac:dyDescent="0.25">
      <c r="A1878" s="71"/>
      <c r="B1878" s="71"/>
      <c r="C1878" s="71"/>
      <c r="D1878" s="71"/>
      <c r="E1878" s="71"/>
      <c r="F1878" s="71"/>
      <c r="G1878" s="71"/>
      <c r="H1878" s="71"/>
      <c r="I1878" s="71"/>
      <c r="J1878" s="71"/>
      <c r="K1878" s="71"/>
      <c r="L1878" s="71"/>
    </row>
    <row r="1879" spans="1:12" ht="15" x14ac:dyDescent="0.25">
      <c r="A1879" s="71"/>
      <c r="B1879" s="71"/>
      <c r="C1879" s="71"/>
      <c r="D1879" s="71"/>
      <c r="E1879" s="71"/>
      <c r="F1879" s="71"/>
      <c r="G1879" s="71"/>
      <c r="H1879" s="71"/>
      <c r="I1879" s="71"/>
      <c r="J1879" s="71"/>
      <c r="K1879" s="71"/>
      <c r="L1879" s="71"/>
    </row>
    <row r="1880" spans="1:12" ht="15" x14ac:dyDescent="0.25">
      <c r="A1880" s="71"/>
      <c r="B1880" s="71"/>
      <c r="C1880" s="71"/>
      <c r="D1880" s="71"/>
      <c r="E1880" s="71"/>
      <c r="F1880" s="71"/>
      <c r="G1880" s="71"/>
      <c r="H1880" s="71"/>
      <c r="I1880" s="71"/>
      <c r="J1880" s="71"/>
      <c r="K1880" s="71"/>
      <c r="L1880" s="71"/>
    </row>
    <row r="1881" spans="1:12" ht="15" x14ac:dyDescent="0.25">
      <c r="A1881" s="71"/>
      <c r="B1881" s="71"/>
      <c r="C1881" s="71"/>
      <c r="D1881" s="71"/>
      <c r="E1881" s="71"/>
      <c r="F1881" s="71"/>
      <c r="G1881" s="71"/>
      <c r="H1881" s="71"/>
      <c r="I1881" s="71"/>
      <c r="J1881" s="71"/>
      <c r="K1881" s="71"/>
      <c r="L1881" s="71"/>
    </row>
    <row r="1882" spans="1:12" ht="15" x14ac:dyDescent="0.25">
      <c r="A1882" s="71"/>
      <c r="B1882" s="71"/>
      <c r="C1882" s="71"/>
      <c r="D1882" s="71"/>
      <c r="E1882" s="71"/>
      <c r="F1882" s="71"/>
      <c r="G1882" s="71"/>
      <c r="H1882" s="71"/>
      <c r="I1882" s="71"/>
      <c r="J1882" s="71"/>
      <c r="K1882" s="71"/>
      <c r="L1882" s="71"/>
    </row>
    <row r="1883" spans="1:12" ht="15" x14ac:dyDescent="0.25">
      <c r="A1883" s="71"/>
      <c r="B1883" s="71"/>
      <c r="C1883" s="71"/>
      <c r="D1883" s="71"/>
      <c r="E1883" s="71"/>
      <c r="F1883" s="71"/>
      <c r="G1883" s="71"/>
      <c r="H1883" s="71"/>
      <c r="I1883" s="71"/>
      <c r="J1883" s="71"/>
      <c r="K1883" s="71"/>
      <c r="L1883" s="71"/>
    </row>
    <row r="1884" spans="1:12" ht="15" x14ac:dyDescent="0.25">
      <c r="A1884" s="71"/>
      <c r="B1884" s="71"/>
      <c r="C1884" s="71"/>
      <c r="D1884" s="71"/>
      <c r="E1884" s="71"/>
      <c r="F1884" s="71"/>
      <c r="G1884" s="71"/>
      <c r="H1884" s="71"/>
      <c r="I1884" s="71"/>
      <c r="J1884" s="71"/>
      <c r="K1884" s="71"/>
      <c r="L1884" s="71"/>
    </row>
    <row r="1885" spans="1:12" ht="15" x14ac:dyDescent="0.25">
      <c r="A1885" s="71"/>
      <c r="B1885" s="71"/>
      <c r="C1885" s="71"/>
      <c r="D1885" s="71"/>
      <c r="E1885" s="71"/>
      <c r="F1885" s="71"/>
      <c r="G1885" s="71"/>
      <c r="H1885" s="71"/>
      <c r="I1885" s="71"/>
      <c r="J1885" s="71"/>
      <c r="K1885" s="71"/>
      <c r="L1885" s="71"/>
    </row>
    <row r="1886" spans="1:12" ht="15" x14ac:dyDescent="0.25">
      <c r="A1886" s="71"/>
      <c r="B1886" s="71"/>
      <c r="C1886" s="71"/>
      <c r="D1886" s="71"/>
      <c r="E1886" s="71"/>
      <c r="F1886" s="71"/>
      <c r="G1886" s="71"/>
      <c r="H1886" s="71"/>
      <c r="I1886" s="71"/>
      <c r="J1886" s="71"/>
      <c r="K1886" s="71"/>
      <c r="L1886" s="71"/>
    </row>
    <row r="1887" spans="1:12" ht="15" x14ac:dyDescent="0.25">
      <c r="A1887" s="71"/>
      <c r="B1887" s="71"/>
      <c r="C1887" s="71"/>
      <c r="D1887" s="71"/>
      <c r="E1887" s="71"/>
      <c r="F1887" s="71"/>
      <c r="G1887" s="71"/>
      <c r="H1887" s="71"/>
      <c r="I1887" s="71"/>
      <c r="J1887" s="71"/>
      <c r="K1887" s="71"/>
      <c r="L1887" s="71"/>
    </row>
    <row r="1888" spans="1:12" ht="15" x14ac:dyDescent="0.25">
      <c r="A1888" s="71"/>
      <c r="B1888" s="71"/>
      <c r="C1888" s="71"/>
      <c r="D1888" s="71"/>
      <c r="E1888" s="71"/>
      <c r="F1888" s="71"/>
      <c r="G1888" s="71"/>
      <c r="H1888" s="71"/>
      <c r="I1888" s="71"/>
      <c r="J1888" s="71"/>
      <c r="K1888" s="71"/>
      <c r="L1888" s="71"/>
    </row>
    <row r="1889" spans="1:12" ht="15" x14ac:dyDescent="0.25">
      <c r="A1889" s="71"/>
      <c r="B1889" s="71"/>
      <c r="C1889" s="71"/>
      <c r="D1889" s="71"/>
      <c r="E1889" s="71"/>
      <c r="F1889" s="71"/>
      <c r="G1889" s="71"/>
      <c r="H1889" s="71"/>
      <c r="I1889" s="71"/>
      <c r="J1889" s="71"/>
      <c r="K1889" s="71"/>
      <c r="L1889" s="71"/>
    </row>
    <row r="1890" spans="1:12" ht="15" x14ac:dyDescent="0.25">
      <c r="A1890" s="71"/>
      <c r="B1890" s="71"/>
      <c r="C1890" s="71"/>
      <c r="D1890" s="71"/>
      <c r="E1890" s="71"/>
      <c r="F1890" s="71"/>
      <c r="G1890" s="71"/>
      <c r="H1890" s="71"/>
      <c r="I1890" s="71"/>
      <c r="J1890" s="71"/>
      <c r="K1890" s="71"/>
      <c r="L1890" s="71"/>
    </row>
    <row r="1891" spans="1:12" ht="15" x14ac:dyDescent="0.25">
      <c r="A1891" s="71"/>
      <c r="B1891" s="71"/>
      <c r="C1891" s="71"/>
      <c r="D1891" s="71"/>
      <c r="E1891" s="71"/>
      <c r="F1891" s="71"/>
      <c r="G1891" s="71"/>
      <c r="H1891" s="71"/>
      <c r="I1891" s="71"/>
      <c r="J1891" s="71"/>
      <c r="K1891" s="71"/>
      <c r="L1891" s="71"/>
    </row>
    <row r="1892" spans="1:12" ht="15" x14ac:dyDescent="0.25">
      <c r="A1892" s="71"/>
      <c r="B1892" s="71"/>
      <c r="C1892" s="71"/>
      <c r="D1892" s="71"/>
      <c r="E1892" s="71"/>
      <c r="F1892" s="71"/>
      <c r="G1892" s="71"/>
      <c r="H1892" s="71"/>
      <c r="I1892" s="71"/>
      <c r="J1892" s="71"/>
      <c r="K1892" s="71"/>
      <c r="L1892" s="71"/>
    </row>
    <row r="1893" spans="1:12" ht="15" x14ac:dyDescent="0.25">
      <c r="A1893" s="71"/>
      <c r="B1893" s="71"/>
      <c r="C1893" s="71"/>
      <c r="D1893" s="71"/>
      <c r="E1893" s="71"/>
      <c r="F1893" s="71"/>
      <c r="G1893" s="71"/>
      <c r="H1893" s="71"/>
      <c r="I1893" s="71"/>
      <c r="J1893" s="71"/>
      <c r="K1893" s="71"/>
      <c r="L1893" s="71"/>
    </row>
    <row r="1894" spans="1:12" ht="15" x14ac:dyDescent="0.25">
      <c r="A1894" s="71"/>
      <c r="B1894" s="71"/>
      <c r="C1894" s="71"/>
      <c r="D1894" s="71"/>
      <c r="E1894" s="71"/>
      <c r="F1894" s="71"/>
      <c r="G1894" s="71"/>
      <c r="H1894" s="71"/>
      <c r="I1894" s="71"/>
      <c r="J1894" s="71"/>
      <c r="K1894" s="71"/>
      <c r="L1894" s="71"/>
    </row>
    <row r="1895" spans="1:12" ht="15" x14ac:dyDescent="0.25">
      <c r="A1895" s="71"/>
      <c r="B1895" s="71"/>
      <c r="C1895" s="71"/>
      <c r="D1895" s="71"/>
      <c r="E1895" s="71"/>
      <c r="F1895" s="71"/>
      <c r="G1895" s="71"/>
      <c r="H1895" s="71"/>
      <c r="I1895" s="71"/>
      <c r="J1895" s="71"/>
      <c r="K1895" s="71"/>
      <c r="L1895" s="71"/>
    </row>
    <row r="1896" spans="1:12" ht="15" x14ac:dyDescent="0.25">
      <c r="A1896" s="71"/>
      <c r="B1896" s="71"/>
      <c r="C1896" s="71"/>
      <c r="D1896" s="71"/>
      <c r="E1896" s="71"/>
      <c r="F1896" s="71"/>
      <c r="G1896" s="71"/>
      <c r="H1896" s="71"/>
      <c r="I1896" s="71"/>
      <c r="J1896" s="71"/>
      <c r="K1896" s="71"/>
      <c r="L1896" s="71"/>
    </row>
    <row r="1897" spans="1:12" ht="15" x14ac:dyDescent="0.25">
      <c r="A1897" s="71"/>
      <c r="B1897" s="71"/>
      <c r="C1897" s="71"/>
      <c r="D1897" s="71"/>
      <c r="E1897" s="71"/>
      <c r="F1897" s="71"/>
      <c r="G1897" s="71"/>
      <c r="H1897" s="71"/>
      <c r="I1897" s="71"/>
      <c r="J1897" s="71"/>
      <c r="K1897" s="71"/>
      <c r="L1897" s="71"/>
    </row>
    <row r="1898" spans="1:12" ht="15" x14ac:dyDescent="0.25">
      <c r="A1898" s="71"/>
      <c r="B1898" s="71"/>
      <c r="C1898" s="71"/>
      <c r="D1898" s="71"/>
      <c r="E1898" s="71"/>
      <c r="F1898" s="71"/>
      <c r="G1898" s="71"/>
      <c r="H1898" s="71"/>
      <c r="I1898" s="71"/>
      <c r="J1898" s="71"/>
      <c r="K1898" s="71"/>
      <c r="L1898" s="71"/>
    </row>
    <row r="1899" spans="1:12" ht="15" x14ac:dyDescent="0.25">
      <c r="A1899" s="71"/>
      <c r="B1899" s="71"/>
      <c r="C1899" s="71"/>
      <c r="D1899" s="71"/>
      <c r="E1899" s="71"/>
      <c r="F1899" s="71"/>
      <c r="G1899" s="71"/>
      <c r="H1899" s="71"/>
      <c r="I1899" s="71"/>
      <c r="J1899" s="71"/>
      <c r="K1899" s="71"/>
      <c r="L1899" s="71"/>
    </row>
    <row r="1900" spans="1:12" ht="15" x14ac:dyDescent="0.25">
      <c r="A1900" s="71"/>
      <c r="B1900" s="71"/>
      <c r="C1900" s="71"/>
      <c r="D1900" s="71"/>
      <c r="E1900" s="71"/>
      <c r="F1900" s="71"/>
      <c r="G1900" s="71"/>
      <c r="H1900" s="71"/>
      <c r="I1900" s="71"/>
      <c r="J1900" s="71"/>
      <c r="K1900" s="71"/>
      <c r="L1900" s="71"/>
    </row>
    <row r="1901" spans="1:12" ht="15" x14ac:dyDescent="0.25">
      <c r="A1901" s="71"/>
      <c r="B1901" s="71"/>
      <c r="C1901" s="71"/>
      <c r="D1901" s="71"/>
      <c r="E1901" s="71"/>
      <c r="F1901" s="71"/>
      <c r="G1901" s="71"/>
      <c r="H1901" s="71"/>
      <c r="I1901" s="71"/>
      <c r="J1901" s="71"/>
      <c r="K1901" s="71"/>
      <c r="L1901" s="71"/>
    </row>
    <row r="1902" spans="1:12" ht="15" x14ac:dyDescent="0.25">
      <c r="A1902" s="71"/>
      <c r="B1902" s="71"/>
      <c r="C1902" s="71"/>
      <c r="D1902" s="71"/>
      <c r="E1902" s="71"/>
      <c r="F1902" s="71"/>
      <c r="G1902" s="71"/>
      <c r="H1902" s="71"/>
      <c r="I1902" s="71"/>
      <c r="J1902" s="71"/>
      <c r="K1902" s="71"/>
      <c r="L1902" s="71"/>
    </row>
    <row r="1903" spans="1:12" ht="15" x14ac:dyDescent="0.25">
      <c r="A1903" s="71"/>
      <c r="B1903" s="71"/>
      <c r="C1903" s="71"/>
      <c r="D1903" s="71"/>
      <c r="E1903" s="71"/>
      <c r="F1903" s="71"/>
      <c r="G1903" s="71"/>
      <c r="H1903" s="71"/>
      <c r="I1903" s="71"/>
      <c r="J1903" s="71"/>
      <c r="K1903" s="71"/>
      <c r="L1903" s="71"/>
    </row>
    <row r="1904" spans="1:12" ht="15" x14ac:dyDescent="0.25">
      <c r="A1904" s="71"/>
      <c r="B1904" s="71"/>
      <c r="C1904" s="71"/>
      <c r="D1904" s="71"/>
      <c r="E1904" s="71"/>
      <c r="F1904" s="71"/>
      <c r="G1904" s="71"/>
      <c r="H1904" s="71"/>
      <c r="I1904" s="71"/>
      <c r="J1904" s="71"/>
      <c r="K1904" s="71"/>
      <c r="L1904" s="71"/>
    </row>
    <row r="1905" spans="1:12" ht="15" x14ac:dyDescent="0.25">
      <c r="A1905" s="71"/>
      <c r="B1905" s="71"/>
      <c r="C1905" s="71"/>
      <c r="D1905" s="71"/>
      <c r="E1905" s="71"/>
      <c r="F1905" s="71"/>
      <c r="G1905" s="71"/>
      <c r="H1905" s="71"/>
      <c r="I1905" s="71"/>
      <c r="J1905" s="71"/>
      <c r="K1905" s="71"/>
      <c r="L1905" s="71"/>
    </row>
    <row r="1906" spans="1:12" ht="15" x14ac:dyDescent="0.25">
      <c r="A1906" s="71"/>
      <c r="B1906" s="71"/>
      <c r="C1906" s="71"/>
      <c r="D1906" s="71"/>
      <c r="E1906" s="71"/>
      <c r="F1906" s="71"/>
      <c r="G1906" s="71"/>
      <c r="H1906" s="71"/>
      <c r="I1906" s="71"/>
      <c r="J1906" s="71"/>
      <c r="K1906" s="71"/>
      <c r="L1906" s="71"/>
    </row>
  </sheetData>
  <pageMargins left="0.70866141732283472" right="0.70866141732283472" top="0.74803149606299213" bottom="0.74803149606299213" header="0.31496062992125984" footer="0.31496062992125984"/>
  <pageSetup scale="55" fitToHeight="0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H111"/>
  <sheetViews>
    <sheetView zoomScale="55" zoomScaleNormal="55" workbookViewId="0">
      <pane xSplit="5" ySplit="9" topLeftCell="K10" activePane="bottomRight" state="frozen"/>
      <selection pane="topRight" activeCell="F1" sqref="F1"/>
      <selection pane="bottomLeft" activeCell="A10" sqref="A10"/>
      <selection pane="bottomRight" activeCell="W1" sqref="W1:AA1048576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5" customWidth="1"/>
    <col min="3" max="3" width="0.875" style="15" customWidth="1"/>
    <col min="4" max="4" width="37.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" style="15" bestFit="1" customWidth="1"/>
    <col min="11" max="11" width="26" style="15" customWidth="1"/>
    <col min="12" max="12" width="20.75" style="15" bestFit="1" customWidth="1"/>
    <col min="13" max="13" width="21.375" style="15" bestFit="1" customWidth="1"/>
    <col min="14" max="14" width="22.625" style="15" bestFit="1" customWidth="1"/>
    <col min="15" max="15" width="20.75" style="15" bestFit="1" customWidth="1"/>
    <col min="16" max="16" width="19.875" style="15" bestFit="1" customWidth="1"/>
    <col min="17" max="17" width="23" style="15" bestFit="1" customWidth="1"/>
    <col min="18" max="18" width="20.5" style="15" bestFit="1" customWidth="1"/>
    <col min="19" max="19" width="18.875" style="15" bestFit="1" customWidth="1"/>
    <col min="20" max="20" width="20.75" style="15" customWidth="1"/>
    <col min="21" max="21" width="23.875" style="1" bestFit="1" customWidth="1"/>
    <col min="22" max="22" width="2.5" style="1" customWidth="1"/>
    <col min="23" max="23" width="22.375" style="1" hidden="1" customWidth="1"/>
    <col min="24" max="24" width="1" style="1" hidden="1" customWidth="1"/>
    <col min="25" max="25" width="20.625" style="1" hidden="1" customWidth="1"/>
    <col min="26" max="26" width="9.625" style="1" hidden="1" customWidth="1"/>
    <col min="27" max="27" width="16.75" style="1" hidden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P1" s="19"/>
      <c r="Q1" s="19"/>
      <c r="R1" s="19"/>
    </row>
    <row r="2" spans="1:34" ht="18" customHeight="1" x14ac:dyDescent="0.25">
      <c r="B2" s="32"/>
      <c r="F2" s="33"/>
      <c r="G2" s="33"/>
      <c r="H2" s="33"/>
      <c r="I2" s="33"/>
      <c r="J2" s="33"/>
      <c r="K2" s="33" t="s">
        <v>120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1:34" ht="18" customHeight="1" x14ac:dyDescent="0.25">
      <c r="B3" s="32"/>
      <c r="F3" s="34"/>
      <c r="G3" s="34"/>
      <c r="H3" s="34"/>
      <c r="I3" s="34"/>
      <c r="J3" s="34"/>
      <c r="K3" s="84" t="s">
        <v>102</v>
      </c>
      <c r="L3" s="84"/>
      <c r="M3" s="84"/>
      <c r="N3" s="34"/>
      <c r="O3" s="34"/>
      <c r="P3" s="34"/>
      <c r="Q3" s="34"/>
      <c r="R3" s="34"/>
      <c r="S3" s="34"/>
      <c r="T3" s="34"/>
      <c r="U3" s="8"/>
    </row>
    <row r="4" spans="1:34" ht="18" customHeight="1" x14ac:dyDescent="0.25">
      <c r="B4" s="35"/>
      <c r="S4" s="19"/>
      <c r="T4" s="19"/>
      <c r="U4" s="19"/>
      <c r="V4" s="15"/>
      <c r="W4" s="15"/>
      <c r="X4" s="15"/>
      <c r="Y4" s="15"/>
      <c r="Z4" s="15"/>
    </row>
    <row r="5" spans="1:34" ht="18" customHeight="1" x14ac:dyDescent="0.25">
      <c r="B5" s="35"/>
      <c r="S5" s="19"/>
      <c r="T5" s="19"/>
      <c r="U5" s="19"/>
      <c r="V5" s="15"/>
      <c r="W5" s="15"/>
      <c r="X5" s="15"/>
      <c r="Y5" s="15"/>
      <c r="Z5" s="15"/>
    </row>
    <row r="6" spans="1:34" s="15" customFormat="1" ht="18" customHeight="1" x14ac:dyDescent="0.25">
      <c r="B6" s="27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34" s="15" customFormat="1" ht="18" customHeight="1" x14ac:dyDescent="0.25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1:34" s="15" customFormat="1" ht="18" customHeight="1" x14ac:dyDescent="0.25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95" customHeight="1" x14ac:dyDescent="0.15">
      <c r="A9" s="41"/>
      <c r="B9" s="42" t="s">
        <v>0</v>
      </c>
      <c r="C9" s="43"/>
      <c r="D9" s="44" t="s">
        <v>1</v>
      </c>
      <c r="E9" s="45"/>
      <c r="F9" s="46">
        <f t="shared" ref="F9:T9" si="0">SUM(F11,F12,F13,F14,F19,F20,F21,F22,F23,F24,F10)</f>
        <v>7605971062</v>
      </c>
      <c r="G9" s="46">
        <f t="shared" si="0"/>
        <v>3445097347</v>
      </c>
      <c r="H9" s="46">
        <f t="shared" si="0"/>
        <v>9258158686</v>
      </c>
      <c r="I9" s="46">
        <f t="shared" si="0"/>
        <v>21500293768</v>
      </c>
      <c r="J9" s="46">
        <f t="shared" si="0"/>
        <v>175562494302</v>
      </c>
      <c r="K9" s="46">
        <f t="shared" si="0"/>
        <v>1117485125614</v>
      </c>
      <c r="L9" s="46">
        <f t="shared" si="0"/>
        <v>86751595851</v>
      </c>
      <c r="M9" s="46">
        <f t="shared" si="0"/>
        <v>78823954047</v>
      </c>
      <c r="N9" s="46">
        <f t="shared" si="0"/>
        <v>7842892993</v>
      </c>
      <c r="O9" s="46">
        <f t="shared" si="0"/>
        <v>161644151301</v>
      </c>
      <c r="P9" s="46">
        <f t="shared" si="0"/>
        <v>24591593465</v>
      </c>
      <c r="Q9" s="46">
        <f>SUM(Q11,Q12,Q13,Q14,Q19,Q20,Q21,Q22,Q23,Q24,Q10)</f>
        <v>863903262269</v>
      </c>
      <c r="R9" s="46">
        <f t="shared" si="0"/>
        <v>25047842078</v>
      </c>
      <c r="S9" s="46">
        <f t="shared" si="0"/>
        <v>2256473000</v>
      </c>
      <c r="T9" s="46">
        <f t="shared" si="0"/>
        <v>12903961000</v>
      </c>
      <c r="U9" s="46">
        <f>SUM(U11,U12,U13,U14,U19,U20,U21,U22,U24,U10,U23)</f>
        <v>2598622866783</v>
      </c>
      <c r="V9" s="47"/>
      <c r="W9" s="56">
        <f>SUM(W11,W10,W12,W13,W14,W19,W20,W21,W22,W24,W23)</f>
        <v>2583462432783</v>
      </c>
      <c r="X9" s="48"/>
      <c r="Y9" s="48">
        <f>+U9-T9-S9</f>
        <v>2583462432783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 x14ac:dyDescent="0.3">
      <c r="A10" s="24"/>
      <c r="B10" s="22" t="s">
        <v>37</v>
      </c>
      <c r="D10" s="23" t="s">
        <v>14</v>
      </c>
      <c r="F10" s="11"/>
      <c r="G10" s="11"/>
      <c r="H10" s="11"/>
      <c r="I10" s="11">
        <v>72688333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455147000</v>
      </c>
      <c r="T10" s="11"/>
      <c r="U10" s="11">
        <f>SUM(F10:T10)</f>
        <v>527835333</v>
      </c>
      <c r="V10" s="25"/>
      <c r="W10" s="5">
        <f>+U10-T10-S10</f>
        <v>72688333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 x14ac:dyDescent="0.3">
      <c r="A11" s="24"/>
      <c r="B11" s="22" t="s">
        <v>21</v>
      </c>
      <c r="D11" s="23" t="s">
        <v>22</v>
      </c>
      <c r="F11" s="11">
        <v>1601242</v>
      </c>
      <c r="G11" s="11">
        <v>770556</v>
      </c>
      <c r="H11" s="11">
        <v>8595733</v>
      </c>
      <c r="I11" s="11">
        <v>23149564</v>
      </c>
      <c r="J11" s="11">
        <v>13034105</v>
      </c>
      <c r="K11" s="11">
        <v>131409164</v>
      </c>
      <c r="L11" s="11">
        <v>7258276</v>
      </c>
      <c r="M11" s="11">
        <v>5891988</v>
      </c>
      <c r="N11" s="11">
        <v>2255818</v>
      </c>
      <c r="O11" s="11">
        <v>1406830</v>
      </c>
      <c r="P11" s="11">
        <v>16709270</v>
      </c>
      <c r="Q11" s="11"/>
      <c r="R11" s="11">
        <v>4511415</v>
      </c>
      <c r="S11" s="11">
        <v>2514000</v>
      </c>
      <c r="T11" s="11"/>
      <c r="U11" s="11">
        <f>SUM(F11:T11)</f>
        <v>219107961</v>
      </c>
      <c r="V11" s="25"/>
      <c r="W11" s="55">
        <f>+U11-T11-S11</f>
        <v>216593961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 x14ac:dyDescent="0.3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2099479113</v>
      </c>
      <c r="K12" s="11">
        <v>8693250521</v>
      </c>
      <c r="L12" s="11"/>
      <c r="M12" s="11"/>
      <c r="N12" s="11"/>
      <c r="O12" s="11"/>
      <c r="P12" s="11"/>
      <c r="Q12" s="11">
        <v>20827189939</v>
      </c>
      <c r="R12" s="11">
        <v>2633114</v>
      </c>
      <c r="S12" s="11">
        <v>280868000</v>
      </c>
      <c r="T12" s="11"/>
      <c r="U12" s="11">
        <f>SUM(F12:T12)</f>
        <v>31903530687</v>
      </c>
      <c r="V12" s="25"/>
      <c r="W12" s="55">
        <f>+U12-T12-S12</f>
        <v>31622662687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 x14ac:dyDescent="0.3">
      <c r="A13" s="24"/>
      <c r="B13" s="22" t="s">
        <v>25</v>
      </c>
      <c r="D13" s="23" t="s">
        <v>26</v>
      </c>
      <c r="F13" s="11">
        <v>283906347</v>
      </c>
      <c r="G13" s="11">
        <v>144097887</v>
      </c>
      <c r="H13" s="11">
        <v>695533064</v>
      </c>
      <c r="I13" s="11">
        <v>492572186</v>
      </c>
      <c r="J13" s="11">
        <v>956633861</v>
      </c>
      <c r="K13" s="11">
        <v>10195349933</v>
      </c>
      <c r="L13" s="11">
        <v>663547862</v>
      </c>
      <c r="M13" s="11">
        <v>393233916</v>
      </c>
      <c r="N13" s="11">
        <v>138733266</v>
      </c>
      <c r="O13" s="11">
        <v>496030316</v>
      </c>
      <c r="P13" s="11">
        <v>901623389</v>
      </c>
      <c r="Q13" s="11">
        <v>54185806580</v>
      </c>
      <c r="R13" s="11">
        <v>527948875</v>
      </c>
      <c r="S13" s="11">
        <v>55514000</v>
      </c>
      <c r="T13" s="11">
        <v>195930000</v>
      </c>
      <c r="U13" s="11">
        <f>SUM(F13:T13)</f>
        <v>70326461482</v>
      </c>
      <c r="V13" s="25"/>
      <c r="W13" s="55">
        <f t="shared" ref="W13:W49" si="1">+U13-T13-S13</f>
        <v>70075017482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 x14ac:dyDescent="0.3">
      <c r="A14" s="24"/>
      <c r="B14" s="22" t="s">
        <v>44</v>
      </c>
      <c r="D14" s="23" t="s">
        <v>2</v>
      </c>
      <c r="F14" s="11">
        <f t="shared" ref="F14:R14" si="2">SUM(F15,F18)</f>
        <v>7026998000</v>
      </c>
      <c r="G14" s="11">
        <f t="shared" si="2"/>
        <v>3351491000</v>
      </c>
      <c r="H14" s="11">
        <f t="shared" si="2"/>
        <v>8874045000</v>
      </c>
      <c r="I14" s="11">
        <f t="shared" si="2"/>
        <v>18066369000</v>
      </c>
      <c r="J14" s="11">
        <f t="shared" si="2"/>
        <v>170783926000</v>
      </c>
      <c r="K14" s="11">
        <f>SUM(K15,K18)</f>
        <v>1035163552000</v>
      </c>
      <c r="L14" s="11">
        <f t="shared" si="2"/>
        <v>87644300000</v>
      </c>
      <c r="M14" s="11">
        <f t="shared" si="2"/>
        <v>74161100000</v>
      </c>
      <c r="N14" s="11">
        <f t="shared" si="2"/>
        <v>24381166000</v>
      </c>
      <c r="O14" s="11">
        <f>SUM(O15,O18)</f>
        <v>168905230000</v>
      </c>
      <c r="P14" s="11">
        <f>SUM(P15,P18)</f>
        <v>22948379227</v>
      </c>
      <c r="Q14" s="11">
        <f>SUM(Q15,Q18)</f>
        <v>279237740000</v>
      </c>
      <c r="R14" s="11">
        <f t="shared" si="2"/>
        <v>26996117000</v>
      </c>
      <c r="S14" s="11">
        <f>SUM(S15,S18)</f>
        <v>1250104000</v>
      </c>
      <c r="T14" s="11">
        <f>SUM(T15,T18)</f>
        <v>12708031000</v>
      </c>
      <c r="U14" s="11">
        <f>SUM(U15,U18)</f>
        <v>1941498548227</v>
      </c>
      <c r="V14" s="25"/>
      <c r="W14" s="5">
        <f>+U14-T14-S14</f>
        <v>1927540413227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 x14ac:dyDescent="0.3">
      <c r="A15" s="24"/>
      <c r="B15" s="22" t="s">
        <v>20</v>
      </c>
      <c r="D15" s="23" t="s">
        <v>45</v>
      </c>
      <c r="F15" s="11">
        <f t="shared" ref="F15:R15" si="3">SUM(F16:F17)</f>
        <v>7026998000</v>
      </c>
      <c r="G15" s="11">
        <f t="shared" si="3"/>
        <v>3351491000</v>
      </c>
      <c r="H15" s="11">
        <f t="shared" si="3"/>
        <v>8874045000</v>
      </c>
      <c r="I15" s="11">
        <f t="shared" si="3"/>
        <v>18066369000</v>
      </c>
      <c r="J15" s="11">
        <f t="shared" si="3"/>
        <v>170783926000</v>
      </c>
      <c r="K15" s="11">
        <f>SUM(K16:K17)</f>
        <v>1035163552000</v>
      </c>
      <c r="L15" s="11">
        <f t="shared" si="3"/>
        <v>87644300000</v>
      </c>
      <c r="M15" s="11">
        <f t="shared" si="3"/>
        <v>74161100000</v>
      </c>
      <c r="N15" s="11">
        <f t="shared" si="3"/>
        <v>24381166000</v>
      </c>
      <c r="O15" s="11">
        <f t="shared" si="3"/>
        <v>168905230000</v>
      </c>
      <c r="P15" s="11">
        <f t="shared" si="3"/>
        <v>22252674000</v>
      </c>
      <c r="Q15" s="11">
        <f>SUM(Q16:Q17)</f>
        <v>279237740000</v>
      </c>
      <c r="R15" s="11">
        <f t="shared" si="3"/>
        <v>26996117000</v>
      </c>
      <c r="S15" s="11">
        <f>SUM(S16:S17)</f>
        <v>1250104000</v>
      </c>
      <c r="T15" s="11">
        <f>SUM(T16:T17)</f>
        <v>12708031000</v>
      </c>
      <c r="U15" s="11">
        <f>SUM(U16:U17)</f>
        <v>1940802843000</v>
      </c>
      <c r="V15" s="25"/>
      <c r="W15" s="5">
        <f t="shared" si="1"/>
        <v>1926844708000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 x14ac:dyDescent="0.3">
      <c r="A16" s="24"/>
      <c r="B16" s="22"/>
      <c r="D16" s="23" t="s">
        <v>3</v>
      </c>
      <c r="F16" s="11">
        <v>6278388000</v>
      </c>
      <c r="G16" s="11">
        <v>2945514000</v>
      </c>
      <c r="H16" s="11">
        <v>8136707000</v>
      </c>
      <c r="I16" s="11">
        <v>10995780000</v>
      </c>
      <c r="J16" s="11">
        <v>16485687000</v>
      </c>
      <c r="K16" s="11">
        <v>109065926000</v>
      </c>
      <c r="L16" s="11">
        <v>8048774000</v>
      </c>
      <c r="M16" s="11">
        <v>6015083000</v>
      </c>
      <c r="N16" s="11">
        <v>2262726000</v>
      </c>
      <c r="O16" s="11">
        <v>5501952000</v>
      </c>
      <c r="P16" s="11">
        <v>16731020000</v>
      </c>
      <c r="Q16" s="11">
        <v>12239953000</v>
      </c>
      <c r="R16" s="11">
        <v>14828914000</v>
      </c>
      <c r="S16" s="11">
        <v>1159778000</v>
      </c>
      <c r="T16" s="11">
        <v>7800468000</v>
      </c>
      <c r="U16" s="11">
        <f t="shared" ref="U16:U24" si="4">SUM(F16:T16)</f>
        <v>228496670000</v>
      </c>
      <c r="V16" s="25"/>
      <c r="W16" s="55">
        <f t="shared" si="1"/>
        <v>219536424000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 x14ac:dyDescent="0.3">
      <c r="A17" s="24"/>
      <c r="B17" s="22"/>
      <c r="D17" s="23" t="s">
        <v>48</v>
      </c>
      <c r="F17" s="11">
        <v>748610000</v>
      </c>
      <c r="G17" s="11">
        <v>405977000</v>
      </c>
      <c r="H17" s="11">
        <v>737338000</v>
      </c>
      <c r="I17" s="11">
        <v>7070589000</v>
      </c>
      <c r="J17" s="11">
        <v>154298239000</v>
      </c>
      <c r="K17" s="11">
        <v>926097626000</v>
      </c>
      <c r="L17" s="11">
        <v>79595526000</v>
      </c>
      <c r="M17" s="11">
        <v>68146017000</v>
      </c>
      <c r="N17" s="11">
        <v>22118440000</v>
      </c>
      <c r="O17" s="11">
        <v>163403278000</v>
      </c>
      <c r="P17" s="11">
        <v>5521654000</v>
      </c>
      <c r="Q17" s="11">
        <v>266997787000</v>
      </c>
      <c r="R17" s="11">
        <v>12167203000</v>
      </c>
      <c r="S17" s="11">
        <v>90326000</v>
      </c>
      <c r="T17" s="11">
        <v>4907563000</v>
      </c>
      <c r="U17" s="11">
        <f t="shared" si="4"/>
        <v>1712306173000</v>
      </c>
      <c r="V17" s="25"/>
      <c r="W17" s="55">
        <f t="shared" si="1"/>
        <v>1707308284000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 x14ac:dyDescent="0.3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695705227</v>
      </c>
      <c r="Q18" s="11"/>
      <c r="R18" s="11"/>
      <c r="S18" s="11"/>
      <c r="T18" s="11"/>
      <c r="U18" s="11">
        <f t="shared" si="4"/>
        <v>695705227</v>
      </c>
      <c r="V18" s="25"/>
      <c r="W18" s="55">
        <f t="shared" si="1"/>
        <v>695705227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 x14ac:dyDescent="0.3">
      <c r="A19" s="24"/>
      <c r="B19" s="22" t="s">
        <v>4</v>
      </c>
      <c r="D19" s="23" t="s">
        <v>27</v>
      </c>
      <c r="F19" s="11"/>
      <c r="G19" s="11"/>
      <c r="H19" s="11"/>
      <c r="I19" s="11"/>
      <c r="J19" s="11">
        <v>7911000</v>
      </c>
      <c r="K19" s="11">
        <v>344340000</v>
      </c>
      <c r="L19" s="11"/>
      <c r="M19" s="11"/>
      <c r="N19" s="11"/>
      <c r="O19" s="11"/>
      <c r="P19" s="11">
        <v>9500000</v>
      </c>
      <c r="Q19" s="11"/>
      <c r="R19" s="11">
        <v>12520000</v>
      </c>
      <c r="S19" s="11"/>
      <c r="T19" s="11"/>
      <c r="U19" s="11">
        <f t="shared" si="4"/>
        <v>374271000</v>
      </c>
      <c r="V19" s="25"/>
      <c r="W19" s="5">
        <f t="shared" si="1"/>
        <v>374271000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 x14ac:dyDescent="0.3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 x14ac:dyDescent="0.3">
      <c r="A21" s="24"/>
      <c r="B21" s="22" t="s">
        <v>72</v>
      </c>
      <c r="D21" s="23" t="s">
        <v>29</v>
      </c>
      <c r="F21" s="11">
        <v>98024105</v>
      </c>
      <c r="G21" s="11">
        <v>51680660</v>
      </c>
      <c r="H21" s="11">
        <v>132970294</v>
      </c>
      <c r="I21" s="11">
        <v>142190498</v>
      </c>
      <c r="J21" s="11">
        <v>205280638</v>
      </c>
      <c r="K21" s="11">
        <v>4477909465</v>
      </c>
      <c r="L21" s="11">
        <v>396892295</v>
      </c>
      <c r="M21" s="11">
        <v>130131145</v>
      </c>
      <c r="N21" s="11">
        <v>65028218</v>
      </c>
      <c r="O21" s="11">
        <v>97971700</v>
      </c>
      <c r="P21" s="11">
        <v>251604555</v>
      </c>
      <c r="Q21" s="11">
        <v>19183491</v>
      </c>
      <c r="R21" s="11">
        <v>174464932</v>
      </c>
      <c r="S21" s="11">
        <v>58440000</v>
      </c>
      <c r="T21" s="11"/>
      <c r="U21" s="11">
        <f t="shared" si="4"/>
        <v>6301771996</v>
      </c>
      <c r="V21" s="25"/>
      <c r="W21" s="55">
        <f t="shared" si="1"/>
        <v>6243331996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 x14ac:dyDescent="0.3">
      <c r="A22" s="24"/>
      <c r="B22" s="22" t="s">
        <v>73</v>
      </c>
      <c r="D22" s="23" t="s">
        <v>51</v>
      </c>
      <c r="F22" s="11"/>
      <c r="G22" s="11"/>
      <c r="H22" s="11"/>
      <c r="I22" s="11"/>
      <c r="J22" s="11"/>
      <c r="K22" s="11">
        <v>1670918698</v>
      </c>
      <c r="L22" s="11"/>
      <c r="M22" s="11"/>
      <c r="N22" s="11">
        <v>4421950147</v>
      </c>
      <c r="O22" s="11"/>
      <c r="P22" s="11"/>
      <c r="Q22" s="11">
        <v>511216248574</v>
      </c>
      <c r="R22" s="11"/>
      <c r="S22" s="11"/>
      <c r="T22" s="11"/>
      <c r="U22" s="11">
        <f t="shared" si="4"/>
        <v>517309117419</v>
      </c>
      <c r="V22" s="25"/>
      <c r="W22" s="55">
        <f t="shared" si="1"/>
        <v>517309117419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 x14ac:dyDescent="0.3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 x14ac:dyDescent="0.3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95" customHeight="1" x14ac:dyDescent="0.15">
      <c r="A25" s="41"/>
      <c r="B25" s="50"/>
      <c r="C25" s="43"/>
      <c r="D25" s="44" t="s">
        <v>6</v>
      </c>
      <c r="E25" s="45"/>
      <c r="F25" s="46">
        <f>SUM(F26,F27,F28,F29,F30,F31,F32,F41,F42,F46,F47,F48,F49)</f>
        <v>7125390851</v>
      </c>
      <c r="G25" s="46">
        <f t="shared" ref="G25:T25" si="5">SUM(G26,G27,G28,G29,G30,G31,G32,G41,G42,G46,G47,G48,G49)</f>
        <v>3399814872</v>
      </c>
      <c r="H25" s="46">
        <f t="shared" si="5"/>
        <v>9052224174</v>
      </c>
      <c r="I25" s="46">
        <f t="shared" si="5"/>
        <v>21159812896</v>
      </c>
      <c r="J25" s="46">
        <f t="shared" si="5"/>
        <v>171207744238</v>
      </c>
      <c r="K25" s="46">
        <f t="shared" si="5"/>
        <v>1196957597905</v>
      </c>
      <c r="L25" s="46">
        <f t="shared" si="5"/>
        <v>87698031238</v>
      </c>
      <c r="M25" s="46">
        <f t="shared" si="5"/>
        <v>78211956339</v>
      </c>
      <c r="N25" s="46">
        <f t="shared" si="5"/>
        <v>7770929419</v>
      </c>
      <c r="O25" s="46">
        <f t="shared" si="5"/>
        <v>165583122512</v>
      </c>
      <c r="P25" s="46">
        <f t="shared" si="5"/>
        <v>23401004268</v>
      </c>
      <c r="Q25" s="46">
        <f t="shared" si="5"/>
        <v>818534229184</v>
      </c>
      <c r="R25" s="46">
        <f t="shared" si="5"/>
        <v>24435690109</v>
      </c>
      <c r="S25" s="46">
        <f t="shared" si="5"/>
        <v>2166057000</v>
      </c>
      <c r="T25" s="46">
        <f t="shared" si="5"/>
        <v>13731510000</v>
      </c>
      <c r="U25" s="46">
        <f>SUM(U26,U27,U28,U29,U30,U31,U32,U41,U42,U46,U47,U48,U49)</f>
        <v>2630435115005</v>
      </c>
      <c r="V25" s="48"/>
      <c r="W25" s="47">
        <f>SUM(W26,W27,W28,W29,W30,W31,W32,W41,W42,W46,W47,W48,W49)</f>
        <v>2614537548005</v>
      </c>
      <c r="X25" s="48"/>
      <c r="Y25" s="48">
        <f>+U25-T25-S25</f>
        <v>2614537548005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 x14ac:dyDescent="0.3">
      <c r="A26" s="24"/>
      <c r="B26" s="22" t="s">
        <v>7</v>
      </c>
      <c r="D26" s="23" t="s">
        <v>8</v>
      </c>
      <c r="F26" s="11">
        <v>6263448381</v>
      </c>
      <c r="G26" s="11">
        <v>2945328922</v>
      </c>
      <c r="H26" s="11">
        <v>8136704355</v>
      </c>
      <c r="I26" s="11">
        <v>11087551756</v>
      </c>
      <c r="J26" s="11">
        <v>16485591059</v>
      </c>
      <c r="K26" s="11">
        <v>109110926000</v>
      </c>
      <c r="L26" s="11">
        <v>8034689878</v>
      </c>
      <c r="M26" s="11">
        <v>6013988305</v>
      </c>
      <c r="N26" s="11">
        <v>4662540383</v>
      </c>
      <c r="O26" s="11">
        <v>5497733394</v>
      </c>
      <c r="P26" s="11">
        <v>16724831379</v>
      </c>
      <c r="Q26" s="11">
        <v>12207544796</v>
      </c>
      <c r="R26" s="11">
        <v>14824905969</v>
      </c>
      <c r="S26" s="11">
        <v>1687879000</v>
      </c>
      <c r="T26" s="11">
        <v>7785627000</v>
      </c>
      <c r="U26" s="11">
        <f t="shared" ref="U26:U31" si="6">SUM(F26:T26)</f>
        <v>231469290577</v>
      </c>
      <c r="V26" s="25"/>
      <c r="W26" s="55">
        <f t="shared" si="1"/>
        <v>221995784577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 x14ac:dyDescent="0.3">
      <c r="A27" s="24"/>
      <c r="B27" s="22" t="s">
        <v>9</v>
      </c>
      <c r="D27" s="23" t="s">
        <v>10</v>
      </c>
      <c r="F27" s="11">
        <v>266992717</v>
      </c>
      <c r="G27" s="11">
        <v>139038336</v>
      </c>
      <c r="H27" s="11">
        <v>374367695</v>
      </c>
      <c r="I27" s="11">
        <v>554710949</v>
      </c>
      <c r="J27" s="11">
        <v>991350935</v>
      </c>
      <c r="K27" s="11">
        <v>7136977235</v>
      </c>
      <c r="L27" s="11">
        <v>580295823</v>
      </c>
      <c r="M27" s="11">
        <v>350804754</v>
      </c>
      <c r="N27" s="11">
        <v>207194526</v>
      </c>
      <c r="O27" s="11">
        <v>751393633</v>
      </c>
      <c r="P27" s="11">
        <v>3777924396</v>
      </c>
      <c r="Q27" s="11">
        <v>956216139</v>
      </c>
      <c r="R27" s="11">
        <v>1750370321</v>
      </c>
      <c r="S27" s="11">
        <v>194359000</v>
      </c>
      <c r="T27" s="11">
        <v>3858631000</v>
      </c>
      <c r="U27" s="11">
        <f t="shared" si="6"/>
        <v>21890627459</v>
      </c>
      <c r="V27" s="25"/>
      <c r="W27" s="55">
        <f t="shared" si="1"/>
        <v>17837637459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 x14ac:dyDescent="0.3">
      <c r="A28" s="24"/>
      <c r="B28" s="22" t="s">
        <v>11</v>
      </c>
      <c r="D28" s="23" t="s">
        <v>52</v>
      </c>
      <c r="F28" s="11">
        <v>230223588</v>
      </c>
      <c r="G28" s="11">
        <v>169446005</v>
      </c>
      <c r="H28" s="11">
        <v>200526712</v>
      </c>
      <c r="I28" s="11">
        <v>202519782</v>
      </c>
      <c r="J28" s="11">
        <v>124431084</v>
      </c>
      <c r="K28" s="11">
        <v>3027669697</v>
      </c>
      <c r="L28" s="11">
        <v>119629375</v>
      </c>
      <c r="M28" s="11">
        <v>66572796</v>
      </c>
      <c r="N28" s="11">
        <v>172462203</v>
      </c>
      <c r="O28" s="11"/>
      <c r="P28" s="11">
        <v>569765535</v>
      </c>
      <c r="Q28" s="11">
        <v>27138859</v>
      </c>
      <c r="R28" s="11">
        <v>303302427</v>
      </c>
      <c r="S28" s="11">
        <v>61722000</v>
      </c>
      <c r="T28" s="11">
        <v>9289000</v>
      </c>
      <c r="U28" s="11">
        <f t="shared" si="6"/>
        <v>5284699063</v>
      </c>
      <c r="V28" s="25"/>
      <c r="W28" s="55">
        <f t="shared" si="1"/>
        <v>5213688063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 x14ac:dyDescent="0.3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1027398326</v>
      </c>
      <c r="L29" s="11"/>
      <c r="M29" s="11"/>
      <c r="N29" s="11"/>
      <c r="O29" s="11"/>
      <c r="P29" s="11"/>
      <c r="Q29" s="11">
        <v>635787096</v>
      </c>
      <c r="R29" s="11">
        <v>138465000</v>
      </c>
      <c r="S29" s="11"/>
      <c r="T29" s="11"/>
      <c r="U29" s="11">
        <f t="shared" si="6"/>
        <v>1880615344</v>
      </c>
      <c r="V29" s="25"/>
      <c r="W29" s="55">
        <f t="shared" si="1"/>
        <v>1880615344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 x14ac:dyDescent="0.3">
      <c r="A30" s="24"/>
      <c r="B30" s="22" t="s">
        <v>13</v>
      </c>
      <c r="D30" s="23" t="s">
        <v>30</v>
      </c>
      <c r="F30" s="11">
        <v>75439000</v>
      </c>
      <c r="G30" s="11">
        <v>54542000</v>
      </c>
      <c r="H30" s="11">
        <v>126830000</v>
      </c>
      <c r="I30" s="11">
        <v>236735000</v>
      </c>
      <c r="J30" s="11">
        <v>142684000</v>
      </c>
      <c r="K30" s="11">
        <v>863067000</v>
      </c>
      <c r="L30" s="11">
        <v>187028000</v>
      </c>
      <c r="M30" s="11">
        <v>65980000</v>
      </c>
      <c r="N30" s="11">
        <v>2390861000</v>
      </c>
      <c r="O30" s="11">
        <v>52499000</v>
      </c>
      <c r="P30" s="11">
        <v>261248000</v>
      </c>
      <c r="Q30" s="11">
        <v>111255000</v>
      </c>
      <c r="R30" s="11">
        <v>170401000</v>
      </c>
      <c r="S30" s="11">
        <v>90937000</v>
      </c>
      <c r="T30" s="11">
        <v>922959000</v>
      </c>
      <c r="U30" s="11">
        <f t="shared" si="6"/>
        <v>5752465000</v>
      </c>
      <c r="V30" s="25"/>
      <c r="W30" s="5">
        <f t="shared" si="1"/>
        <v>4738569000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 x14ac:dyDescent="0.3">
      <c r="A31" s="24"/>
      <c r="B31" s="22" t="s">
        <v>75</v>
      </c>
      <c r="D31" s="23" t="s">
        <v>67</v>
      </c>
      <c r="F31" s="11"/>
      <c r="G31" s="11"/>
      <c r="H31" s="11"/>
      <c r="I31" s="11">
        <v>68631434</v>
      </c>
      <c r="J31" s="11">
        <v>714683867</v>
      </c>
      <c r="K31" s="11">
        <v>46046165</v>
      </c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6"/>
        <v>829361466</v>
      </c>
      <c r="V31" s="25"/>
      <c r="W31" s="55">
        <f t="shared" si="1"/>
        <v>829361466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 x14ac:dyDescent="0.3">
      <c r="A32" s="24"/>
      <c r="B32" s="22" t="s">
        <v>76</v>
      </c>
      <c r="C32" s="17"/>
      <c r="D32" s="28" t="s">
        <v>68</v>
      </c>
      <c r="E32" s="17"/>
      <c r="F32" s="11">
        <f t="shared" ref="F32:R32" si="7">SUM(F33:F39)</f>
        <v>44099675</v>
      </c>
      <c r="G32" s="11">
        <f t="shared" si="7"/>
        <v>57453637</v>
      </c>
      <c r="H32" s="11">
        <f t="shared" si="7"/>
        <v>137126977</v>
      </c>
      <c r="I32" s="11">
        <f t="shared" si="7"/>
        <v>107372000</v>
      </c>
      <c r="J32" s="11">
        <f t="shared" si="7"/>
        <v>703692726</v>
      </c>
      <c r="K32" s="11">
        <f t="shared" si="7"/>
        <v>4799531915</v>
      </c>
      <c r="L32" s="11">
        <f t="shared" si="7"/>
        <v>485917027</v>
      </c>
      <c r="M32" s="11">
        <f>SUM(M33:M40)</f>
        <v>101089137</v>
      </c>
      <c r="N32" s="11">
        <f t="shared" si="7"/>
        <v>36314142</v>
      </c>
      <c r="O32" s="11">
        <f>SUM(O33:O39)</f>
        <v>160230203</v>
      </c>
      <c r="P32" s="11">
        <f t="shared" si="7"/>
        <v>829953424</v>
      </c>
      <c r="Q32" s="11">
        <f>SUM(Q33:Q39)</f>
        <v>67790553</v>
      </c>
      <c r="R32" s="11">
        <f t="shared" si="7"/>
        <v>250035770</v>
      </c>
      <c r="S32" s="11">
        <f>SUM(S33:S39)</f>
        <v>85933000</v>
      </c>
      <c r="T32" s="11">
        <f>SUM(T33:T39)</f>
        <v>102911000</v>
      </c>
      <c r="U32" s="11">
        <f>SUM(U33:U40)</f>
        <v>7969451186</v>
      </c>
      <c r="V32" s="6"/>
      <c r="W32" s="5">
        <f t="shared" si="1"/>
        <v>7780607186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 x14ac:dyDescent="0.3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>
        <v>574862726</v>
      </c>
      <c r="K33" s="12">
        <v>1521771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t="shared" ref="U33:U41" si="8">SUM(F33:T33)</f>
        <v>576384497</v>
      </c>
      <c r="V33" s="25"/>
      <c r="W33" s="5">
        <f t="shared" si="1"/>
        <v>576384497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 x14ac:dyDescent="0.3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443668164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443668164</v>
      </c>
      <c r="V34" s="25"/>
      <c r="W34" s="5">
        <f t="shared" si="1"/>
        <v>443668164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 x14ac:dyDescent="0.3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921618954</v>
      </c>
      <c r="L35" s="11">
        <v>439638432</v>
      </c>
      <c r="M35" s="11"/>
      <c r="N35" s="11"/>
      <c r="O35" s="11"/>
      <c r="P35" s="11">
        <v>18436000</v>
      </c>
      <c r="Q35" s="11"/>
      <c r="R35" s="11"/>
      <c r="S35" s="11"/>
      <c r="T35" s="11"/>
      <c r="U35" s="11">
        <f t="shared" si="8"/>
        <v>1379693386</v>
      </c>
      <c r="V35" s="25"/>
      <c r="W35" s="55">
        <f t="shared" si="1"/>
        <v>1379693386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 x14ac:dyDescent="0.3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31360294</v>
      </c>
      <c r="L36" s="11"/>
      <c r="M36" s="11"/>
      <c r="N36" s="11"/>
      <c r="O36" s="11">
        <v>26441960</v>
      </c>
      <c r="P36" s="11"/>
      <c r="Q36" s="11">
        <v>9075336</v>
      </c>
      <c r="R36" s="11"/>
      <c r="S36" s="11">
        <v>2087000</v>
      </c>
      <c r="T36" s="11"/>
      <c r="U36" s="11">
        <f t="shared" si="8"/>
        <v>68964590</v>
      </c>
      <c r="V36" s="25"/>
      <c r="W36" s="55">
        <f t="shared" si="1"/>
        <v>66877590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 x14ac:dyDescent="0.3">
      <c r="A37" s="24"/>
      <c r="B37" s="26" t="s">
        <v>37</v>
      </c>
      <c r="D37" s="23" t="s">
        <v>47</v>
      </c>
      <c r="F37" s="11"/>
      <c r="G37" s="11">
        <v>7514688</v>
      </c>
      <c r="H37" s="11">
        <v>3579090</v>
      </c>
      <c r="I37" s="11"/>
      <c r="J37" s="11"/>
      <c r="K37" s="11">
        <v>2910896514</v>
      </c>
      <c r="L37" s="11"/>
      <c r="M37" s="11">
        <v>53399160</v>
      </c>
      <c r="N37" s="11">
        <v>2140100</v>
      </c>
      <c r="O37" s="11"/>
      <c r="P37" s="11">
        <v>126015177</v>
      </c>
      <c r="Q37" s="11"/>
      <c r="R37" s="11"/>
      <c r="S37" s="11">
        <v>57267000</v>
      </c>
      <c r="T37" s="11"/>
      <c r="U37" s="11">
        <f t="shared" si="8"/>
        <v>3160811729</v>
      </c>
      <c r="V37" s="25"/>
      <c r="W37" s="55">
        <f t="shared" si="1"/>
        <v>3103544729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 x14ac:dyDescent="0.3">
      <c r="A38" s="24"/>
      <c r="B38" s="26" t="s">
        <v>21</v>
      </c>
      <c r="D38" s="23" t="s">
        <v>36</v>
      </c>
      <c r="F38" s="11">
        <v>15641177</v>
      </c>
      <c r="G38" s="11">
        <v>49895950</v>
      </c>
      <c r="H38" s="11">
        <v>51912977</v>
      </c>
      <c r="I38" s="11">
        <v>60839000</v>
      </c>
      <c r="J38" s="11">
        <v>49403453</v>
      </c>
      <c r="K38" s="11">
        <v>116014753</v>
      </c>
      <c r="L38" s="11">
        <v>17641000</v>
      </c>
      <c r="M38" s="11">
        <v>27117257</v>
      </c>
      <c r="N38" s="11">
        <v>13763496</v>
      </c>
      <c r="O38" s="11">
        <v>48352577</v>
      </c>
      <c r="P38" s="11">
        <v>123856094</v>
      </c>
      <c r="Q38" s="11">
        <v>30931735</v>
      </c>
      <c r="R38" s="11">
        <v>54133247</v>
      </c>
      <c r="S38" s="11">
        <v>12420000</v>
      </c>
      <c r="T38" s="11">
        <v>57588000</v>
      </c>
      <c r="U38" s="11">
        <f t="shared" si="8"/>
        <v>729510716</v>
      </c>
      <c r="V38" s="25"/>
      <c r="W38" s="55">
        <f t="shared" si="1"/>
        <v>659502716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 x14ac:dyDescent="0.3">
      <c r="A39" s="24"/>
      <c r="B39" s="26" t="s">
        <v>23</v>
      </c>
      <c r="D39" s="23" t="s">
        <v>35</v>
      </c>
      <c r="F39" s="11">
        <v>28458498</v>
      </c>
      <c r="G39" s="11">
        <v>42999</v>
      </c>
      <c r="H39" s="11">
        <v>81634910</v>
      </c>
      <c r="I39" s="11">
        <v>46533000</v>
      </c>
      <c r="J39" s="11">
        <v>79426547</v>
      </c>
      <c r="K39" s="11">
        <v>374451465</v>
      </c>
      <c r="L39" s="11">
        <v>28637595</v>
      </c>
      <c r="M39" s="11">
        <v>20572720</v>
      </c>
      <c r="N39" s="11">
        <f>1610546+18800000</f>
        <v>20410546</v>
      </c>
      <c r="O39" s="11">
        <v>85435666</v>
      </c>
      <c r="P39" s="11">
        <v>561646153</v>
      </c>
      <c r="Q39" s="11">
        <v>27783482</v>
      </c>
      <c r="R39" s="11">
        <v>195902523</v>
      </c>
      <c r="S39" s="11">
        <v>14159000</v>
      </c>
      <c r="T39" s="11">
        <v>45323000</v>
      </c>
      <c r="U39" s="11">
        <f t="shared" si="8"/>
        <v>1610418104</v>
      </c>
      <c r="V39" s="25"/>
      <c r="W39" s="55">
        <f t="shared" si="1"/>
        <v>1550936104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 x14ac:dyDescent="0.3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 x14ac:dyDescent="0.3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 x14ac:dyDescent="0.3">
      <c r="A42" s="3"/>
      <c r="B42" s="29" t="s">
        <v>77</v>
      </c>
      <c r="C42" s="30"/>
      <c r="D42" s="31" t="s">
        <v>15</v>
      </c>
      <c r="E42" s="17"/>
      <c r="F42" s="13">
        <f>SUM(F43:F45)</f>
        <v>33334000</v>
      </c>
      <c r="G42" s="13">
        <f t="shared" ref="G42:U42" si="9">SUM(G43:G45)</f>
        <v>0</v>
      </c>
      <c r="H42" s="13">
        <f t="shared" si="9"/>
        <v>0</v>
      </c>
      <c r="I42" s="13">
        <f t="shared" si="9"/>
        <v>7136830325</v>
      </c>
      <c r="J42" s="13">
        <f t="shared" si="9"/>
        <v>129806818955</v>
      </c>
      <c r="K42" s="13">
        <f t="shared" si="9"/>
        <v>979979166886</v>
      </c>
      <c r="L42" s="13">
        <f t="shared" si="9"/>
        <v>72860063505</v>
      </c>
      <c r="M42" s="13">
        <f t="shared" si="9"/>
        <v>56686191148</v>
      </c>
      <c r="N42" s="13">
        <f t="shared" si="9"/>
        <v>196985915</v>
      </c>
      <c r="O42" s="13">
        <f t="shared" si="9"/>
        <v>138846157243</v>
      </c>
      <c r="P42" s="13">
        <f t="shared" si="9"/>
        <v>0</v>
      </c>
      <c r="Q42" s="13">
        <f>SUM(Q43:Q45)</f>
        <v>387436869251</v>
      </c>
      <c r="R42" s="13">
        <f t="shared" si="9"/>
        <v>5060441315</v>
      </c>
      <c r="S42" s="13">
        <f t="shared" si="9"/>
        <v>0</v>
      </c>
      <c r="T42" s="13">
        <f t="shared" si="9"/>
        <v>0</v>
      </c>
      <c r="U42" s="51">
        <f t="shared" si="9"/>
        <v>1778042858543</v>
      </c>
      <c r="V42" s="2"/>
      <c r="W42" s="5">
        <f t="shared" si="1"/>
        <v>1778042858543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 x14ac:dyDescent="0.3">
      <c r="A43" s="24"/>
      <c r="B43" s="26" t="s">
        <v>20</v>
      </c>
      <c r="D43" s="23" t="s">
        <v>42</v>
      </c>
      <c r="F43" s="11">
        <v>33334000</v>
      </c>
      <c r="G43" s="11"/>
      <c r="H43" s="11"/>
      <c r="I43" s="11">
        <v>601481206</v>
      </c>
      <c r="J43" s="11">
        <v>499247557</v>
      </c>
      <c r="K43" s="11">
        <v>2071584358</v>
      </c>
      <c r="L43" s="11">
        <v>155459287</v>
      </c>
      <c r="M43" s="11">
        <v>1339550873</v>
      </c>
      <c r="N43" s="11">
        <v>196985915</v>
      </c>
      <c r="O43" s="11"/>
      <c r="P43" s="11"/>
      <c r="Q43" s="11"/>
      <c r="R43" s="11">
        <v>1532535508</v>
      </c>
      <c r="S43" s="11"/>
      <c r="T43" s="11"/>
      <c r="U43" s="11">
        <f t="shared" ref="U43:U49" si="10">SUM(F43:T43)</f>
        <v>6430178704</v>
      </c>
      <c r="V43" s="25"/>
      <c r="W43" s="55">
        <f t="shared" si="1"/>
        <v>6430178704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 x14ac:dyDescent="0.3">
      <c r="A44" s="24"/>
      <c r="B44" s="26" t="s">
        <v>39</v>
      </c>
      <c r="D44" s="23" t="s">
        <v>43</v>
      </c>
      <c r="F44" s="11"/>
      <c r="G44" s="11"/>
      <c r="H44" s="11"/>
      <c r="I44" s="11">
        <v>6535349119</v>
      </c>
      <c r="J44" s="11">
        <v>129307571398</v>
      </c>
      <c r="K44" s="11">
        <v>977907582528</v>
      </c>
      <c r="L44" s="11">
        <v>72704604218</v>
      </c>
      <c r="M44" s="11">
        <v>55346640275</v>
      </c>
      <c r="N44" s="11"/>
      <c r="O44" s="11">
        <v>138846157243</v>
      </c>
      <c r="P44" s="11"/>
      <c r="Q44" s="11">
        <v>387436869251</v>
      </c>
      <c r="R44" s="11">
        <v>3527905807</v>
      </c>
      <c r="S44" s="11"/>
      <c r="T44" s="11"/>
      <c r="U44" s="11">
        <f t="shared" si="10"/>
        <v>1771612679839</v>
      </c>
      <c r="V44" s="25"/>
      <c r="W44" s="55">
        <f t="shared" si="1"/>
        <v>1771612679839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 x14ac:dyDescent="0.3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 x14ac:dyDescent="0.3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>
        <v>11871095689</v>
      </c>
      <c r="L46" s="11"/>
      <c r="M46" s="11">
        <v>4337084574</v>
      </c>
      <c r="N46" s="11"/>
      <c r="O46" s="11"/>
      <c r="P46" s="11"/>
      <c r="Q46" s="11"/>
      <c r="R46" s="11"/>
      <c r="S46" s="11"/>
      <c r="T46" s="11"/>
      <c r="U46" s="11">
        <f t="shared" si="10"/>
        <v>16208180263</v>
      </c>
      <c r="V46" s="25"/>
      <c r="W46" s="5">
        <f t="shared" si="1"/>
        <v>16208180263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 x14ac:dyDescent="0.3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393500422834</v>
      </c>
      <c r="R47" s="11"/>
      <c r="S47" s="11"/>
      <c r="T47" s="11"/>
      <c r="U47" s="11">
        <f>SUM(F47:T47)</f>
        <v>393500422834</v>
      </c>
      <c r="V47" s="25"/>
      <c r="W47" s="55">
        <f t="shared" si="1"/>
        <v>393500422834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 x14ac:dyDescent="0.3">
      <c r="A48" s="24"/>
      <c r="B48" s="22" t="s">
        <v>78</v>
      </c>
      <c r="D48" s="23" t="s">
        <v>41</v>
      </c>
      <c r="F48" s="11">
        <v>132888568</v>
      </c>
      <c r="G48" s="11">
        <v>34005972</v>
      </c>
      <c r="H48" s="11">
        <v>76668435</v>
      </c>
      <c r="I48" s="11">
        <v>1765461650</v>
      </c>
      <c r="J48" s="11">
        <v>22238491612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1237281534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167607143270</v>
      </c>
      <c r="V48" s="25"/>
      <c r="W48" s="55">
        <f t="shared" si="1"/>
        <v>166509823270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 x14ac:dyDescent="0.3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25.5" customHeight="1" x14ac:dyDescent="0.25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" hidden="1" customHeight="1" x14ac:dyDescent="0.25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 t="shared" ref="S51:V51" si="11">+S9-S25</f>
        <v>90416000</v>
      </c>
      <c r="T51" s="10">
        <f t="shared" si="11"/>
        <v>-827549000</v>
      </c>
      <c r="U51" s="4">
        <f t="shared" si="11"/>
        <v>-31812248222</v>
      </c>
      <c r="V51" s="4">
        <f t="shared" si="11"/>
        <v>0</v>
      </c>
      <c r="W51" s="4">
        <f>+W9-W25</f>
        <v>-31075115222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8" customHeight="1" x14ac:dyDescent="0.2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8" customHeight="1" x14ac:dyDescent="0.25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8" customHeight="1" x14ac:dyDescent="0.25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" customHeight="1" x14ac:dyDescent="0.2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8" customHeight="1" x14ac:dyDescent="0.2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8" customHeight="1" x14ac:dyDescent="0.2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8" customHeight="1" x14ac:dyDescent="0.25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8" customHeight="1" x14ac:dyDescent="0.2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8" customHeight="1" x14ac:dyDescent="0.2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" customHeight="1" x14ac:dyDescent="0.25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" customHeight="1" x14ac:dyDescent="0.2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" customHeight="1" x14ac:dyDescent="0.25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8" customHeight="1" x14ac:dyDescent="0.25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 x14ac:dyDescent="0.2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 x14ac:dyDescent="0.2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 x14ac:dyDescent="0.2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 x14ac:dyDescent="0.2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 x14ac:dyDescent="0.2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 x14ac:dyDescent="0.2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 x14ac:dyDescent="0.2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 x14ac:dyDescent="0.2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 x14ac:dyDescent="0.2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 x14ac:dyDescent="0.25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 x14ac:dyDescent="0.2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 x14ac:dyDescent="0.25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 x14ac:dyDescent="0.2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 x14ac:dyDescent="0.25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 x14ac:dyDescent="0.25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6:34" ht="18" customHeight="1" x14ac:dyDescent="0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 x14ac:dyDescent="0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 x14ac:dyDescent="0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 x14ac:dyDescent="0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 x14ac:dyDescent="0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 x14ac:dyDescent="0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 x14ac:dyDescent="0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 x14ac:dyDescent="0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 x14ac:dyDescent="0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 x14ac:dyDescent="0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 x14ac:dyDescent="0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 x14ac:dyDescent="0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 x14ac:dyDescent="0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 x14ac:dyDescent="0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 x14ac:dyDescent="0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 x14ac:dyDescent="0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 x14ac:dyDescent="0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 x14ac:dyDescent="0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 x14ac:dyDescent="0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 x14ac:dyDescent="0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 x14ac:dyDescent="0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mergeCells count="1">
    <mergeCell ref="K3:M3"/>
  </mergeCells>
  <pageMargins left="0.15748031496062992" right="0.15748031496062992" top="0.70866141732283472" bottom="0.35433070866141736" header="0.31496062992125984" footer="0.31496062992125984"/>
  <pageSetup scale="47" fitToHeight="0" orientation="landscape" r:id="rId1"/>
  <colBreaks count="1" manualBreakCount="1">
    <brk id="2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8E3AA-7739-48CE-A2E3-A311B223B118}"/>
</file>

<file path=customXml/itemProps2.xml><?xml version="1.0" encoding="utf-8"?>
<ds:datastoreItem xmlns:ds="http://schemas.openxmlformats.org/officeDocument/2006/customXml" ds:itemID="{84AC3A75-A3D2-4F98-B42A-384D462A8D40}"/>
</file>

<file path=customXml/itemProps3.xml><?xml version="1.0" encoding="utf-8"?>
<ds:datastoreItem xmlns:ds="http://schemas.openxmlformats.org/officeDocument/2006/customXml" ds:itemID="{428271CE-9E8E-4C6E-B005-69BB9E15A9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VIGENTE FET</vt:lpstr>
      <vt:lpstr>EJECUTADO FET</vt:lpstr>
      <vt:lpstr>Res Avance Fin ppto FET</vt:lpstr>
      <vt:lpstr>Av Finaciero por Proyecto fET</vt:lpstr>
      <vt:lpstr>Avan Fin Ser Reg FET</vt:lpstr>
      <vt:lpstr>EJEC NO IMPRIMIR</vt:lpstr>
      <vt:lpstr>'Av Finaciero por Proyecto fET'!Área_de_impresión</vt:lpstr>
      <vt:lpstr>'EJEC NO IMPRIMIR'!Área_de_impresión</vt:lpstr>
      <vt:lpstr>'EJECUTADO FET'!Área_de_impresión</vt:lpstr>
      <vt:lpstr>'VIGENTE FET'!Área_de_impresión</vt:lpstr>
      <vt:lpstr>'Av Finaciero por Proyecto fET'!Títulos_a_imprimir</vt:lpstr>
      <vt:lpstr>'Avan Fin Ser Reg FET'!Títulos_a_imprimir</vt:lpstr>
      <vt:lpstr>'EJEC NO IMPRIMIR'!Títulos_a_imprimir</vt:lpstr>
      <vt:lpstr>'EJECUTADO FET'!Títulos_a_imprimir</vt:lpstr>
      <vt:lpstr>'VIGENTE FET'!Títulos_a_imprimir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lastModifiedBy>Carolina Silva Moraga</cp:lastModifiedBy>
  <cp:lastPrinted>2022-01-24T20:45:51Z</cp:lastPrinted>
  <dcterms:created xsi:type="dcterms:W3CDTF">1998-06-30T14:14:38Z</dcterms:created>
  <dcterms:modified xsi:type="dcterms:W3CDTF">2022-01-25T14:14:15Z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