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3" activeTab="1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IMPRIMIR'!$A$2:$Y$64</definedName>
    <definedName name="_xlnm.Print_Area" localSheetId="1">'EJEC REGULAR'!$A$2:$V$64</definedName>
    <definedName name="_xlnm.Print_Area" localSheetId="0">'VIGENTE REGULAR'!$A$2:$V$64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<sst xmlns="http://schemas.openxmlformats.org/spreadsheetml/2006/main" count="416" uniqueCount="139">
  <si>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</si>
  <si>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</si>
  <si>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</si>
  <si>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</si>
  <si>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</si>
  <si>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</si>
  <si>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</si>
  <si>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</si>
  <si>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</si>
  <si>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</si>
  <si>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</si>
  <si>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</si>
  <si>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</si>
  <si>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</si>
  <si>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</si>
  <si>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</si>
  <si>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</si>
  <si>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</si>
  <si>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</si>
  <si>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</si>
  <si>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</si>
  <si>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</si>
  <si>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</si>
  <si>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</si>
  <si>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</si>
  <si>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</si>
  <si>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</si>
  <si>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</si>
  <si>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</si>
  <si>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</si>
  <si>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</si>
  <si>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</si>
  <si>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</si>
  <si>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</si>
  <si>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</si>
  <si>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</si>
  <si>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</si>
  <si>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</si>
  <si>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</si>
  <si>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</si>
  <si>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</si>
  <si>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</si>
  <si>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</si>
  <si>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</si>
  <si>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</si>
  <si>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</si>
  <si>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</si>
  <si>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</si>
  <si>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</si>
  <si>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</si>
  <si>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</si>
  <si>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</si>
  <si>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</si>
  <si>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</si>
  <si>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</si>
  <si>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</si>
  <si>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</si>
  <si>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</si>
  <si>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</si>
  <si>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</si>
  <si>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</si>
  <si>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</si>
  <si>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</si>
  <si>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</si>
  <si>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</si>
  <si>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</si>
  <si>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</si>
  <si>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</si>
  <si>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</si>
  <si>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</si>
  <si>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</si>
  <si>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</si>
  <si>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</si>
  <si>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</si>
  <si>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</si>
  <si>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</si>
  <si>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</si>
  <si>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</si>
  <si>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</si>
  <si>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</si>
  <si>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</si>
  <si>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</si>
  <si>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</si>
  <si>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</si>
  <si>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</si>
  <si>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</si>
  <si>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</si>
  <si>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</si>
  <si>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</si>
  <si>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</si>
  <si>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</si>
  <si>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</si>
  <si>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</si>
  <si>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</si>
  <si>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</si>
  <si>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</si>
  <si>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</si>
  <si>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</si>
  <si>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</si>
  <si>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</si>
  <si>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</si>
  <si>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</si>
  <si>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</si>
  <si>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(Miles de $ 2023)</t>
  </si>
  <si>
    <t>02-14</t>
  </si>
  <si>
    <t>IBV</t>
  </si>
  <si>
    <t>02-15</t>
  </si>
  <si>
    <t>FIDE-2023</t>
  </si>
  <si>
    <t>Al Sector Privado</t>
  </si>
  <si>
    <t>Al Gobierno Central</t>
  </si>
  <si>
    <t>A otras Entidades Públicas</t>
  </si>
  <si>
    <t>A Otras Entidades Públicas</t>
  </si>
  <si>
    <t xml:space="preserve"> 001 - I.V.A Concesiones Obras Públicas</t>
  </si>
  <si>
    <t>002 - Fondo De Infraestructura</t>
  </si>
  <si>
    <t>005 - Reintegro IVA Concesiones DGAC</t>
  </si>
  <si>
    <t>014 - Servicio Agricola y Ganadero</t>
  </si>
  <si>
    <t>015 - Servicio Nacional de Aduanas</t>
  </si>
  <si>
    <t>300 - De Programa de Infraestructura para el Buen Vivir</t>
  </si>
  <si>
    <t>301 - De Fondo De Infraestructura para el Desarrollo 2023</t>
  </si>
  <si>
    <t>TRANSFERENCIAS</t>
  </si>
  <si>
    <t>PRESUPUESTO VIGENTE MOP 2023 AL MES DE FEBRERO</t>
  </si>
  <si>
    <t>PRESUPUESTO EJECUTADO MOP 2023 AL MES DE FEBRERO</t>
  </si>
  <si>
    <t>Dirección General de Obras Públicas</t>
  </si>
  <si>
    <t>Fiscalía</t>
  </si>
  <si>
    <t>Dirección de Contabilidad y Finanzas</t>
  </si>
  <si>
    <t>Dirección de Arquitectura</t>
  </si>
  <si>
    <t>Dirección de Obras Hidráulicas</t>
  </si>
  <si>
    <t>Dirección de Vialidad</t>
  </si>
  <si>
    <t>Dirección de Obras Portuarias</t>
  </si>
  <si>
    <t>Dirección de Aeropuertos</t>
  </si>
  <si>
    <t>Dirección de Planeamiento</t>
  </si>
  <si>
    <t>Subdirección de Servicios Sanitarios Rurales</t>
  </si>
  <si>
    <t>Infraestructura para el Buen Vivir</t>
  </si>
  <si>
    <t>Fondo de Infraestructura para el Desarrollo - 2023</t>
  </si>
  <si>
    <t>Subsecretaría</t>
  </si>
  <si>
    <t>Dirección General de Concesiones de Obras Públicas</t>
  </si>
  <si>
    <t>Dirección General de Aguas</t>
  </si>
  <si>
    <t>Instituto Nacional de Hidráulica</t>
  </si>
  <si>
    <t>Superintendencia de Servicios Sanitarios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</si>
</sst>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5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3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02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>
      <alignment/>
    </xf>
    <xf numFmtId="164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64" fontId="2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64" fontId="52" fillId="0" borderId="0" xfId="0" applyFont="1" applyAlignment="1">
      <alignment/>
    </xf>
    <xf numFmtId="37" fontId="4" fillId="0" borderId="14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left"/>
    </xf>
    <xf numFmtId="37" fontId="4" fillId="0" borderId="14" xfId="0" applyNumberFormat="1" applyFont="1" applyBorder="1" applyAlignment="1" quotePrefix="1">
      <alignment horizontal="right"/>
    </xf>
    <xf numFmtId="164" fontId="4" fillId="0" borderId="10" xfId="0" applyFont="1" applyBorder="1" applyAlignment="1">
      <alignment horizontal="left"/>
    </xf>
    <xf numFmtId="37" fontId="4" fillId="0" borderId="15" xfId="0" applyNumberFormat="1" applyFont="1" applyBorder="1" applyAlignment="1" quotePrefix="1">
      <alignment horizontal="center"/>
    </xf>
    <xf numFmtId="164" fontId="4" fillId="0" borderId="16" xfId="0" applyFont="1" applyBorder="1" applyAlignment="1">
      <alignment/>
    </xf>
    <xf numFmtId="37" fontId="4" fillId="0" borderId="17" xfId="0" applyNumberFormat="1" applyFont="1" applyBorder="1" applyAlignment="1">
      <alignment horizontal="left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164" fontId="4" fillId="0" borderId="18" xfId="0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19" xfId="0" applyNumberFormat="1" applyFont="1" applyBorder="1" applyAlignment="1" quotePrefix="1">
      <alignment horizontal="right"/>
    </xf>
    <xf numFmtId="37" fontId="4" fillId="0" borderId="20" xfId="0" applyNumberFormat="1" applyFont="1" applyBorder="1" applyAlignment="1">
      <alignment horizontal="left"/>
    </xf>
    <xf numFmtId="164" fontId="4" fillId="0" borderId="0" xfId="0" applyFont="1" applyAlignment="1">
      <alignment vertical="center"/>
    </xf>
    <xf numFmtId="3" fontId="7" fillId="0" borderId="21" xfId="0" applyNumberFormat="1" applyFont="1" applyBorder="1" applyAlignment="1">
      <alignment/>
    </xf>
    <xf numFmtId="41" fontId="4" fillId="0" borderId="0" xfId="66" applyFont="1" applyFill="1" applyAlignment="1">
      <alignment/>
    </xf>
    <xf numFmtId="37" fontId="6" fillId="33" borderId="0" xfId="0" applyNumberFormat="1" applyFont="1" applyFill="1" applyAlignment="1">
      <alignment/>
    </xf>
    <xf numFmtId="37" fontId="4" fillId="0" borderId="16" xfId="0" applyNumberFormat="1" applyFont="1" applyBorder="1" applyAlignment="1">
      <alignment/>
    </xf>
    <xf numFmtId="37" fontId="6" fillId="33" borderId="16" xfId="0" applyNumberFormat="1" applyFont="1" applyFill="1" applyBorder="1" applyAlignment="1">
      <alignment/>
    </xf>
    <xf numFmtId="164" fontId="5" fillId="0" borderId="10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164" fontId="3" fillId="0" borderId="10" xfId="0" applyFont="1" applyFill="1" applyBorder="1" applyAlignment="1">
      <alignment vertical="center"/>
    </xf>
    <xf numFmtId="37" fontId="3" fillId="0" borderId="22" xfId="0" applyNumberFormat="1" applyFont="1" applyFill="1" applyBorder="1" applyAlignment="1">
      <alignment horizontal="left" vertical="center"/>
    </xf>
    <xf numFmtId="164" fontId="3" fillId="0" borderId="23" xfId="0" applyFont="1" applyFill="1" applyBorder="1" applyAlignment="1">
      <alignment vertical="center"/>
    </xf>
    <xf numFmtId="37" fontId="3" fillId="0" borderId="24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7" fontId="4" fillId="0" borderId="21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164" fontId="4" fillId="0" borderId="0" xfId="0" applyFont="1" applyFill="1" applyAlignment="1">
      <alignment vertical="center"/>
    </xf>
    <xf numFmtId="164" fontId="3" fillId="0" borderId="22" xfId="0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vertical="center"/>
    </xf>
    <xf numFmtId="164" fontId="4" fillId="0" borderId="0" xfId="0" applyFont="1" applyFill="1" applyAlignment="1">
      <alignment/>
    </xf>
    <xf numFmtId="37" fontId="4" fillId="0" borderId="0" xfId="0" applyNumberFormat="1" applyFont="1" applyFill="1" applyAlignment="1">
      <alignment horizontal="left"/>
    </xf>
    <xf numFmtId="164" fontId="4" fillId="0" borderId="0" xfId="0" applyFont="1" applyFill="1" applyAlignment="1">
      <alignment horizontal="left"/>
    </xf>
    <xf numFmtId="164" fontId="4" fillId="0" borderId="12" xfId="0" applyFont="1" applyFill="1" applyBorder="1" applyAlignment="1">
      <alignment horizontal="center"/>
    </xf>
    <xf numFmtId="164" fontId="4" fillId="0" borderId="12" xfId="0" applyFont="1" applyFill="1" applyBorder="1" applyAlignment="1">
      <alignment horizontal="center" wrapText="1"/>
    </xf>
    <xf numFmtId="164" fontId="3" fillId="0" borderId="12" xfId="0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37" fontId="4" fillId="0" borderId="13" xfId="0" applyNumberFormat="1" applyFont="1" applyFill="1" applyBorder="1" applyAlignment="1" quotePrefix="1">
      <alignment horizontal="center"/>
    </xf>
    <xf numFmtId="37" fontId="3" fillId="0" borderId="13" xfId="0" applyNumberFormat="1" applyFont="1" applyFill="1" applyBorder="1" applyAlignment="1">
      <alignment horizontal="center"/>
    </xf>
    <xf numFmtId="164" fontId="26" fillId="0" borderId="0" xfId="0" applyFont="1" applyAlignment="1">
      <alignment/>
    </xf>
    <xf numFmtId="164" fontId="53" fillId="0" borderId="0" xfId="0" applyFont="1" applyAlignment="1">
      <alignment/>
    </xf>
    <xf numFmtId="164" fontId="28" fillId="0" borderId="0" xfId="0" applyFont="1" applyAlignment="1">
      <alignment horizontal="left"/>
    </xf>
    <xf numFmtId="164" fontId="28" fillId="0" borderId="0" xfId="0" applyFont="1" applyAlignment="1">
      <alignment/>
    </xf>
    <xf numFmtId="37" fontId="28" fillId="0" borderId="0" xfId="0" applyNumberFormat="1" applyFont="1" applyAlignment="1">
      <alignment horizontal="left"/>
    </xf>
    <xf numFmtId="37" fontId="26" fillId="0" borderId="0" xfId="0" applyNumberFormat="1" applyFont="1" applyAlignment="1">
      <alignment horizontal="left"/>
    </xf>
    <xf numFmtId="41" fontId="26" fillId="0" borderId="0" xfId="66" applyFont="1" applyFill="1" applyAlignment="1">
      <alignment/>
    </xf>
    <xf numFmtId="164" fontId="26" fillId="0" borderId="0" xfId="0" applyFont="1" applyAlignment="1">
      <alignment horizontal="left" vertical="center"/>
    </xf>
    <xf numFmtId="164" fontId="26" fillId="0" borderId="0" xfId="0" applyFont="1" applyAlignment="1">
      <alignment vertical="center"/>
    </xf>
    <xf numFmtId="164" fontId="26" fillId="0" borderId="12" xfId="0" applyFont="1" applyBorder="1" applyAlignment="1">
      <alignment horizontal="center" vertical="center"/>
    </xf>
    <xf numFmtId="164" fontId="26" fillId="0" borderId="12" xfId="0" applyFont="1" applyBorder="1" applyAlignment="1">
      <alignment horizontal="center" vertical="center" wrapText="1"/>
    </xf>
    <xf numFmtId="165" fontId="28" fillId="0" borderId="0" xfId="0" applyNumberFormat="1" applyFont="1" applyAlignment="1">
      <alignment/>
    </xf>
    <xf numFmtId="37" fontId="26" fillId="0" borderId="13" xfId="0" applyNumberFormat="1" applyFont="1" applyBorder="1" applyAlignment="1" quotePrefix="1">
      <alignment horizontal="center"/>
    </xf>
    <xf numFmtId="37" fontId="30" fillId="0" borderId="22" xfId="0" applyNumberFormat="1" applyFont="1" applyFill="1" applyBorder="1" applyAlignment="1">
      <alignment horizontal="left" vertical="center"/>
    </xf>
    <xf numFmtId="164" fontId="30" fillId="0" borderId="23" xfId="0" applyFont="1" applyFill="1" applyBorder="1" applyAlignment="1">
      <alignment vertical="center"/>
    </xf>
    <xf numFmtId="37" fontId="30" fillId="0" borderId="24" xfId="0" applyNumberFormat="1" applyFont="1" applyFill="1" applyBorder="1" applyAlignment="1">
      <alignment horizontal="center" vertical="center"/>
    </xf>
    <xf numFmtId="164" fontId="30" fillId="0" borderId="0" xfId="0" applyFont="1" applyFill="1" applyAlignment="1">
      <alignment vertical="center"/>
    </xf>
    <xf numFmtId="3" fontId="30" fillId="0" borderId="21" xfId="0" applyNumberFormat="1" applyFont="1" applyFill="1" applyBorder="1" applyAlignment="1">
      <alignment vertical="center"/>
    </xf>
    <xf numFmtId="37" fontId="26" fillId="0" borderId="14" xfId="0" applyNumberFormat="1" applyFont="1" applyBorder="1" applyAlignment="1" quotePrefix="1">
      <alignment horizontal="center"/>
    </xf>
    <xf numFmtId="37" fontId="26" fillId="0" borderId="10" xfId="0" applyNumberFormat="1" applyFont="1" applyBorder="1" applyAlignment="1">
      <alignment horizontal="left"/>
    </xf>
    <xf numFmtId="3" fontId="31" fillId="0" borderId="11" xfId="0" applyNumberFormat="1" applyFont="1" applyBorder="1" applyAlignment="1">
      <alignment/>
    </xf>
    <xf numFmtId="37" fontId="26" fillId="0" borderId="15" xfId="0" applyNumberFormat="1" applyFont="1" applyBorder="1" applyAlignment="1" quotePrefix="1">
      <alignment horizontal="center"/>
    </xf>
    <xf numFmtId="164" fontId="26" fillId="0" borderId="16" xfId="0" applyFont="1" applyBorder="1" applyAlignment="1">
      <alignment/>
    </xf>
    <xf numFmtId="37" fontId="26" fillId="0" borderId="17" xfId="0" applyNumberFormat="1" applyFont="1" applyBorder="1" applyAlignment="1">
      <alignment horizontal="left"/>
    </xf>
    <xf numFmtId="3" fontId="31" fillId="0" borderId="13" xfId="0" applyNumberFormat="1" applyFont="1" applyBorder="1" applyAlignment="1">
      <alignment/>
    </xf>
    <xf numFmtId="37" fontId="26" fillId="0" borderId="14" xfId="0" applyNumberFormat="1" applyFont="1" applyBorder="1" applyAlignment="1" quotePrefix="1">
      <alignment horizontal="right"/>
    </xf>
    <xf numFmtId="164" fontId="30" fillId="0" borderId="22" xfId="0" applyFont="1" applyFill="1" applyBorder="1" applyAlignment="1">
      <alignment vertical="center"/>
    </xf>
    <xf numFmtId="164" fontId="26" fillId="0" borderId="10" xfId="0" applyFont="1" applyBorder="1" applyAlignment="1">
      <alignment horizontal="left"/>
    </xf>
    <xf numFmtId="37" fontId="26" fillId="0" borderId="19" xfId="0" applyNumberFormat="1" applyFont="1" applyBorder="1" applyAlignment="1" quotePrefix="1">
      <alignment horizontal="right"/>
    </xf>
    <xf numFmtId="164" fontId="26" fillId="0" borderId="18" xfId="0" applyFont="1" applyBorder="1" applyAlignment="1">
      <alignment/>
    </xf>
    <xf numFmtId="37" fontId="26" fillId="0" borderId="20" xfId="0" applyNumberFormat="1" applyFont="1" applyBorder="1" applyAlignment="1">
      <alignment horizontal="left"/>
    </xf>
    <xf numFmtId="3" fontId="31" fillId="0" borderId="12" xfId="0" applyNumberFormat="1" applyFont="1" applyBorder="1" applyAlignment="1">
      <alignment/>
    </xf>
    <xf numFmtId="164" fontId="26" fillId="0" borderId="17" xfId="0" applyFont="1" applyBorder="1" applyAlignment="1">
      <alignment horizontal="left"/>
    </xf>
    <xf numFmtId="3" fontId="26" fillId="0" borderId="0" xfId="0" applyNumberFormat="1" applyFont="1" applyAlignment="1">
      <alignment/>
    </xf>
    <xf numFmtId="164" fontId="54" fillId="0" borderId="0" xfId="0" applyFont="1" applyAlignment="1">
      <alignment/>
    </xf>
    <xf numFmtId="164" fontId="26" fillId="0" borderId="0" xfId="0" applyFont="1" applyAlignment="1">
      <alignment horizontal="left"/>
    </xf>
    <xf numFmtId="164" fontId="29" fillId="0" borderId="10" xfId="0" applyFont="1" applyFill="1" applyBorder="1" applyAlignment="1">
      <alignment vertical="center"/>
    </xf>
    <xf numFmtId="37" fontId="29" fillId="0" borderId="22" xfId="0" applyNumberFormat="1" applyFont="1" applyFill="1" applyBorder="1" applyAlignment="1">
      <alignment horizontal="left" vertical="center"/>
    </xf>
    <xf numFmtId="164" fontId="29" fillId="0" borderId="23" xfId="0" applyFont="1" applyFill="1" applyBorder="1" applyAlignment="1">
      <alignment vertical="center"/>
    </xf>
    <xf numFmtId="37" fontId="29" fillId="0" borderId="24" xfId="0" applyNumberFormat="1" applyFont="1" applyFill="1" applyBorder="1" applyAlignment="1">
      <alignment horizontal="center" vertical="center"/>
    </xf>
    <xf numFmtId="164" fontId="29" fillId="0" borderId="0" xfId="0" applyFont="1" applyFill="1" applyAlignment="1">
      <alignment vertical="center"/>
    </xf>
    <xf numFmtId="3" fontId="29" fillId="0" borderId="21" xfId="0" applyNumberFormat="1" applyFont="1" applyFill="1" applyBorder="1" applyAlignment="1">
      <alignment vertical="center"/>
    </xf>
    <xf numFmtId="164" fontId="26" fillId="0" borderId="10" xfId="0" applyFont="1" applyBorder="1" applyAlignment="1">
      <alignment/>
    </xf>
    <xf numFmtId="164" fontId="29" fillId="0" borderId="22" xfId="0" applyFont="1" applyFill="1" applyBorder="1" applyAlignment="1">
      <alignment vertical="center"/>
    </xf>
    <xf numFmtId="3" fontId="31" fillId="0" borderId="21" xfId="0" applyNumberFormat="1" applyFont="1" applyBorder="1" applyAlignment="1">
      <alignment/>
    </xf>
    <xf numFmtId="164" fontId="28" fillId="0" borderId="0" xfId="0" applyFont="1" applyAlignment="1">
      <alignment horizontal="center"/>
    </xf>
    <xf numFmtId="164" fontId="29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164" fontId="52" fillId="35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81"/>
  <sheetViews>
    <sheetView zoomScale="55" zoomScaleNormal="55" zoomScalePageLayoutView="0" workbookViewId="0" topLeftCell="L52">
      <selection activeCell="O21" sqref="O21"/>
    </sheetView>
  </sheetViews>
  <sheetFormatPr defaultColWidth="9.625" defaultRowHeight="18" customHeight="1"/>
  <cols>
    <col min="1" max="1" width="1.875" style="1" hidden="1" customWidth="1"/>
    <col min="2" max="2" width="7.25390625" style="1" customWidth="1"/>
    <col min="3" max="3" width="0.875" style="1" customWidth="1"/>
    <col min="4" max="4" width="55.50390625" style="1" customWidth="1"/>
    <col min="5" max="5" width="1.875" style="1" customWidth="1"/>
    <col min="6" max="6" width="17.625" style="1" customWidth="1"/>
    <col min="7" max="7" width="19.125" style="1" customWidth="1"/>
    <col min="8" max="8" width="16.50390625" style="1" customWidth="1"/>
    <col min="9" max="9" width="18.375" style="1" customWidth="1"/>
    <col min="10" max="22" width="20.25390625" style="1" customWidth="1"/>
    <col min="23" max="16384" width="9.625" style="1" customWidth="1"/>
  </cols>
  <sheetData>
    <row r="1" spans="2:22" ht="18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3"/>
      <c r="R1" s="53"/>
      <c r="S1" s="53"/>
      <c r="T1" s="53"/>
      <c r="U1" s="53"/>
      <c r="V1" s="53"/>
    </row>
    <row r="2" spans="2:22" ht="18" customHeight="1">
      <c r="B2" s="55"/>
      <c r="C2" s="53"/>
      <c r="D2" s="53"/>
      <c r="E2" s="53"/>
      <c r="F2" s="53"/>
      <c r="G2" s="53"/>
      <c r="H2" s="53"/>
      <c r="I2" s="53"/>
      <c r="J2" s="53"/>
      <c r="K2" s="53"/>
      <c r="L2" s="99" t="s">
        <v>120</v>
      </c>
      <c r="M2" s="99"/>
      <c r="N2" s="99"/>
      <c r="O2" s="99"/>
      <c r="P2" s="99"/>
      <c r="Q2" s="53"/>
      <c r="R2" s="53"/>
      <c r="S2" s="53"/>
      <c r="T2" s="53"/>
      <c r="U2" s="53"/>
      <c r="V2" s="53"/>
    </row>
    <row r="3" spans="2:22" ht="18" customHeight="1">
      <c r="B3" s="55"/>
      <c r="C3" s="53"/>
      <c r="D3" s="53"/>
      <c r="E3" s="53"/>
      <c r="F3" s="56"/>
      <c r="G3" s="56"/>
      <c r="H3" s="56"/>
      <c r="I3" s="56"/>
      <c r="J3" s="56"/>
      <c r="K3" s="56"/>
      <c r="L3" s="98" t="s">
        <v>103</v>
      </c>
      <c r="M3" s="98"/>
      <c r="N3" s="98"/>
      <c r="O3" s="98"/>
      <c r="P3" s="98"/>
      <c r="Q3" s="56"/>
      <c r="R3" s="56"/>
      <c r="S3" s="56"/>
      <c r="T3" s="56"/>
      <c r="U3" s="56"/>
      <c r="V3" s="56"/>
    </row>
    <row r="4" spans="2:22" ht="18" customHeight="1">
      <c r="B4" s="57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4"/>
      <c r="V4" s="54"/>
    </row>
    <row r="5" spans="2:22" ht="18" customHeight="1">
      <c r="B5" s="57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2:22" ht="18" customHeight="1">
      <c r="B6" s="58"/>
      <c r="C6" s="53"/>
      <c r="D6" s="53"/>
      <c r="E6" s="53"/>
      <c r="F6" s="59">
        <f>+F9-F34</f>
        <v>0</v>
      </c>
      <c r="G6" s="59">
        <f aca="true" t="shared" si="0" ref="G6:V6">+G9-G34</f>
        <v>0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9">
        <f t="shared" si="0"/>
        <v>0</v>
      </c>
      <c r="O6" s="59">
        <f t="shared" si="0"/>
        <v>0</v>
      </c>
      <c r="P6" s="59">
        <f t="shared" si="0"/>
        <v>0</v>
      </c>
      <c r="Q6" s="59">
        <f t="shared" si="0"/>
        <v>0</v>
      </c>
      <c r="R6" s="59">
        <f t="shared" si="0"/>
        <v>0</v>
      </c>
      <c r="S6" s="59">
        <f t="shared" si="0"/>
        <v>0</v>
      </c>
      <c r="T6" s="59">
        <f t="shared" si="0"/>
        <v>0</v>
      </c>
      <c r="U6" s="59">
        <f t="shared" si="0"/>
        <v>0</v>
      </c>
      <c r="V6" s="59">
        <f t="shared" si="0"/>
        <v>0</v>
      </c>
    </row>
    <row r="7" spans="2:22" s="24" customFormat="1" ht="74.25" customHeight="1">
      <c r="B7" s="60"/>
      <c r="C7" s="61"/>
      <c r="D7" s="61"/>
      <c r="E7" s="61"/>
      <c r="F7" s="62" t="s">
        <v>134</v>
      </c>
      <c r="G7" s="63" t="s">
        <v>122</v>
      </c>
      <c r="H7" s="62" t="s">
        <v>123</v>
      </c>
      <c r="I7" s="63" t="s">
        <v>124</v>
      </c>
      <c r="J7" s="63" t="s">
        <v>125</v>
      </c>
      <c r="K7" s="63" t="s">
        <v>126</v>
      </c>
      <c r="L7" s="63" t="s">
        <v>127</v>
      </c>
      <c r="M7" s="63" t="s">
        <v>128</v>
      </c>
      <c r="N7" s="63" t="s">
        <v>129</v>
      </c>
      <c r="O7" s="63" t="s">
        <v>130</v>
      </c>
      <c r="P7" s="63" t="s">
        <v>131</v>
      </c>
      <c r="Q7" s="63" t="s">
        <v>132</v>
      </c>
      <c r="R7" s="63" t="s">
        <v>133</v>
      </c>
      <c r="S7" s="63" t="s">
        <v>135</v>
      </c>
      <c r="T7" s="63" t="s">
        <v>136</v>
      </c>
      <c r="U7" s="63" t="s">
        <v>137</v>
      </c>
      <c r="V7" s="63" t="s">
        <v>138</v>
      </c>
    </row>
    <row r="8" spans="2:22" ht="18" customHeight="1">
      <c r="B8" s="64"/>
      <c r="C8" s="53"/>
      <c r="D8" s="53"/>
      <c r="E8" s="53"/>
      <c r="F8" s="65" t="s">
        <v>91</v>
      </c>
      <c r="G8" s="65" t="s">
        <v>81</v>
      </c>
      <c r="H8" s="65" t="s">
        <v>82</v>
      </c>
      <c r="I8" s="65" t="s">
        <v>83</v>
      </c>
      <c r="J8" s="65" t="s">
        <v>84</v>
      </c>
      <c r="K8" s="65" t="s">
        <v>85</v>
      </c>
      <c r="L8" s="65" t="s">
        <v>86</v>
      </c>
      <c r="M8" s="65" t="s">
        <v>87</v>
      </c>
      <c r="N8" s="65" t="s">
        <v>88</v>
      </c>
      <c r="O8" s="65" t="s">
        <v>89</v>
      </c>
      <c r="P8" s="65" t="s">
        <v>90</v>
      </c>
      <c r="Q8" s="65" t="s">
        <v>104</v>
      </c>
      <c r="R8" s="65" t="s">
        <v>106</v>
      </c>
      <c r="S8" s="65" t="s">
        <v>99</v>
      </c>
      <c r="T8" s="65" t="s">
        <v>92</v>
      </c>
      <c r="U8" s="65" t="s">
        <v>93</v>
      </c>
      <c r="V8" s="65" t="s">
        <v>94</v>
      </c>
    </row>
    <row r="9" spans="1:22" s="32" customFormat="1" ht="24.75" customHeight="1">
      <c r="A9" s="30"/>
      <c r="B9" s="66" t="s">
        <v>0</v>
      </c>
      <c r="C9" s="67"/>
      <c r="D9" s="68" t="s">
        <v>1</v>
      </c>
      <c r="E9" s="69"/>
      <c r="F9" s="70">
        <f>+SUM(F10:F14,F19:F22)+F32+F33</f>
        <v>27493591</v>
      </c>
      <c r="G9" s="70">
        <f>+SUM(G10:G14,G19:G22)+G32+G33</f>
        <v>8128381</v>
      </c>
      <c r="H9" s="70">
        <f aca="true" t="shared" si="1" ref="H9:T9">+SUM(H10:H14,H19:H22)+H32+H33</f>
        <v>3730133</v>
      </c>
      <c r="I9" s="70">
        <f t="shared" si="1"/>
        <v>9551042</v>
      </c>
      <c r="J9" s="70">
        <f t="shared" si="1"/>
        <v>50291574</v>
      </c>
      <c r="K9" s="70">
        <f t="shared" si="1"/>
        <v>313188229</v>
      </c>
      <c r="L9" s="70">
        <f t="shared" si="1"/>
        <v>2063541052</v>
      </c>
      <c r="M9" s="70">
        <f t="shared" si="1"/>
        <v>126726373</v>
      </c>
      <c r="N9" s="70">
        <f t="shared" si="1"/>
        <v>142614030</v>
      </c>
      <c r="O9" s="70">
        <f t="shared" si="1"/>
        <v>7011677</v>
      </c>
      <c r="P9" s="70">
        <f t="shared" si="1"/>
        <v>325336094</v>
      </c>
      <c r="Q9" s="70">
        <f t="shared" si="1"/>
        <v>403202540</v>
      </c>
      <c r="R9" s="70">
        <f t="shared" si="1"/>
        <v>1668858555</v>
      </c>
      <c r="S9" s="70">
        <f t="shared" si="1"/>
        <v>1067462072</v>
      </c>
      <c r="T9" s="70">
        <f t="shared" si="1"/>
        <v>40102795</v>
      </c>
      <c r="U9" s="70">
        <f>+SUM(U10:U14,U19:U22)+U32+U33</f>
        <v>2664581</v>
      </c>
      <c r="V9" s="70">
        <f>+SUM(V10:V14,V19:V22)+V32+V33</f>
        <v>14352365</v>
      </c>
    </row>
    <row r="10" spans="1:22" ht="22.5" customHeight="1">
      <c r="A10" s="3"/>
      <c r="B10" s="71" t="s">
        <v>37</v>
      </c>
      <c r="C10" s="53"/>
      <c r="D10" s="72" t="s">
        <v>14</v>
      </c>
      <c r="E10" s="53"/>
      <c r="F10" s="73">
        <v>10</v>
      </c>
      <c r="G10" s="73">
        <v>5</v>
      </c>
      <c r="H10" s="73">
        <v>2</v>
      </c>
      <c r="I10" s="73">
        <v>3</v>
      </c>
      <c r="J10" s="73">
        <v>10</v>
      </c>
      <c r="K10" s="73">
        <v>10</v>
      </c>
      <c r="L10" s="73">
        <v>10</v>
      </c>
      <c r="M10" s="73">
        <v>10</v>
      </c>
      <c r="N10" s="73">
        <v>10</v>
      </c>
      <c r="O10" s="73">
        <v>10</v>
      </c>
      <c r="P10" s="73">
        <v>10</v>
      </c>
      <c r="Q10" s="73">
        <v>1306933</v>
      </c>
      <c r="R10" s="73"/>
      <c r="S10" s="73">
        <v>479432</v>
      </c>
      <c r="T10" s="73">
        <v>10</v>
      </c>
      <c r="U10" s="73">
        <v>10</v>
      </c>
      <c r="V10" s="73">
        <v>10</v>
      </c>
    </row>
    <row r="11" spans="1:22" ht="22.5" customHeight="1">
      <c r="A11" s="3"/>
      <c r="B11" s="71" t="s">
        <v>21</v>
      </c>
      <c r="C11" s="53"/>
      <c r="D11" s="72" t="s">
        <v>22</v>
      </c>
      <c r="E11" s="53"/>
      <c r="F11" s="73">
        <v>17762</v>
      </c>
      <c r="G11" s="73">
        <v>0</v>
      </c>
      <c r="H11" s="73">
        <v>872</v>
      </c>
      <c r="I11" s="73">
        <v>9539</v>
      </c>
      <c r="J11" s="73">
        <v>29713</v>
      </c>
      <c r="K11" s="73">
        <v>15309</v>
      </c>
      <c r="L11" s="73">
        <v>106300</v>
      </c>
      <c r="M11" s="73">
        <v>8840</v>
      </c>
      <c r="N11" s="73">
        <v>7441</v>
      </c>
      <c r="O11" s="73">
        <v>2412</v>
      </c>
      <c r="P11" s="73">
        <v>0</v>
      </c>
      <c r="Q11" s="73"/>
      <c r="R11" s="73"/>
      <c r="S11" s="73"/>
      <c r="T11" s="73">
        <v>5528</v>
      </c>
      <c r="U11" s="73">
        <v>3083</v>
      </c>
      <c r="V11" s="73"/>
    </row>
    <row r="12" spans="1:22" ht="22.5" customHeight="1">
      <c r="A12" s="3"/>
      <c r="B12" s="71" t="s">
        <v>23</v>
      </c>
      <c r="C12" s="53"/>
      <c r="D12" s="72" t="s">
        <v>24</v>
      </c>
      <c r="E12" s="53"/>
      <c r="F12" s="73"/>
      <c r="G12" s="73"/>
      <c r="H12" s="73"/>
      <c r="I12" s="73"/>
      <c r="J12" s="73">
        <v>501</v>
      </c>
      <c r="K12" s="73">
        <v>2126</v>
      </c>
      <c r="L12" s="73">
        <v>9636668</v>
      </c>
      <c r="M12" s="73"/>
      <c r="N12" s="73">
        <v>1063</v>
      </c>
      <c r="O12" s="73"/>
      <c r="P12" s="73"/>
      <c r="Q12" s="73"/>
      <c r="R12" s="73"/>
      <c r="S12" s="73">
        <v>30506179</v>
      </c>
      <c r="T12" s="73"/>
      <c r="U12" s="73">
        <v>318511</v>
      </c>
      <c r="V12" s="73"/>
    </row>
    <row r="13" spans="1:22" ht="22.5" customHeight="1">
      <c r="A13" s="3"/>
      <c r="B13" s="71" t="s">
        <v>25</v>
      </c>
      <c r="C13" s="53"/>
      <c r="D13" s="72" t="s">
        <v>26</v>
      </c>
      <c r="E13" s="53"/>
      <c r="F13" s="73">
        <v>750432</v>
      </c>
      <c r="G13" s="73">
        <v>94331</v>
      </c>
      <c r="H13" s="73">
        <v>95040</v>
      </c>
      <c r="I13" s="73">
        <v>63780</v>
      </c>
      <c r="J13" s="73">
        <v>200799</v>
      </c>
      <c r="K13" s="73">
        <v>289864</v>
      </c>
      <c r="L13" s="73">
        <v>4783501</v>
      </c>
      <c r="M13" s="73">
        <v>121540</v>
      </c>
      <c r="N13" s="73">
        <v>384807</v>
      </c>
      <c r="O13" s="73">
        <v>72763</v>
      </c>
      <c r="P13" s="73">
        <v>162107</v>
      </c>
      <c r="Q13" s="73"/>
      <c r="R13" s="73"/>
      <c r="S13" s="73">
        <v>40933874</v>
      </c>
      <c r="T13" s="73">
        <v>226651</v>
      </c>
      <c r="U13" s="73">
        <v>12758</v>
      </c>
      <c r="V13" s="73">
        <v>97797</v>
      </c>
    </row>
    <row r="14" spans="1:22" ht="22.5" customHeight="1">
      <c r="A14" s="3"/>
      <c r="B14" s="71" t="s">
        <v>44</v>
      </c>
      <c r="C14" s="53"/>
      <c r="D14" s="72" t="s">
        <v>2</v>
      </c>
      <c r="E14" s="53"/>
      <c r="F14" s="73">
        <f>SUM(F15,F18)</f>
        <v>26709432</v>
      </c>
      <c r="G14" s="73">
        <f aca="true" t="shared" si="2" ref="G14:T14">SUM(G15,G18)</f>
        <v>7803567</v>
      </c>
      <c r="H14" s="73">
        <f t="shared" si="2"/>
        <v>3634217</v>
      </c>
      <c r="I14" s="73">
        <f t="shared" si="2"/>
        <v>9476123</v>
      </c>
      <c r="J14" s="73">
        <f t="shared" si="2"/>
        <v>23463960</v>
      </c>
      <c r="K14" s="73">
        <f t="shared" si="2"/>
        <v>161595423</v>
      </c>
      <c r="L14" s="73">
        <f>SUM(L15,L18)</f>
        <v>1200831440</v>
      </c>
      <c r="M14" s="73">
        <f t="shared" si="2"/>
        <v>86528332</v>
      </c>
      <c r="N14" s="73">
        <f t="shared" si="2"/>
        <v>63421129</v>
      </c>
      <c r="O14" s="73">
        <f t="shared" si="2"/>
        <v>6749951</v>
      </c>
      <c r="P14" s="73">
        <f>SUM(P15,P18)</f>
        <v>156148361</v>
      </c>
      <c r="Q14" s="73">
        <f>SUM(Q15,Q18)</f>
        <v>264944232</v>
      </c>
      <c r="R14" s="73">
        <f>SUM(R15,R18)</f>
        <v>1668858555</v>
      </c>
      <c r="S14" s="73">
        <f>SUM(S15,S18)</f>
        <v>151254727</v>
      </c>
      <c r="T14" s="73">
        <f t="shared" si="2"/>
        <v>33460078</v>
      </c>
      <c r="U14" s="73">
        <f>SUM(U15,U18)</f>
        <v>2300445</v>
      </c>
      <c r="V14" s="73">
        <f>SUM(V15,V18)</f>
        <v>14232225</v>
      </c>
    </row>
    <row r="15" spans="1:22" ht="22.5" customHeight="1">
      <c r="A15" s="3"/>
      <c r="B15" s="71" t="s">
        <v>20</v>
      </c>
      <c r="C15" s="53"/>
      <c r="D15" s="72" t="s">
        <v>45</v>
      </c>
      <c r="E15" s="53"/>
      <c r="F15" s="73">
        <f>SUM(F16:F17)</f>
        <v>26709432</v>
      </c>
      <c r="G15" s="73">
        <f aca="true" t="shared" si="3" ref="G15:T15">SUM(G16:G17)</f>
        <v>7803567</v>
      </c>
      <c r="H15" s="73">
        <f t="shared" si="3"/>
        <v>3634217</v>
      </c>
      <c r="I15" s="73">
        <f t="shared" si="3"/>
        <v>9476123</v>
      </c>
      <c r="J15" s="73">
        <f t="shared" si="3"/>
        <v>23463960</v>
      </c>
      <c r="K15" s="73">
        <f t="shared" si="3"/>
        <v>161595423</v>
      </c>
      <c r="L15" s="73">
        <f>SUM(L16:L17)</f>
        <v>1200831440</v>
      </c>
      <c r="M15" s="73">
        <f t="shared" si="3"/>
        <v>86528332</v>
      </c>
      <c r="N15" s="73">
        <f t="shared" si="3"/>
        <v>63421129</v>
      </c>
      <c r="O15" s="73">
        <f t="shared" si="3"/>
        <v>6749951</v>
      </c>
      <c r="P15" s="73">
        <f t="shared" si="3"/>
        <v>156148361</v>
      </c>
      <c r="Q15" s="73">
        <f>SUM(Q16:Q17)</f>
        <v>264944232</v>
      </c>
      <c r="R15" s="73">
        <f>SUM(R16:R17)</f>
        <v>1668858555</v>
      </c>
      <c r="S15" s="73">
        <f>SUM(S16:S17)</f>
        <v>151254727</v>
      </c>
      <c r="T15" s="73">
        <f t="shared" si="3"/>
        <v>33460078</v>
      </c>
      <c r="U15" s="73">
        <f>SUM(U16:U17)</f>
        <v>2300445</v>
      </c>
      <c r="V15" s="73">
        <f>SUM(V16:V17)</f>
        <v>14232225</v>
      </c>
    </row>
    <row r="16" spans="1:22" ht="22.5" customHeight="1">
      <c r="A16" s="3"/>
      <c r="B16" s="71"/>
      <c r="C16" s="53"/>
      <c r="D16" s="72" t="s">
        <v>3</v>
      </c>
      <c r="E16" s="53"/>
      <c r="F16" s="73">
        <v>18781303</v>
      </c>
      <c r="G16" s="73">
        <v>6768094</v>
      </c>
      <c r="H16" s="73">
        <v>3395781</v>
      </c>
      <c r="I16" s="73">
        <v>8915836</v>
      </c>
      <c r="J16" s="73">
        <v>11998033</v>
      </c>
      <c r="K16" s="73">
        <v>17675372</v>
      </c>
      <c r="L16" s="73">
        <v>117364283</v>
      </c>
      <c r="M16" s="73">
        <v>8965293</v>
      </c>
      <c r="N16" s="73">
        <v>6601352</v>
      </c>
      <c r="O16" s="73">
        <v>5480916</v>
      </c>
      <c r="P16" s="73">
        <v>10110382</v>
      </c>
      <c r="Q16" s="73">
        <v>400614</v>
      </c>
      <c r="R16" s="73">
        <v>12475450</v>
      </c>
      <c r="S16" s="73">
        <v>14441860</v>
      </c>
      <c r="T16" s="73">
        <v>19815302</v>
      </c>
      <c r="U16" s="73">
        <v>2300445</v>
      </c>
      <c r="V16" s="73">
        <v>9672079</v>
      </c>
    </row>
    <row r="17" spans="1:22" ht="22.5" customHeight="1">
      <c r="A17" s="3"/>
      <c r="B17" s="71"/>
      <c r="C17" s="53"/>
      <c r="D17" s="72" t="s">
        <v>48</v>
      </c>
      <c r="E17" s="53"/>
      <c r="F17" s="73">
        <v>7928129</v>
      </c>
      <c r="G17" s="73">
        <v>1035473</v>
      </c>
      <c r="H17" s="73">
        <v>238436</v>
      </c>
      <c r="I17" s="73">
        <v>560287</v>
      </c>
      <c r="J17" s="73">
        <v>11465927</v>
      </c>
      <c r="K17" s="73">
        <v>143920051</v>
      </c>
      <c r="L17" s="73">
        <v>1083467157</v>
      </c>
      <c r="M17" s="73">
        <v>77563039</v>
      </c>
      <c r="N17" s="73">
        <v>56819777</v>
      </c>
      <c r="O17" s="73">
        <v>1269035</v>
      </c>
      <c r="P17" s="73">
        <v>146037979</v>
      </c>
      <c r="Q17" s="73">
        <v>264543618</v>
      </c>
      <c r="R17" s="73">
        <v>1656383105</v>
      </c>
      <c r="S17" s="73">
        <v>136812867</v>
      </c>
      <c r="T17" s="73">
        <v>13644776</v>
      </c>
      <c r="U17" s="73"/>
      <c r="V17" s="73">
        <v>4560146</v>
      </c>
    </row>
    <row r="18" spans="1:22" ht="22.5" customHeight="1">
      <c r="A18" s="3"/>
      <c r="B18" s="71" t="s">
        <v>31</v>
      </c>
      <c r="C18" s="53"/>
      <c r="D18" s="72" t="s">
        <v>46</v>
      </c>
      <c r="E18" s="5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</row>
    <row r="19" spans="1:22" ht="22.5" customHeight="1">
      <c r="A19" s="3"/>
      <c r="B19" s="71" t="s">
        <v>4</v>
      </c>
      <c r="C19" s="53"/>
      <c r="D19" s="72" t="s">
        <v>27</v>
      </c>
      <c r="E19" s="53"/>
      <c r="F19" s="73">
        <v>15945</v>
      </c>
      <c r="G19" s="73">
        <v>1595</v>
      </c>
      <c r="H19" s="73"/>
      <c r="I19" s="73">
        <v>1594</v>
      </c>
      <c r="J19" s="73">
        <v>12756</v>
      </c>
      <c r="K19" s="73">
        <v>19134</v>
      </c>
      <c r="L19" s="73">
        <v>186132</v>
      </c>
      <c r="M19" s="73">
        <v>6378</v>
      </c>
      <c r="N19" s="73">
        <v>7973</v>
      </c>
      <c r="O19" s="73">
        <v>3189</v>
      </c>
      <c r="P19" s="73">
        <v>1063</v>
      </c>
      <c r="Q19" s="73"/>
      <c r="R19" s="73"/>
      <c r="S19" s="73"/>
      <c r="T19" s="73">
        <v>19134</v>
      </c>
      <c r="U19" s="73">
        <v>3189</v>
      </c>
      <c r="V19" s="73">
        <v>22323</v>
      </c>
    </row>
    <row r="20" spans="1:22" ht="22.5" customHeight="1">
      <c r="A20" s="3"/>
      <c r="B20" s="71" t="s">
        <v>71</v>
      </c>
      <c r="C20" s="53"/>
      <c r="D20" s="72" t="s">
        <v>28</v>
      </c>
      <c r="E20" s="5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  <row r="21" spans="1:22" ht="22.5" customHeight="1">
      <c r="A21" s="3"/>
      <c r="B21" s="71" t="s">
        <v>72</v>
      </c>
      <c r="C21" s="53"/>
      <c r="D21" s="72" t="s">
        <v>29</v>
      </c>
      <c r="E21" s="53"/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14439337</v>
      </c>
      <c r="M21" s="73">
        <v>0</v>
      </c>
      <c r="N21" s="73">
        <v>0</v>
      </c>
      <c r="O21" s="73">
        <v>0</v>
      </c>
      <c r="P21" s="73">
        <v>0</v>
      </c>
      <c r="Q21" s="73"/>
      <c r="R21" s="73"/>
      <c r="S21" s="73">
        <v>0</v>
      </c>
      <c r="T21" s="73">
        <v>63331</v>
      </c>
      <c r="U21" s="73">
        <v>26575</v>
      </c>
      <c r="V21" s="73"/>
    </row>
    <row r="22" spans="1:22" ht="22.5" customHeight="1">
      <c r="A22" s="3"/>
      <c r="B22" s="74" t="s">
        <v>73</v>
      </c>
      <c r="C22" s="75"/>
      <c r="D22" s="76" t="s">
        <v>51</v>
      </c>
      <c r="E22" s="75"/>
      <c r="F22" s="77">
        <f>+F23+F24</f>
        <v>0</v>
      </c>
      <c r="G22" s="77">
        <f>+G23+G24</f>
        <v>228878</v>
      </c>
      <c r="H22" s="77">
        <f aca="true" t="shared" si="4" ref="H22:V22">+H23+H24</f>
        <v>0</v>
      </c>
      <c r="I22" s="77">
        <f t="shared" si="4"/>
        <v>0</v>
      </c>
      <c r="J22" s="77">
        <f t="shared" si="4"/>
        <v>26583825</v>
      </c>
      <c r="K22" s="77">
        <f t="shared" si="4"/>
        <v>151266353</v>
      </c>
      <c r="L22" s="77">
        <f t="shared" si="4"/>
        <v>833557654</v>
      </c>
      <c r="M22" s="77">
        <f t="shared" si="4"/>
        <v>40061263</v>
      </c>
      <c r="N22" s="77">
        <f t="shared" si="4"/>
        <v>78791597</v>
      </c>
      <c r="O22" s="77">
        <f t="shared" si="4"/>
        <v>183342</v>
      </c>
      <c r="P22" s="77">
        <f t="shared" si="4"/>
        <v>169024543</v>
      </c>
      <c r="Q22" s="77">
        <f t="shared" si="4"/>
        <v>136951375</v>
      </c>
      <c r="R22" s="77">
        <f t="shared" si="4"/>
        <v>0</v>
      </c>
      <c r="S22" s="77">
        <f t="shared" si="4"/>
        <v>844287850</v>
      </c>
      <c r="T22" s="77">
        <f t="shared" si="4"/>
        <v>6328053</v>
      </c>
      <c r="U22" s="77">
        <f t="shared" si="4"/>
        <v>0</v>
      </c>
      <c r="V22" s="77">
        <f t="shared" si="4"/>
        <v>0</v>
      </c>
    </row>
    <row r="23" spans="1:22" ht="22.5" customHeight="1">
      <c r="A23" s="3"/>
      <c r="B23" s="78" t="s">
        <v>20</v>
      </c>
      <c r="C23" s="53"/>
      <c r="D23" s="72" t="s">
        <v>108</v>
      </c>
      <c r="E23" s="5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>
        <v>32797238</v>
      </c>
      <c r="T23" s="73"/>
      <c r="U23" s="73"/>
      <c r="V23" s="73"/>
    </row>
    <row r="24" spans="1:22" ht="22.5" customHeight="1">
      <c r="A24" s="3"/>
      <c r="B24" s="78" t="s">
        <v>39</v>
      </c>
      <c r="C24" s="53"/>
      <c r="D24" s="72" t="s">
        <v>109</v>
      </c>
      <c r="E24" s="53"/>
      <c r="F24" s="73">
        <f>+SUM(F25:F31)</f>
        <v>0</v>
      </c>
      <c r="G24" s="73">
        <f>+SUM(G25:G31)</f>
        <v>228878</v>
      </c>
      <c r="H24" s="73">
        <f aca="true" t="shared" si="5" ref="H24:V24">+SUM(H25:H31)</f>
        <v>0</v>
      </c>
      <c r="I24" s="73">
        <f t="shared" si="5"/>
        <v>0</v>
      </c>
      <c r="J24" s="73">
        <f t="shared" si="5"/>
        <v>26583825</v>
      </c>
      <c r="K24" s="73">
        <f t="shared" si="5"/>
        <v>151266353</v>
      </c>
      <c r="L24" s="73">
        <f t="shared" si="5"/>
        <v>833557654</v>
      </c>
      <c r="M24" s="73">
        <f t="shared" si="5"/>
        <v>40061263</v>
      </c>
      <c r="N24" s="73">
        <f t="shared" si="5"/>
        <v>78791597</v>
      </c>
      <c r="O24" s="73">
        <f t="shared" si="5"/>
        <v>183342</v>
      </c>
      <c r="P24" s="73">
        <f t="shared" si="5"/>
        <v>169024543</v>
      </c>
      <c r="Q24" s="73">
        <f t="shared" si="5"/>
        <v>136951375</v>
      </c>
      <c r="R24" s="73">
        <f t="shared" si="5"/>
        <v>0</v>
      </c>
      <c r="S24" s="73">
        <f t="shared" si="5"/>
        <v>811490612</v>
      </c>
      <c r="T24" s="73">
        <f t="shared" si="5"/>
        <v>6328053</v>
      </c>
      <c r="U24" s="73">
        <f t="shared" si="5"/>
        <v>0</v>
      </c>
      <c r="V24" s="73">
        <f t="shared" si="5"/>
        <v>0</v>
      </c>
    </row>
    <row r="25" spans="1:22" ht="22.5" customHeight="1">
      <c r="A25" s="3"/>
      <c r="B25" s="78"/>
      <c r="C25" s="53"/>
      <c r="D25" s="72" t="s">
        <v>112</v>
      </c>
      <c r="E25" s="5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>
        <v>544570789</v>
      </c>
      <c r="T25" s="73"/>
      <c r="U25" s="73"/>
      <c r="V25" s="73"/>
    </row>
    <row r="26" spans="1:22" ht="22.5" customHeight="1">
      <c r="A26" s="3"/>
      <c r="B26" s="78"/>
      <c r="C26" s="53"/>
      <c r="D26" s="72" t="s">
        <v>113</v>
      </c>
      <c r="E26" s="5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>
        <v>133155754</v>
      </c>
      <c r="T26" s="73"/>
      <c r="U26" s="73"/>
      <c r="V26" s="73"/>
    </row>
    <row r="27" spans="1:22" ht="22.5" customHeight="1">
      <c r="A27" s="3"/>
      <c r="B27" s="78"/>
      <c r="C27" s="53"/>
      <c r="D27" s="72" t="s">
        <v>114</v>
      </c>
      <c r="E27" s="5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>
        <v>13415562</v>
      </c>
      <c r="T27" s="73"/>
      <c r="U27" s="73"/>
      <c r="V27" s="73"/>
    </row>
    <row r="28" spans="1:22" ht="22.5" customHeight="1">
      <c r="A28" s="3"/>
      <c r="B28" s="78"/>
      <c r="C28" s="53"/>
      <c r="D28" s="72" t="s">
        <v>115</v>
      </c>
      <c r="E28" s="5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>
        <v>485352</v>
      </c>
      <c r="T28" s="73"/>
      <c r="U28" s="73"/>
      <c r="V28" s="73"/>
    </row>
    <row r="29" spans="1:22" ht="22.5" customHeight="1">
      <c r="A29" s="3"/>
      <c r="B29" s="78"/>
      <c r="C29" s="53"/>
      <c r="D29" s="72" t="s">
        <v>116</v>
      </c>
      <c r="E29" s="5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>
        <v>424137</v>
      </c>
      <c r="T29" s="73"/>
      <c r="U29" s="73"/>
      <c r="V29" s="73"/>
    </row>
    <row r="30" spans="1:22" ht="22.5" customHeight="1">
      <c r="A30" s="3"/>
      <c r="B30" s="78"/>
      <c r="C30" s="53"/>
      <c r="D30" s="72" t="s">
        <v>117</v>
      </c>
      <c r="E30" s="53"/>
      <c r="F30" s="73"/>
      <c r="G30" s="73">
        <v>59852</v>
      </c>
      <c r="H30" s="73"/>
      <c r="I30" s="73"/>
      <c r="J30" s="73">
        <v>10472928</v>
      </c>
      <c r="K30" s="73">
        <v>15554151</v>
      </c>
      <c r="L30" s="73">
        <v>277552703</v>
      </c>
      <c r="M30" s="73">
        <v>6291733</v>
      </c>
      <c r="N30" s="73">
        <v>10691822</v>
      </c>
      <c r="O30" s="73">
        <v>134657</v>
      </c>
      <c r="P30" s="73">
        <v>80588307</v>
      </c>
      <c r="Q30" s="73"/>
      <c r="R30" s="73"/>
      <c r="S30" s="73"/>
      <c r="T30" s="73">
        <v>127560</v>
      </c>
      <c r="U30" s="73"/>
      <c r="V30" s="73"/>
    </row>
    <row r="31" spans="1:22" ht="22.5" customHeight="1">
      <c r="A31" s="3"/>
      <c r="B31" s="78"/>
      <c r="C31" s="53"/>
      <c r="D31" s="72" t="s">
        <v>118</v>
      </c>
      <c r="E31" s="53"/>
      <c r="F31" s="73"/>
      <c r="G31" s="73">
        <v>169026</v>
      </c>
      <c r="H31" s="73"/>
      <c r="I31" s="73"/>
      <c r="J31" s="73">
        <v>16110897</v>
      </c>
      <c r="K31" s="73">
        <v>135712202</v>
      </c>
      <c r="L31" s="73">
        <v>556004951</v>
      </c>
      <c r="M31" s="73">
        <v>33769530</v>
      </c>
      <c r="N31" s="73">
        <v>68099775</v>
      </c>
      <c r="O31" s="73">
        <v>48685</v>
      </c>
      <c r="P31" s="73">
        <v>88436236</v>
      </c>
      <c r="Q31" s="73">
        <v>136951375</v>
      </c>
      <c r="R31" s="73"/>
      <c r="S31" s="73">
        <v>119439018</v>
      </c>
      <c r="T31" s="73">
        <v>6200493</v>
      </c>
      <c r="U31" s="73"/>
      <c r="V31" s="73"/>
    </row>
    <row r="32" spans="1:22" ht="22.5" customHeight="1">
      <c r="A32" s="3"/>
      <c r="B32" s="71">
        <v>14</v>
      </c>
      <c r="C32" s="53"/>
      <c r="D32" s="72" t="s">
        <v>95</v>
      </c>
      <c r="E32" s="5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</row>
    <row r="33" spans="1:22" ht="22.5" customHeight="1">
      <c r="A33" s="3"/>
      <c r="B33" s="71" t="s">
        <v>74</v>
      </c>
      <c r="C33" s="53"/>
      <c r="D33" s="72" t="s">
        <v>5</v>
      </c>
      <c r="E33" s="53"/>
      <c r="F33" s="73">
        <v>10</v>
      </c>
      <c r="G33" s="73">
        <v>5</v>
      </c>
      <c r="H33" s="73">
        <v>2</v>
      </c>
      <c r="I33" s="73">
        <v>3</v>
      </c>
      <c r="J33" s="73">
        <v>10</v>
      </c>
      <c r="K33" s="73">
        <v>10</v>
      </c>
      <c r="L33" s="73">
        <v>10</v>
      </c>
      <c r="M33" s="73">
        <v>10</v>
      </c>
      <c r="N33" s="73">
        <v>10</v>
      </c>
      <c r="O33" s="73">
        <v>10</v>
      </c>
      <c r="P33" s="73">
        <v>10</v>
      </c>
      <c r="Q33" s="73"/>
      <c r="R33" s="73"/>
      <c r="S33" s="73">
        <v>10</v>
      </c>
      <c r="T33" s="73">
        <v>10</v>
      </c>
      <c r="U33" s="73">
        <v>10</v>
      </c>
      <c r="V33" s="73">
        <v>10</v>
      </c>
    </row>
    <row r="34" spans="1:22" s="32" customFormat="1" ht="24.75" customHeight="1">
      <c r="A34" s="30"/>
      <c r="B34" s="79"/>
      <c r="C34" s="67"/>
      <c r="D34" s="68" t="s">
        <v>6</v>
      </c>
      <c r="E34" s="69"/>
      <c r="F34" s="70">
        <f>SUM(F35,F36,F37,F38,F42,F43,F44,F53,F54,F58,F59,F63,F64)</f>
        <v>27493590.999999996</v>
      </c>
      <c r="G34" s="70">
        <f aca="true" t="shared" si="6" ref="G34:V34">SUM(G35,G36,G37,G38,G42,G43,G44,G53,G54,G58,G59,G63,G64)</f>
        <v>8128381</v>
      </c>
      <c r="H34" s="70">
        <f t="shared" si="6"/>
        <v>3730133</v>
      </c>
      <c r="I34" s="70">
        <f t="shared" si="6"/>
        <v>9551042</v>
      </c>
      <c r="J34" s="70">
        <f t="shared" si="6"/>
        <v>50291574</v>
      </c>
      <c r="K34" s="70">
        <f t="shared" si="6"/>
        <v>313188229</v>
      </c>
      <c r="L34" s="70">
        <f t="shared" si="6"/>
        <v>2063541052</v>
      </c>
      <c r="M34" s="70">
        <f t="shared" si="6"/>
        <v>126726373</v>
      </c>
      <c r="N34" s="70">
        <f t="shared" si="6"/>
        <v>142614030</v>
      </c>
      <c r="O34" s="70">
        <f t="shared" si="6"/>
        <v>7011677</v>
      </c>
      <c r="P34" s="70">
        <f t="shared" si="6"/>
        <v>325336094</v>
      </c>
      <c r="Q34" s="70">
        <f t="shared" si="6"/>
        <v>403202540</v>
      </c>
      <c r="R34" s="70">
        <f t="shared" si="6"/>
        <v>1668858555</v>
      </c>
      <c r="S34" s="70">
        <f t="shared" si="6"/>
        <v>1067462072</v>
      </c>
      <c r="T34" s="70">
        <f t="shared" si="6"/>
        <v>40102795</v>
      </c>
      <c r="U34" s="70">
        <f t="shared" si="6"/>
        <v>2664581</v>
      </c>
      <c r="V34" s="70">
        <f t="shared" si="6"/>
        <v>14352365</v>
      </c>
    </row>
    <row r="35" spans="1:22" ht="22.5" customHeight="1">
      <c r="A35" s="3"/>
      <c r="B35" s="71" t="s">
        <v>7</v>
      </c>
      <c r="C35" s="53"/>
      <c r="D35" s="72" t="s">
        <v>8</v>
      </c>
      <c r="E35" s="53"/>
      <c r="F35" s="73">
        <v>18781302.999999996</v>
      </c>
      <c r="G35" s="73">
        <v>6768094</v>
      </c>
      <c r="H35" s="73">
        <v>3395781</v>
      </c>
      <c r="I35" s="73">
        <v>8915836</v>
      </c>
      <c r="J35" s="73">
        <v>11998032.999999996</v>
      </c>
      <c r="K35" s="73">
        <v>17675372</v>
      </c>
      <c r="L35" s="73">
        <v>117364282.99999999</v>
      </c>
      <c r="M35" s="73">
        <v>8965293</v>
      </c>
      <c r="N35" s="73">
        <v>6601352</v>
      </c>
      <c r="O35" s="73">
        <v>5480916</v>
      </c>
      <c r="P35" s="73">
        <v>10110382.000000002</v>
      </c>
      <c r="Q35" s="73">
        <v>400614</v>
      </c>
      <c r="R35" s="73">
        <v>12475450</v>
      </c>
      <c r="S35" s="73">
        <v>14441860</v>
      </c>
      <c r="T35" s="73">
        <v>19815302</v>
      </c>
      <c r="U35" s="73">
        <v>1981546</v>
      </c>
      <c r="V35" s="73">
        <v>9672079</v>
      </c>
    </row>
    <row r="36" spans="1:22" ht="22.5" customHeight="1">
      <c r="A36" s="3"/>
      <c r="B36" s="71" t="s">
        <v>9</v>
      </c>
      <c r="C36" s="53"/>
      <c r="D36" s="72" t="s">
        <v>10</v>
      </c>
      <c r="E36" s="53"/>
      <c r="F36" s="73">
        <v>5685930.999999999</v>
      </c>
      <c r="G36" s="73">
        <v>302432</v>
      </c>
      <c r="H36" s="73">
        <v>192257</v>
      </c>
      <c r="I36" s="73">
        <v>395926.0000000001</v>
      </c>
      <c r="J36" s="73">
        <v>745708.9999999999</v>
      </c>
      <c r="K36" s="73">
        <v>1122242</v>
      </c>
      <c r="L36" s="73">
        <v>7944556.999999997</v>
      </c>
      <c r="M36" s="73">
        <v>653105.0000000001</v>
      </c>
      <c r="N36" s="73">
        <v>390257.00000000006</v>
      </c>
      <c r="O36" s="73">
        <v>413062</v>
      </c>
      <c r="P36" s="73">
        <v>840169.0000000002</v>
      </c>
      <c r="Q36" s="73">
        <v>21260</v>
      </c>
      <c r="R36" s="73">
        <v>1917547</v>
      </c>
      <c r="S36" s="73">
        <v>1155220.9999999998</v>
      </c>
      <c r="T36" s="73">
        <v>1781528.9999999998</v>
      </c>
      <c r="U36" s="73">
        <v>260607</v>
      </c>
      <c r="V36" s="73">
        <v>3830868</v>
      </c>
    </row>
    <row r="37" spans="1:22" ht="22.5" customHeight="1">
      <c r="A37" s="3"/>
      <c r="B37" s="71" t="s">
        <v>11</v>
      </c>
      <c r="C37" s="53"/>
      <c r="D37" s="72" t="s">
        <v>52</v>
      </c>
      <c r="E37" s="53"/>
      <c r="F37" s="73">
        <v>0</v>
      </c>
      <c r="G37" s="73">
        <v>0</v>
      </c>
      <c r="H37" s="73">
        <v>0</v>
      </c>
      <c r="I37" s="73">
        <v>0</v>
      </c>
      <c r="J37" s="73">
        <v>10</v>
      </c>
      <c r="K37" s="73">
        <v>10</v>
      </c>
      <c r="L37" s="73">
        <v>10</v>
      </c>
      <c r="M37" s="73">
        <v>0</v>
      </c>
      <c r="N37" s="73">
        <v>10</v>
      </c>
      <c r="O37" s="73"/>
      <c r="P37" s="73">
        <v>0</v>
      </c>
      <c r="Q37" s="73"/>
      <c r="R37" s="73"/>
      <c r="S37" s="73">
        <v>0</v>
      </c>
      <c r="T37" s="73">
        <v>0</v>
      </c>
      <c r="U37" s="73"/>
      <c r="V37" s="73"/>
    </row>
    <row r="38" spans="1:22" ht="22.5" customHeight="1">
      <c r="A38" s="3"/>
      <c r="B38" s="74" t="s">
        <v>12</v>
      </c>
      <c r="C38" s="75"/>
      <c r="D38" s="76" t="s">
        <v>14</v>
      </c>
      <c r="E38" s="75"/>
      <c r="F38" s="77">
        <f>+SUM(F39:F41)</f>
        <v>0</v>
      </c>
      <c r="G38" s="77">
        <f>+SUM(G39:G41)</f>
        <v>84433</v>
      </c>
      <c r="H38" s="77">
        <f aca="true" t="shared" si="7" ref="H38:V38">+SUM(H39:H41)</f>
        <v>0</v>
      </c>
      <c r="I38" s="77">
        <f t="shared" si="7"/>
        <v>0</v>
      </c>
      <c r="J38" s="77">
        <f t="shared" si="7"/>
        <v>0</v>
      </c>
      <c r="K38" s="77">
        <f t="shared" si="7"/>
        <v>0</v>
      </c>
      <c r="L38" s="77">
        <f t="shared" si="7"/>
        <v>1171426</v>
      </c>
      <c r="M38" s="77">
        <f t="shared" si="7"/>
        <v>0</v>
      </c>
      <c r="N38" s="77">
        <f t="shared" si="7"/>
        <v>0</v>
      </c>
      <c r="O38" s="77">
        <f t="shared" si="7"/>
        <v>0</v>
      </c>
      <c r="P38" s="77">
        <f t="shared" si="7"/>
        <v>48660</v>
      </c>
      <c r="Q38" s="77">
        <f t="shared" si="7"/>
        <v>1306933</v>
      </c>
      <c r="R38" s="77">
        <f t="shared" si="7"/>
        <v>1306933</v>
      </c>
      <c r="S38" s="77">
        <f t="shared" si="7"/>
        <v>0</v>
      </c>
      <c r="T38" s="77">
        <f t="shared" si="7"/>
        <v>153665</v>
      </c>
      <c r="U38" s="77">
        <f t="shared" si="7"/>
        <v>0</v>
      </c>
      <c r="V38" s="77">
        <f t="shared" si="7"/>
        <v>0</v>
      </c>
    </row>
    <row r="39" spans="1:22" ht="22.5" customHeight="1">
      <c r="A39" s="3"/>
      <c r="B39" s="78" t="s">
        <v>20</v>
      </c>
      <c r="C39" s="53"/>
      <c r="D39" s="72" t="s">
        <v>108</v>
      </c>
      <c r="E39" s="53"/>
      <c r="F39" s="73"/>
      <c r="G39" s="73">
        <v>84433</v>
      </c>
      <c r="H39" s="73"/>
      <c r="I39" s="73"/>
      <c r="J39" s="73"/>
      <c r="K39" s="73"/>
      <c r="L39" s="73">
        <v>1171426</v>
      </c>
      <c r="M39" s="73"/>
      <c r="N39" s="73"/>
      <c r="O39" s="73"/>
      <c r="P39" s="73">
        <v>48660</v>
      </c>
      <c r="Q39" s="73"/>
      <c r="R39" s="73"/>
      <c r="S39" s="73"/>
      <c r="T39" s="73">
        <v>153665</v>
      </c>
      <c r="U39" s="73"/>
      <c r="V39" s="73"/>
    </row>
    <row r="40" spans="1:22" ht="22.5" customHeight="1">
      <c r="A40" s="3"/>
      <c r="B40" s="78" t="s">
        <v>39</v>
      </c>
      <c r="C40" s="53"/>
      <c r="D40" s="72" t="s">
        <v>109</v>
      </c>
      <c r="E40" s="5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>
        <v>1306933</v>
      </c>
      <c r="S40" s="73"/>
      <c r="T40" s="73"/>
      <c r="U40" s="73"/>
      <c r="V40" s="73"/>
    </row>
    <row r="41" spans="1:22" ht="22.5" customHeight="1">
      <c r="A41" s="3"/>
      <c r="B41" s="78" t="s">
        <v>31</v>
      </c>
      <c r="C41" s="53"/>
      <c r="D41" s="72" t="s">
        <v>110</v>
      </c>
      <c r="E41" s="5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>
        <v>1306933</v>
      </c>
      <c r="R41" s="73"/>
      <c r="S41" s="73"/>
      <c r="T41" s="73"/>
      <c r="U41" s="73"/>
      <c r="V41" s="73"/>
    </row>
    <row r="42" spans="1:22" ht="22.5" customHeight="1">
      <c r="A42" s="3"/>
      <c r="B42" s="71" t="s">
        <v>13</v>
      </c>
      <c r="C42" s="53"/>
      <c r="D42" s="72" t="s">
        <v>30</v>
      </c>
      <c r="E42" s="53"/>
      <c r="F42" s="73">
        <v>316504</v>
      </c>
      <c r="G42" s="73">
        <v>94336</v>
      </c>
      <c r="H42" s="73">
        <v>95042</v>
      </c>
      <c r="I42" s="73">
        <v>63783</v>
      </c>
      <c r="J42" s="73">
        <v>200809</v>
      </c>
      <c r="K42" s="73">
        <v>151684</v>
      </c>
      <c r="L42" s="73">
        <v>1116161</v>
      </c>
      <c r="M42" s="73">
        <v>121550</v>
      </c>
      <c r="N42" s="73">
        <v>63791</v>
      </c>
      <c r="O42" s="73">
        <v>57712</v>
      </c>
      <c r="P42" s="73">
        <v>55817</v>
      </c>
      <c r="Q42" s="73"/>
      <c r="R42" s="73"/>
      <c r="S42" s="73">
        <v>20</v>
      </c>
      <c r="T42" s="73">
        <v>216031</v>
      </c>
      <c r="U42" s="73">
        <v>23397</v>
      </c>
      <c r="V42" s="73">
        <v>74421</v>
      </c>
    </row>
    <row r="43" spans="1:22" ht="22.5" customHeight="1">
      <c r="A43" s="3"/>
      <c r="B43" s="71" t="s">
        <v>75</v>
      </c>
      <c r="C43" s="53"/>
      <c r="D43" s="72" t="s">
        <v>67</v>
      </c>
      <c r="E43" s="5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</row>
    <row r="44" spans="1:22" ht="22.5" customHeight="1">
      <c r="A44" s="3"/>
      <c r="B44" s="71" t="s">
        <v>76</v>
      </c>
      <c r="C44" s="53"/>
      <c r="D44" s="80" t="s">
        <v>68</v>
      </c>
      <c r="E44" s="53"/>
      <c r="F44" s="73">
        <f>SUM(F45:F52)</f>
        <v>2709833</v>
      </c>
      <c r="G44" s="73">
        <f aca="true" t="shared" si="8" ref="G44:M44">SUM(G45:G52)</f>
        <v>309627</v>
      </c>
      <c r="H44" s="73">
        <f t="shared" si="8"/>
        <v>47049</v>
      </c>
      <c r="I44" s="73">
        <f t="shared" si="8"/>
        <v>175491</v>
      </c>
      <c r="J44" s="73">
        <f t="shared" si="8"/>
        <v>556957</v>
      </c>
      <c r="K44" s="73">
        <f t="shared" si="8"/>
        <v>647086</v>
      </c>
      <c r="L44" s="73">
        <f t="shared" si="8"/>
        <v>22089448</v>
      </c>
      <c r="M44" s="73">
        <f t="shared" si="8"/>
        <v>1814843</v>
      </c>
      <c r="N44" s="73">
        <f>SUM(N45:N52)</f>
        <v>240323</v>
      </c>
      <c r="O44" s="73">
        <f aca="true" t="shared" si="9" ref="O44:V44">SUM(O45:O52)</f>
        <v>253554</v>
      </c>
      <c r="P44" s="73">
        <f t="shared" si="9"/>
        <v>622609</v>
      </c>
      <c r="Q44" s="73">
        <f>SUM(Q45:Q52)</f>
        <v>0</v>
      </c>
      <c r="R44" s="73">
        <f>SUM(R45:R52)</f>
        <v>0</v>
      </c>
      <c r="S44" s="73">
        <f t="shared" si="9"/>
        <v>200431</v>
      </c>
      <c r="T44" s="73">
        <f t="shared" si="9"/>
        <v>2458085</v>
      </c>
      <c r="U44" s="73">
        <f t="shared" si="9"/>
        <v>80111</v>
      </c>
      <c r="V44" s="73">
        <f t="shared" si="9"/>
        <v>547305</v>
      </c>
    </row>
    <row r="45" spans="1:22" ht="22.5" customHeight="1">
      <c r="A45" s="3"/>
      <c r="B45" s="81" t="s">
        <v>20</v>
      </c>
      <c r="C45" s="82"/>
      <c r="D45" s="83" t="s">
        <v>38</v>
      </c>
      <c r="E45" s="5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</row>
    <row r="46" spans="1:22" ht="22.5" customHeight="1">
      <c r="A46" s="3"/>
      <c r="B46" s="78" t="s">
        <v>39</v>
      </c>
      <c r="C46" s="53"/>
      <c r="D46" s="72" t="s">
        <v>98</v>
      </c>
      <c r="E46" s="53"/>
      <c r="F46" s="73"/>
      <c r="G46" s="73"/>
      <c r="H46" s="73"/>
      <c r="I46" s="73"/>
      <c r="J46" s="73"/>
      <c r="K46" s="73">
        <v>4018</v>
      </c>
      <c r="L46" s="73"/>
      <c r="M46" s="73"/>
      <c r="N46" s="73">
        <v>36846</v>
      </c>
      <c r="O46" s="73"/>
      <c r="P46" s="73">
        <v>116930</v>
      </c>
      <c r="Q46" s="73"/>
      <c r="R46" s="73"/>
      <c r="S46" s="73"/>
      <c r="T46" s="73"/>
      <c r="U46" s="73"/>
      <c r="V46" s="73"/>
    </row>
    <row r="47" spans="1:22" ht="22.5" customHeight="1">
      <c r="A47" s="3"/>
      <c r="B47" s="78" t="s">
        <v>31</v>
      </c>
      <c r="C47" s="53"/>
      <c r="D47" s="72" t="s">
        <v>33</v>
      </c>
      <c r="E47" s="53"/>
      <c r="F47" s="73">
        <v>200588</v>
      </c>
      <c r="G47" s="73">
        <v>23918</v>
      </c>
      <c r="H47" s="73"/>
      <c r="I47" s="73">
        <v>23917</v>
      </c>
      <c r="J47" s="73">
        <v>200588</v>
      </c>
      <c r="K47" s="73">
        <v>240706</v>
      </c>
      <c r="L47" s="73">
        <v>10997798</v>
      </c>
      <c r="M47" s="73">
        <v>151584</v>
      </c>
      <c r="N47" s="73">
        <v>71753</v>
      </c>
      <c r="O47" s="73">
        <v>47835</v>
      </c>
      <c r="P47" s="73">
        <v>260765</v>
      </c>
      <c r="Q47" s="73"/>
      <c r="R47" s="73"/>
      <c r="S47" s="73">
        <v>60176</v>
      </c>
      <c r="T47" s="73">
        <v>350019</v>
      </c>
      <c r="U47" s="73"/>
      <c r="V47" s="73">
        <v>362563</v>
      </c>
    </row>
    <row r="48" spans="1:22" ht="22.5" customHeight="1">
      <c r="A48" s="3"/>
      <c r="B48" s="78" t="s">
        <v>32</v>
      </c>
      <c r="C48" s="53"/>
      <c r="D48" s="72" t="s">
        <v>34</v>
      </c>
      <c r="E48" s="53"/>
      <c r="F48" s="73"/>
      <c r="G48" s="73">
        <v>573</v>
      </c>
      <c r="H48" s="73">
        <v>5484</v>
      </c>
      <c r="I48" s="73">
        <v>3525</v>
      </c>
      <c r="J48" s="73">
        <v>10989</v>
      </c>
      <c r="K48" s="73">
        <v>4281</v>
      </c>
      <c r="L48" s="73">
        <v>115462</v>
      </c>
      <c r="M48" s="73"/>
      <c r="N48" s="73">
        <v>5975</v>
      </c>
      <c r="O48" s="73">
        <v>2691</v>
      </c>
      <c r="P48" s="73">
        <v>12542</v>
      </c>
      <c r="Q48" s="73"/>
      <c r="R48" s="73"/>
      <c r="S48" s="73">
        <v>3538</v>
      </c>
      <c r="T48" s="73">
        <v>22948</v>
      </c>
      <c r="U48" s="73">
        <v>5168</v>
      </c>
      <c r="V48" s="73">
        <v>5932</v>
      </c>
    </row>
    <row r="49" spans="1:22" ht="22.5" customHeight="1">
      <c r="A49" s="3"/>
      <c r="B49" s="78" t="s">
        <v>37</v>
      </c>
      <c r="C49" s="53"/>
      <c r="D49" s="72" t="s">
        <v>47</v>
      </c>
      <c r="E49" s="53"/>
      <c r="F49" s="73">
        <v>359348</v>
      </c>
      <c r="G49" s="73"/>
      <c r="H49" s="73">
        <v>1244</v>
      </c>
      <c r="I49" s="73"/>
      <c r="J49" s="73">
        <v>39969</v>
      </c>
      <c r="K49" s="73">
        <v>233860</v>
      </c>
      <c r="L49" s="73">
        <v>10268580</v>
      </c>
      <c r="M49" s="73">
        <v>159025</v>
      </c>
      <c r="N49" s="73"/>
      <c r="O49" s="73">
        <v>11291</v>
      </c>
      <c r="P49" s="73">
        <v>28329</v>
      </c>
      <c r="Q49" s="73"/>
      <c r="R49" s="73"/>
      <c r="S49" s="73">
        <v>8649</v>
      </c>
      <c r="T49" s="73">
        <v>367876</v>
      </c>
      <c r="U49" s="73">
        <v>40247</v>
      </c>
      <c r="V49" s="73">
        <v>39299</v>
      </c>
    </row>
    <row r="50" spans="1:22" ht="22.5" customHeight="1">
      <c r="A50" s="3"/>
      <c r="B50" s="78" t="s">
        <v>21</v>
      </c>
      <c r="C50" s="53"/>
      <c r="D50" s="72" t="s">
        <v>36</v>
      </c>
      <c r="E50" s="53"/>
      <c r="F50" s="73">
        <v>737208</v>
      </c>
      <c r="G50" s="73">
        <v>18241</v>
      </c>
      <c r="H50" s="73">
        <v>25225</v>
      </c>
      <c r="I50" s="73"/>
      <c r="J50" s="73">
        <v>204583</v>
      </c>
      <c r="K50" s="73">
        <v>95351</v>
      </c>
      <c r="L50" s="73">
        <v>503731</v>
      </c>
      <c r="M50" s="73">
        <v>51294</v>
      </c>
      <c r="N50" s="73">
        <v>42200</v>
      </c>
      <c r="O50" s="73">
        <v>82427</v>
      </c>
      <c r="P50" s="73">
        <v>132025</v>
      </c>
      <c r="Q50" s="73"/>
      <c r="R50" s="73"/>
      <c r="S50" s="73">
        <v>54851</v>
      </c>
      <c r="T50" s="73">
        <v>846283</v>
      </c>
      <c r="U50" s="73">
        <v>11002</v>
      </c>
      <c r="V50" s="73">
        <v>55808</v>
      </c>
    </row>
    <row r="51" spans="1:22" ht="22.5" customHeight="1">
      <c r="A51" s="3"/>
      <c r="B51" s="78" t="s">
        <v>23</v>
      </c>
      <c r="C51" s="53"/>
      <c r="D51" s="72" t="s">
        <v>35</v>
      </c>
      <c r="E51" s="53"/>
      <c r="F51" s="73">
        <v>1412689</v>
      </c>
      <c r="G51" s="73">
        <v>266895</v>
      </c>
      <c r="H51" s="73">
        <v>15096</v>
      </c>
      <c r="I51" s="73">
        <v>148049</v>
      </c>
      <c r="J51" s="73">
        <v>100828</v>
      </c>
      <c r="K51" s="73">
        <v>68870</v>
      </c>
      <c r="L51" s="73">
        <v>203877</v>
      </c>
      <c r="M51" s="73">
        <v>71040</v>
      </c>
      <c r="N51" s="73">
        <v>83549</v>
      </c>
      <c r="O51" s="73">
        <v>109310</v>
      </c>
      <c r="P51" s="73">
        <v>72018</v>
      </c>
      <c r="Q51" s="73"/>
      <c r="R51" s="73"/>
      <c r="S51" s="73">
        <v>73217</v>
      </c>
      <c r="T51" s="73">
        <v>870959</v>
      </c>
      <c r="U51" s="73">
        <v>23694</v>
      </c>
      <c r="V51" s="73">
        <v>83703</v>
      </c>
    </row>
    <row r="52" spans="1:22" ht="22.5" customHeight="1">
      <c r="A52" s="3"/>
      <c r="B52" s="78" t="s">
        <v>96</v>
      </c>
      <c r="C52" s="53"/>
      <c r="D52" s="72" t="s">
        <v>97</v>
      </c>
      <c r="E52" s="53"/>
      <c r="F52" s="73"/>
      <c r="G52" s="73"/>
      <c r="H52" s="73"/>
      <c r="I52" s="73"/>
      <c r="J52" s="73"/>
      <c r="K52" s="73"/>
      <c r="L52" s="73"/>
      <c r="M52" s="73">
        <v>1381900</v>
      </c>
      <c r="N52" s="73"/>
      <c r="O52" s="73"/>
      <c r="P52" s="73"/>
      <c r="Q52" s="73"/>
      <c r="R52" s="73"/>
      <c r="S52" s="73"/>
      <c r="T52" s="73"/>
      <c r="U52" s="73"/>
      <c r="V52" s="73"/>
    </row>
    <row r="53" spans="1:22" ht="22.5" customHeight="1">
      <c r="A53" s="3"/>
      <c r="B53" s="74">
        <v>30</v>
      </c>
      <c r="C53" s="75"/>
      <c r="D53" s="76" t="s">
        <v>100</v>
      </c>
      <c r="E53" s="53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</row>
    <row r="54" spans="1:22" ht="22.5" customHeight="1">
      <c r="A54" s="3"/>
      <c r="B54" s="74" t="s">
        <v>77</v>
      </c>
      <c r="C54" s="75"/>
      <c r="D54" s="76" t="s">
        <v>15</v>
      </c>
      <c r="E54" s="53"/>
      <c r="F54" s="77">
        <f>SUM(F55,F56,F57)</f>
        <v>0</v>
      </c>
      <c r="G54" s="77">
        <f aca="true" t="shared" si="10" ref="G54:P54">SUM(G55,G56,G57)</f>
        <v>569449</v>
      </c>
      <c r="H54" s="77">
        <f t="shared" si="10"/>
        <v>0</v>
      </c>
      <c r="I54" s="77">
        <f t="shared" si="10"/>
        <v>0</v>
      </c>
      <c r="J54" s="77">
        <f t="shared" si="10"/>
        <v>36790026</v>
      </c>
      <c r="K54" s="77">
        <f t="shared" si="10"/>
        <v>293591805</v>
      </c>
      <c r="L54" s="77">
        <f t="shared" si="10"/>
        <v>1913855137</v>
      </c>
      <c r="M54" s="77">
        <f t="shared" si="10"/>
        <v>115171552</v>
      </c>
      <c r="N54" s="77">
        <f t="shared" si="10"/>
        <v>135318267</v>
      </c>
      <c r="O54" s="77">
        <f t="shared" si="10"/>
        <v>806413</v>
      </c>
      <c r="P54" s="77">
        <f t="shared" si="10"/>
        <v>295780655</v>
      </c>
      <c r="Q54" s="77">
        <f>SUM(Q55,Q56,Q57)</f>
        <v>0</v>
      </c>
      <c r="R54" s="77">
        <f>SUM(R55,R56,R57)</f>
        <v>0</v>
      </c>
      <c r="S54" s="77">
        <f>SUM(S55,S56,S57)</f>
        <v>453554155</v>
      </c>
      <c r="T54" s="77">
        <f>SUM(T55,T56,T57)</f>
        <v>15146653</v>
      </c>
      <c r="U54" s="77">
        <f>SUM(U55,U56,U57)</f>
        <v>318900</v>
      </c>
      <c r="V54" s="77">
        <f>SUM(V55,V56,V57)</f>
        <v>227672</v>
      </c>
    </row>
    <row r="55" spans="1:22" ht="22.5" customHeight="1">
      <c r="A55" s="3"/>
      <c r="B55" s="78" t="s">
        <v>20</v>
      </c>
      <c r="C55" s="53"/>
      <c r="D55" s="72" t="s">
        <v>42</v>
      </c>
      <c r="E55" s="53"/>
      <c r="F55" s="73"/>
      <c r="G55" s="73">
        <v>569449</v>
      </c>
      <c r="H55" s="73"/>
      <c r="I55" s="73"/>
      <c r="J55" s="73">
        <v>364800</v>
      </c>
      <c r="K55" s="73">
        <v>4469086</v>
      </c>
      <c r="L55" s="73">
        <v>6524875</v>
      </c>
      <c r="M55" s="73">
        <v>1470571</v>
      </c>
      <c r="N55" s="73">
        <v>486780</v>
      </c>
      <c r="O55" s="73">
        <v>806413</v>
      </c>
      <c r="P55" s="73"/>
      <c r="Q55" s="73"/>
      <c r="R55" s="73"/>
      <c r="S55" s="73"/>
      <c r="T55" s="73">
        <v>2623160</v>
      </c>
      <c r="U55" s="73">
        <v>318900</v>
      </c>
      <c r="V55" s="73"/>
    </row>
    <row r="56" spans="1:22" ht="22.5" customHeight="1">
      <c r="A56" s="3"/>
      <c r="B56" s="78" t="s">
        <v>39</v>
      </c>
      <c r="C56" s="53"/>
      <c r="D56" s="72" t="s">
        <v>43</v>
      </c>
      <c r="E56" s="53"/>
      <c r="F56" s="73"/>
      <c r="G56" s="73"/>
      <c r="H56" s="73"/>
      <c r="I56" s="73"/>
      <c r="J56" s="73">
        <v>36425226</v>
      </c>
      <c r="K56" s="73">
        <v>289122719</v>
      </c>
      <c r="L56" s="73">
        <v>1907330262</v>
      </c>
      <c r="M56" s="73">
        <v>113700981</v>
      </c>
      <c r="N56" s="73">
        <v>134831487</v>
      </c>
      <c r="O56" s="73"/>
      <c r="P56" s="73">
        <v>295780655</v>
      </c>
      <c r="Q56" s="73"/>
      <c r="R56" s="73"/>
      <c r="S56" s="73">
        <v>453554155</v>
      </c>
      <c r="T56" s="73">
        <v>12523493</v>
      </c>
      <c r="U56" s="73"/>
      <c r="V56" s="73">
        <v>227672</v>
      </c>
    </row>
    <row r="57" spans="1:22" ht="22.5" customHeight="1">
      <c r="A57" s="3"/>
      <c r="B57" s="78" t="s">
        <v>31</v>
      </c>
      <c r="C57" s="53"/>
      <c r="D57" s="72" t="s">
        <v>101</v>
      </c>
      <c r="E57" s="5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1:22" ht="22.5" customHeight="1">
      <c r="A58" s="3"/>
      <c r="B58" s="71" t="s">
        <v>16</v>
      </c>
      <c r="C58" s="53"/>
      <c r="D58" s="72" t="s">
        <v>40</v>
      </c>
      <c r="E58" s="53"/>
      <c r="F58" s="73"/>
      <c r="G58" s="73"/>
      <c r="H58" s="73"/>
      <c r="I58" s="73"/>
      <c r="J58" s="73">
        <v>10</v>
      </c>
      <c r="K58" s="73">
        <v>10</v>
      </c>
      <c r="L58" s="73">
        <v>10</v>
      </c>
      <c r="M58" s="73">
        <v>10</v>
      </c>
      <c r="N58" s="73">
        <v>10</v>
      </c>
      <c r="O58" s="73"/>
      <c r="P58" s="73">
        <v>10</v>
      </c>
      <c r="Q58" s="73"/>
      <c r="R58" s="73"/>
      <c r="S58" s="73"/>
      <c r="T58" s="73">
        <v>10</v>
      </c>
      <c r="U58" s="73"/>
      <c r="V58" s="73"/>
    </row>
    <row r="59" spans="1:22" ht="22.5" customHeight="1">
      <c r="A59" s="3"/>
      <c r="B59" s="74" t="s">
        <v>17</v>
      </c>
      <c r="C59" s="75"/>
      <c r="D59" s="85" t="s">
        <v>18</v>
      </c>
      <c r="E59" s="75"/>
      <c r="F59" s="77">
        <f>+SUM(F60:F62)</f>
        <v>0</v>
      </c>
      <c r="G59" s="77">
        <f>+SUM(G60:G62)</f>
        <v>0</v>
      </c>
      <c r="H59" s="77">
        <f aca="true" t="shared" si="11" ref="H59:V59">+SUM(H60:H62)</f>
        <v>0</v>
      </c>
      <c r="I59" s="77">
        <f t="shared" si="11"/>
        <v>0</v>
      </c>
      <c r="J59" s="77">
        <f t="shared" si="11"/>
        <v>0</v>
      </c>
      <c r="K59" s="77">
        <f t="shared" si="11"/>
        <v>0</v>
      </c>
      <c r="L59" s="77">
        <f t="shared" si="11"/>
        <v>0</v>
      </c>
      <c r="M59" s="77">
        <f t="shared" si="11"/>
        <v>0</v>
      </c>
      <c r="N59" s="77">
        <f t="shared" si="11"/>
        <v>0</v>
      </c>
      <c r="O59" s="77">
        <f t="shared" si="11"/>
        <v>0</v>
      </c>
      <c r="P59" s="77">
        <f t="shared" si="11"/>
        <v>17877772</v>
      </c>
      <c r="Q59" s="77">
        <f t="shared" si="11"/>
        <v>401473723</v>
      </c>
      <c r="R59" s="77">
        <f t="shared" si="11"/>
        <v>1653158615</v>
      </c>
      <c r="S59" s="77">
        <f t="shared" si="11"/>
        <v>598110365</v>
      </c>
      <c r="T59" s="77">
        <f t="shared" si="11"/>
        <v>531500</v>
      </c>
      <c r="U59" s="77">
        <f t="shared" si="11"/>
        <v>0</v>
      </c>
      <c r="V59" s="77">
        <f t="shared" si="11"/>
        <v>0</v>
      </c>
    </row>
    <row r="60" spans="1:22" ht="22.5" customHeight="1">
      <c r="A60" s="3"/>
      <c r="B60" s="78" t="s">
        <v>20</v>
      </c>
      <c r="C60" s="53"/>
      <c r="D60" s="72" t="s">
        <v>108</v>
      </c>
      <c r="E60" s="5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>
        <v>598110365</v>
      </c>
      <c r="T60" s="73"/>
      <c r="U60" s="73"/>
      <c r="V60" s="73"/>
    </row>
    <row r="61" spans="1:22" ht="22.5" customHeight="1">
      <c r="A61" s="3"/>
      <c r="B61" s="78" t="s">
        <v>39</v>
      </c>
      <c r="C61" s="53"/>
      <c r="D61" s="72" t="s">
        <v>109</v>
      </c>
      <c r="E61" s="5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>
        <v>401473713</v>
      </c>
      <c r="R61" s="73">
        <v>1160942188</v>
      </c>
      <c r="S61" s="73"/>
      <c r="T61" s="73"/>
      <c r="U61" s="73"/>
      <c r="V61" s="73"/>
    </row>
    <row r="62" spans="1:22" ht="22.5" customHeight="1">
      <c r="A62" s="3"/>
      <c r="B62" s="78" t="s">
        <v>31</v>
      </c>
      <c r="C62" s="53"/>
      <c r="D62" s="72" t="s">
        <v>111</v>
      </c>
      <c r="E62" s="5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>
        <v>17877772</v>
      </c>
      <c r="Q62" s="73">
        <v>10</v>
      </c>
      <c r="R62" s="73">
        <v>492216427</v>
      </c>
      <c r="S62" s="73"/>
      <c r="T62" s="73">
        <v>531500</v>
      </c>
      <c r="U62" s="73"/>
      <c r="V62" s="73"/>
    </row>
    <row r="63" spans="1:22" ht="22.5" customHeight="1">
      <c r="A63" s="3"/>
      <c r="B63" s="71" t="s">
        <v>78</v>
      </c>
      <c r="C63" s="53"/>
      <c r="D63" s="72" t="s">
        <v>41</v>
      </c>
      <c r="E63" s="53"/>
      <c r="F63" s="73">
        <v>10</v>
      </c>
      <c r="G63" s="73">
        <v>5</v>
      </c>
      <c r="H63" s="73">
        <v>2</v>
      </c>
      <c r="I63" s="73">
        <v>3</v>
      </c>
      <c r="J63" s="73">
        <v>10</v>
      </c>
      <c r="K63" s="73">
        <v>10</v>
      </c>
      <c r="L63" s="73">
        <v>10</v>
      </c>
      <c r="M63" s="73">
        <v>10</v>
      </c>
      <c r="N63" s="73">
        <v>10</v>
      </c>
      <c r="O63" s="73">
        <v>10</v>
      </c>
      <c r="P63" s="73">
        <v>10</v>
      </c>
      <c r="Q63" s="73"/>
      <c r="R63" s="73"/>
      <c r="S63" s="73">
        <v>10</v>
      </c>
      <c r="T63" s="73">
        <v>10</v>
      </c>
      <c r="U63" s="73">
        <v>10</v>
      </c>
      <c r="V63" s="73">
        <v>10</v>
      </c>
    </row>
    <row r="64" spans="1:22" ht="22.5" customHeight="1">
      <c r="A64" s="3"/>
      <c r="B64" s="74" t="s">
        <v>79</v>
      </c>
      <c r="C64" s="75"/>
      <c r="D64" s="76" t="s">
        <v>19</v>
      </c>
      <c r="E64" s="53"/>
      <c r="F64" s="77">
        <v>10</v>
      </c>
      <c r="G64" s="77">
        <v>5</v>
      </c>
      <c r="H64" s="77">
        <v>2</v>
      </c>
      <c r="I64" s="77">
        <v>3</v>
      </c>
      <c r="J64" s="77">
        <v>10</v>
      </c>
      <c r="K64" s="77">
        <v>10</v>
      </c>
      <c r="L64" s="77">
        <v>10</v>
      </c>
      <c r="M64" s="77">
        <v>10</v>
      </c>
      <c r="N64" s="77">
        <v>10</v>
      </c>
      <c r="O64" s="77">
        <v>10</v>
      </c>
      <c r="P64" s="77">
        <v>10</v>
      </c>
      <c r="Q64" s="77">
        <v>10</v>
      </c>
      <c r="R64" s="77">
        <v>10</v>
      </c>
      <c r="S64" s="77">
        <v>10</v>
      </c>
      <c r="T64" s="77">
        <v>10</v>
      </c>
      <c r="U64" s="77">
        <v>10</v>
      </c>
      <c r="V64" s="77">
        <v>10</v>
      </c>
    </row>
    <row r="65" spans="2:22" ht="25.5" customHeight="1">
      <c r="B65" s="53"/>
      <c r="C65" s="53"/>
      <c r="D65" s="53"/>
      <c r="E65" s="53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6:22" ht="18" customHeight="1" hidden="1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>
        <f>+U9-U34</f>
        <v>0</v>
      </c>
      <c r="V66" s="4">
        <f>+V9-V34</f>
        <v>0</v>
      </c>
    </row>
    <row r="67" spans="6:22" ht="18" customHeight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6:22" ht="18" customHeight="1" hidden="1">
      <c r="F68" s="2">
        <v>27411991</v>
      </c>
      <c r="G68" s="2">
        <v>8128381</v>
      </c>
      <c r="H68" s="2">
        <v>3730133</v>
      </c>
      <c r="I68" s="2">
        <v>9551042</v>
      </c>
      <c r="J68" s="2">
        <v>51091574</v>
      </c>
      <c r="K68" s="2">
        <v>313188229</v>
      </c>
      <c r="L68" s="2">
        <v>2063541052</v>
      </c>
      <c r="M68" s="2">
        <v>126726373</v>
      </c>
      <c r="N68" s="2">
        <v>142614030</v>
      </c>
      <c r="O68" s="2">
        <v>6890677</v>
      </c>
      <c r="P68" s="2">
        <v>325336094</v>
      </c>
      <c r="Q68" s="2">
        <v>403202540</v>
      </c>
      <c r="R68" s="2">
        <v>1668858555</v>
      </c>
      <c r="S68" s="2">
        <v>1067462072</v>
      </c>
      <c r="T68" s="2">
        <v>40305395</v>
      </c>
      <c r="U68" s="2">
        <v>2664581</v>
      </c>
      <c r="V68" s="2">
        <v>14352365</v>
      </c>
    </row>
    <row r="69" spans="6:22" ht="18" customHeight="1" hidden="1">
      <c r="F69" s="2">
        <f>+F68-F9</f>
        <v>-81600</v>
      </c>
      <c r="G69" s="2">
        <f>+G68-G9</f>
        <v>0</v>
      </c>
      <c r="H69" s="2">
        <f aca="true" t="shared" si="12" ref="H69:V69">+H68-H9</f>
        <v>0</v>
      </c>
      <c r="I69" s="2">
        <f t="shared" si="12"/>
        <v>0</v>
      </c>
      <c r="J69" s="2">
        <f t="shared" si="12"/>
        <v>800000</v>
      </c>
      <c r="K69" s="2">
        <f t="shared" si="12"/>
        <v>0</v>
      </c>
      <c r="L69" s="2">
        <f t="shared" si="12"/>
        <v>0</v>
      </c>
      <c r="M69" s="2">
        <f t="shared" si="12"/>
        <v>0</v>
      </c>
      <c r="N69" s="2">
        <f t="shared" si="12"/>
        <v>0</v>
      </c>
      <c r="O69" s="2">
        <f t="shared" si="12"/>
        <v>-121000</v>
      </c>
      <c r="P69" s="2">
        <f t="shared" si="12"/>
        <v>0</v>
      </c>
      <c r="Q69" s="2">
        <f t="shared" si="12"/>
        <v>0</v>
      </c>
      <c r="R69" s="2">
        <f t="shared" si="12"/>
        <v>0</v>
      </c>
      <c r="S69" s="2">
        <f t="shared" si="12"/>
        <v>0</v>
      </c>
      <c r="T69" s="2">
        <f t="shared" si="12"/>
        <v>202600</v>
      </c>
      <c r="U69" s="2">
        <f t="shared" si="12"/>
        <v>0</v>
      </c>
      <c r="V69" s="2">
        <f t="shared" si="12"/>
        <v>0</v>
      </c>
    </row>
    <row r="70" spans="6:22" ht="18" customHeight="1" hidden="1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6:22" ht="18" customHeight="1" hidden="1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6:22" ht="18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6:22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6:22" ht="18" customHeight="1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6:22" ht="18" customHeight="1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6:22" ht="18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6:22" ht="18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6:22" ht="18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6:22" ht="18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6:22" ht="18" customHeight="1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6:22" ht="18" customHeight="1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</sheetData>
  <sheetProtection/>
  <mergeCells count="2">
    <mergeCell ref="L3:P3"/>
    <mergeCell ref="L2:P2"/>
  </mergeCells>
  <printOptions/>
  <pageMargins left="0.4330708661417323" right="0.07874015748031496" top="0.2362204724409449" bottom="0.15748031496062992" header="0.07874015748031496" footer="0.07874015748031496"/>
  <pageSetup fitToHeight="0" horizontalDpi="600" verticalDpi="600" orientation="landscape" paperSize="11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89"/>
  <sheetViews>
    <sheetView tabSelected="1" zoomScale="70" zoomScaleNormal="70" zoomScalePageLayoutView="0" workbookViewId="0" topLeftCell="A1">
      <selection activeCell="G4" sqref="G4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47.625" style="1" customWidth="1"/>
    <col min="5" max="5" width="0.875" style="1" customWidth="1"/>
    <col min="6" max="22" width="16.00390625" style="1" customWidth="1"/>
    <col min="23" max="16384" width="9.625" style="1" customWidth="1"/>
  </cols>
  <sheetData>
    <row r="1" spans="1:22" ht="18" customHeight="1">
      <c r="A1" s="53"/>
      <c r="B1" s="53"/>
      <c r="C1" s="53"/>
      <c r="D1" s="87">
        <v>1000</v>
      </c>
      <c r="E1" s="53"/>
      <c r="F1" s="54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4"/>
      <c r="S1" s="54"/>
      <c r="T1" s="54"/>
      <c r="U1" s="53"/>
      <c r="V1" s="53"/>
    </row>
    <row r="2" spans="1:22" ht="18" customHeight="1">
      <c r="A2" s="53"/>
      <c r="B2" s="55"/>
      <c r="C2" s="53"/>
      <c r="D2" s="53"/>
      <c r="E2" s="53"/>
      <c r="F2" s="53"/>
      <c r="G2" s="53"/>
      <c r="H2" s="53"/>
      <c r="I2" s="53"/>
      <c r="J2" s="53"/>
      <c r="K2" s="53"/>
      <c r="L2" s="99" t="s">
        <v>121</v>
      </c>
      <c r="M2" s="99"/>
      <c r="N2" s="99"/>
      <c r="O2" s="99"/>
      <c r="P2" s="99"/>
      <c r="Q2" s="53"/>
      <c r="R2" s="53"/>
      <c r="S2" s="53"/>
      <c r="T2" s="53"/>
      <c r="U2" s="53"/>
      <c r="V2" s="53"/>
    </row>
    <row r="3" spans="1:22" ht="18" customHeight="1">
      <c r="A3" s="53"/>
      <c r="B3" s="55"/>
      <c r="C3" s="53"/>
      <c r="D3" s="53"/>
      <c r="E3" s="53"/>
      <c r="F3" s="56"/>
      <c r="G3" s="56"/>
      <c r="H3" s="56"/>
      <c r="I3" s="56"/>
      <c r="J3" s="56"/>
      <c r="K3" s="56"/>
      <c r="L3" s="100" t="s">
        <v>103</v>
      </c>
      <c r="M3" s="100"/>
      <c r="N3" s="100"/>
      <c r="O3" s="100"/>
      <c r="P3" s="100"/>
      <c r="Q3" s="56"/>
      <c r="R3" s="56"/>
      <c r="S3" s="56"/>
      <c r="T3" s="56"/>
      <c r="U3" s="56"/>
      <c r="V3" s="56"/>
    </row>
    <row r="4" spans="1:22" ht="18" customHeight="1">
      <c r="A4" s="53"/>
      <c r="B4" s="57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4"/>
      <c r="V4" s="54"/>
    </row>
    <row r="5" spans="1:22" ht="18" customHeight="1">
      <c r="A5" s="53"/>
      <c r="B5" s="57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  <c r="V5" s="54"/>
    </row>
    <row r="6" spans="1:22" ht="18" customHeight="1">
      <c r="A6" s="53"/>
      <c r="B6" s="58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ht="63">
      <c r="A7" s="53"/>
      <c r="B7" s="88"/>
      <c r="C7" s="53"/>
      <c r="D7" s="53"/>
      <c r="E7" s="53"/>
      <c r="F7" s="62" t="s">
        <v>134</v>
      </c>
      <c r="G7" s="63" t="s">
        <v>122</v>
      </c>
      <c r="H7" s="62" t="s">
        <v>123</v>
      </c>
      <c r="I7" s="63" t="s">
        <v>124</v>
      </c>
      <c r="J7" s="63" t="s">
        <v>125</v>
      </c>
      <c r="K7" s="63" t="s">
        <v>126</v>
      </c>
      <c r="L7" s="63" t="s">
        <v>127</v>
      </c>
      <c r="M7" s="63" t="s">
        <v>128</v>
      </c>
      <c r="N7" s="63" t="s">
        <v>129</v>
      </c>
      <c r="O7" s="63" t="s">
        <v>130</v>
      </c>
      <c r="P7" s="63" t="s">
        <v>131</v>
      </c>
      <c r="Q7" s="63" t="s">
        <v>132</v>
      </c>
      <c r="R7" s="63" t="s">
        <v>133</v>
      </c>
      <c r="S7" s="63" t="s">
        <v>135</v>
      </c>
      <c r="T7" s="63" t="s">
        <v>136</v>
      </c>
      <c r="U7" s="63" t="s">
        <v>137</v>
      </c>
      <c r="V7" s="63" t="s">
        <v>138</v>
      </c>
    </row>
    <row r="8" spans="1:22" ht="18" customHeight="1">
      <c r="A8" s="53"/>
      <c r="B8" s="64"/>
      <c r="C8" s="53"/>
      <c r="D8" s="53"/>
      <c r="E8" s="53"/>
      <c r="F8" s="65" t="s">
        <v>91</v>
      </c>
      <c r="G8" s="65" t="s">
        <v>81</v>
      </c>
      <c r="H8" s="65" t="s">
        <v>82</v>
      </c>
      <c r="I8" s="65" t="s">
        <v>83</v>
      </c>
      <c r="J8" s="65" t="s">
        <v>84</v>
      </c>
      <c r="K8" s="65" t="s">
        <v>85</v>
      </c>
      <c r="L8" s="65" t="s">
        <v>86</v>
      </c>
      <c r="M8" s="65" t="s">
        <v>87</v>
      </c>
      <c r="N8" s="65" t="s">
        <v>88</v>
      </c>
      <c r="O8" s="65" t="s">
        <v>89</v>
      </c>
      <c r="P8" s="65" t="s">
        <v>90</v>
      </c>
      <c r="Q8" s="65" t="s">
        <v>104</v>
      </c>
      <c r="R8" s="65" t="s">
        <v>106</v>
      </c>
      <c r="S8" s="65" t="s">
        <v>99</v>
      </c>
      <c r="T8" s="65" t="s">
        <v>92</v>
      </c>
      <c r="U8" s="65" t="s">
        <v>93</v>
      </c>
      <c r="V8" s="65" t="s">
        <v>94</v>
      </c>
    </row>
    <row r="9" spans="1:22" s="41" customFormat="1" ht="24.75" customHeight="1">
      <c r="A9" s="89"/>
      <c r="B9" s="90" t="s">
        <v>0</v>
      </c>
      <c r="C9" s="91"/>
      <c r="D9" s="92" t="s">
        <v>1</v>
      </c>
      <c r="E9" s="93"/>
      <c r="F9" s="94">
        <f>SUM(F11,F12,F13,F14,F19,F20,F21,F22,F32,F33,F10)</f>
        <v>4417678.443</v>
      </c>
      <c r="G9" s="94">
        <f aca="true" t="shared" si="0" ref="G9:V9">SUM(G11,G12,G13,G14,G19,G20,G21,G22,G32,G33,G10)</f>
        <v>1462946.525</v>
      </c>
      <c r="H9" s="94">
        <f t="shared" si="0"/>
        <v>646364.164</v>
      </c>
      <c r="I9" s="94">
        <f t="shared" si="0"/>
        <v>2125976.161</v>
      </c>
      <c r="J9" s="94">
        <f t="shared" si="0"/>
        <v>4993637.646999999</v>
      </c>
      <c r="K9" s="94">
        <f t="shared" si="0"/>
        <v>38686052.173</v>
      </c>
      <c r="L9" s="94">
        <f t="shared" si="0"/>
        <v>188670907.959</v>
      </c>
      <c r="M9" s="94">
        <f t="shared" si="0"/>
        <v>13609104.428000001</v>
      </c>
      <c r="N9" s="94">
        <f t="shared" si="0"/>
        <v>26670392.169999998</v>
      </c>
      <c r="O9" s="94">
        <f t="shared" si="0"/>
        <v>1563213.795</v>
      </c>
      <c r="P9" s="94">
        <f t="shared" si="0"/>
        <v>25479055.303</v>
      </c>
      <c r="Q9" s="94">
        <f>SUM(Q11,Q12,Q13,Q14,Q19,Q20,Q21,Q22,Q32,Q33,Q10)</f>
        <v>59027</v>
      </c>
      <c r="R9" s="94">
        <f>SUM(R11,R12,R13,R14,R19,R20,R21,R22,R32,R33,R10)</f>
        <v>1100000</v>
      </c>
      <c r="S9" s="94">
        <f>SUM(S11,S12,S13,S14,S19,S20,S21,S22,S32,S33,S10)</f>
        <v>215205734.332</v>
      </c>
      <c r="T9" s="94">
        <f t="shared" si="0"/>
        <v>5788260.386999999</v>
      </c>
      <c r="U9" s="94">
        <f t="shared" si="0"/>
        <v>433181</v>
      </c>
      <c r="V9" s="94">
        <f t="shared" si="0"/>
        <v>2010847</v>
      </c>
    </row>
    <row r="10" spans="1:22" ht="22.5" customHeight="1">
      <c r="A10" s="95"/>
      <c r="B10" s="71" t="s">
        <v>37</v>
      </c>
      <c r="C10" s="53"/>
      <c r="D10" s="72" t="s">
        <v>14</v>
      </c>
      <c r="E10" s="53"/>
      <c r="F10" s="73">
        <f>'EJEC NO IMPRIMIR'!F10/'EJEC REGULAR'!$D$1</f>
        <v>50855.192</v>
      </c>
      <c r="G10" s="73">
        <f>'EJEC NO IMPRIMIR'!G10/'EJEC REGULAR'!$D$1</f>
        <v>13632.792</v>
      </c>
      <c r="H10" s="73">
        <f>'EJEC NO IMPRIMIR'!H10/'EJEC REGULAR'!$D$1</f>
        <v>68.763</v>
      </c>
      <c r="I10" s="73">
        <f>'EJEC NO IMPRIMIR'!I10/'EJEC REGULAR'!$D$1</f>
        <v>18428.054</v>
      </c>
      <c r="J10" s="73">
        <f>'EJEC NO IMPRIMIR'!J10/'EJEC REGULAR'!$D$1</f>
        <v>9442.197</v>
      </c>
      <c r="K10" s="73">
        <f>'EJEC NO IMPRIMIR'!K10/'EJEC REGULAR'!$D$1</f>
        <v>12173.552</v>
      </c>
      <c r="L10" s="73">
        <f>'EJEC NO IMPRIMIR'!L10/'EJEC REGULAR'!$D$1</f>
        <v>84348.697</v>
      </c>
      <c r="M10" s="73">
        <f>'EJEC NO IMPRIMIR'!M10/'EJEC REGULAR'!$D$1</f>
        <v>3291.548</v>
      </c>
      <c r="N10" s="73">
        <f>'EJEC NO IMPRIMIR'!N10/'EJEC REGULAR'!$D$1</f>
        <v>0</v>
      </c>
      <c r="O10" s="73">
        <f>'EJEC NO IMPRIMIR'!O10/'EJEC REGULAR'!$D$1</f>
        <v>375.037</v>
      </c>
      <c r="P10" s="73">
        <f>'EJEC NO IMPRIMIR'!P10/'EJEC REGULAR'!$D$1</f>
        <v>10975.722</v>
      </c>
      <c r="Q10" s="73">
        <f>'EJEC NO IMPRIMIR'!Q10/'EJEC REGULAR'!$D$1</f>
        <v>0</v>
      </c>
      <c r="R10" s="73">
        <f>'EJEC NO IMPRIMIR'!R10/'EJEC REGULAR'!$D$1</f>
        <v>0</v>
      </c>
      <c r="S10" s="73">
        <f>'EJEC NO IMPRIMIR'!S10/'EJEC REGULAR'!$D$1</f>
        <v>605.663</v>
      </c>
      <c r="T10" s="73">
        <f>'EJEC NO IMPRIMIR'!T10/'EJEC REGULAR'!$D$1</f>
        <v>8018.412</v>
      </c>
      <c r="U10" s="73">
        <f>'EJEC NO IMPRIMIR'!U10/'EJEC REGULAR'!$D$1</f>
        <v>0</v>
      </c>
      <c r="V10" s="73">
        <f>'EJEC NO IMPRIMIR'!V10/'EJEC REGULAR'!$D$1</f>
        <v>0</v>
      </c>
    </row>
    <row r="11" spans="1:22" ht="22.5" customHeight="1">
      <c r="A11" s="95"/>
      <c r="B11" s="71" t="s">
        <v>21</v>
      </c>
      <c r="C11" s="53"/>
      <c r="D11" s="72" t="s">
        <v>22</v>
      </c>
      <c r="E11" s="53"/>
      <c r="F11" s="73">
        <f>'EJEC NO IMPRIMIR'!F11/'EJEC REGULAR'!$D$1</f>
        <v>2919.962</v>
      </c>
      <c r="G11" s="73">
        <f>'EJEC NO IMPRIMIR'!G11/'EJEC REGULAR'!$D$1</f>
        <v>297.795</v>
      </c>
      <c r="H11" s="73">
        <f>'EJEC NO IMPRIMIR'!H11/'EJEC REGULAR'!$D$1</f>
        <v>164.836</v>
      </c>
      <c r="I11" s="73">
        <f>'EJEC NO IMPRIMIR'!I11/'EJEC REGULAR'!$D$1</f>
        <v>1338.184</v>
      </c>
      <c r="J11" s="73">
        <f>'EJEC NO IMPRIMIR'!J11/'EJEC REGULAR'!$D$1</f>
        <v>4612.677</v>
      </c>
      <c r="K11" s="73">
        <f>'EJEC NO IMPRIMIR'!K11/'EJEC REGULAR'!$D$1</f>
        <v>2237.701</v>
      </c>
      <c r="L11" s="73">
        <f>'EJEC NO IMPRIMIR'!L11/'EJEC REGULAR'!$D$1</f>
        <v>25057.834</v>
      </c>
      <c r="M11" s="73">
        <f>'EJEC NO IMPRIMIR'!M11/'EJEC REGULAR'!$D$1</f>
        <v>1520.119</v>
      </c>
      <c r="N11" s="73">
        <f>'EJEC NO IMPRIMIR'!N11/'EJEC REGULAR'!$D$1</f>
        <v>1190.579</v>
      </c>
      <c r="O11" s="73">
        <f>'EJEC NO IMPRIMIR'!O11/'EJEC REGULAR'!$D$1</f>
        <v>423.574</v>
      </c>
      <c r="P11" s="73">
        <f>'EJEC NO IMPRIMIR'!P11/'EJEC REGULAR'!$D$1</f>
        <v>577.922</v>
      </c>
      <c r="Q11" s="73">
        <f>'EJEC NO IMPRIMIR'!Q11/'EJEC REGULAR'!$D$1</f>
        <v>0</v>
      </c>
      <c r="R11" s="73">
        <f>'EJEC NO IMPRIMIR'!R11/'EJEC REGULAR'!$D$1</f>
        <v>0</v>
      </c>
      <c r="S11" s="73">
        <f>'EJEC NO IMPRIMIR'!S11/'EJEC REGULAR'!$D$1</f>
        <v>0</v>
      </c>
      <c r="T11" s="73">
        <f>'EJEC NO IMPRIMIR'!T11/'EJEC REGULAR'!$D$1</f>
        <v>991.098</v>
      </c>
      <c r="U11" s="73">
        <f>'EJEC NO IMPRIMIR'!U11/'EJEC REGULAR'!$D$1</f>
        <v>515</v>
      </c>
      <c r="V11" s="73">
        <f>'EJEC NO IMPRIMIR'!V11/'EJEC REGULAR'!$D$1</f>
        <v>0</v>
      </c>
    </row>
    <row r="12" spans="1:22" ht="22.5" customHeight="1">
      <c r="A12" s="95"/>
      <c r="B12" s="71" t="s">
        <v>23</v>
      </c>
      <c r="C12" s="53"/>
      <c r="D12" s="72" t="s">
        <v>24</v>
      </c>
      <c r="E12" s="53"/>
      <c r="F12" s="73">
        <f>'EJEC NO IMPRIMIR'!F12/'EJEC REGULAR'!$D$1</f>
        <v>0</v>
      </c>
      <c r="G12" s="73">
        <f>'EJEC NO IMPRIMIR'!G12/'EJEC REGULAR'!$D$1</f>
        <v>0</v>
      </c>
      <c r="H12" s="73">
        <f>'EJEC NO IMPRIMIR'!H12/'EJEC REGULAR'!$D$1</f>
        <v>0</v>
      </c>
      <c r="I12" s="73">
        <f>'EJEC NO IMPRIMIR'!I12/'EJEC REGULAR'!$D$1</f>
        <v>0</v>
      </c>
      <c r="J12" s="73">
        <f>'EJEC NO IMPRIMIR'!J12/'EJEC REGULAR'!$D$1</f>
        <v>20</v>
      </c>
      <c r="K12" s="73">
        <f>'EJEC NO IMPRIMIR'!K12/'EJEC REGULAR'!$D$1</f>
        <v>0</v>
      </c>
      <c r="L12" s="73">
        <f>'EJEC NO IMPRIMIR'!L12/'EJEC REGULAR'!$D$1</f>
        <v>973698.865</v>
      </c>
      <c r="M12" s="73">
        <f>'EJEC NO IMPRIMIR'!M12/'EJEC REGULAR'!$D$1</f>
        <v>0</v>
      </c>
      <c r="N12" s="73">
        <f>'EJEC NO IMPRIMIR'!N12/'EJEC REGULAR'!$D$1</f>
        <v>0</v>
      </c>
      <c r="O12" s="73">
        <f>'EJEC NO IMPRIMIR'!O12/'EJEC REGULAR'!$D$1</f>
        <v>0</v>
      </c>
      <c r="P12" s="73">
        <f>'EJEC NO IMPRIMIR'!P12/'EJEC REGULAR'!$D$1</f>
        <v>0</v>
      </c>
      <c r="Q12" s="73">
        <f>'EJEC NO IMPRIMIR'!Q12/'EJEC REGULAR'!$D$1</f>
        <v>0</v>
      </c>
      <c r="R12" s="73">
        <f>'EJEC NO IMPRIMIR'!R12/'EJEC REGULAR'!$D$1</f>
        <v>0</v>
      </c>
      <c r="S12" s="73">
        <f>'EJEC NO IMPRIMIR'!S12/'EJEC REGULAR'!$D$1</f>
        <v>24200768.214</v>
      </c>
      <c r="T12" s="73">
        <f>'EJEC NO IMPRIMIR'!T12/'EJEC REGULAR'!$D$1</f>
        <v>0</v>
      </c>
      <c r="U12" s="73">
        <f>'EJEC NO IMPRIMIR'!U12/'EJEC REGULAR'!$D$1</f>
        <v>4173</v>
      </c>
      <c r="V12" s="73">
        <f>'EJEC NO IMPRIMIR'!V12/'EJEC REGULAR'!$D$1</f>
        <v>0</v>
      </c>
    </row>
    <row r="13" spans="1:22" ht="22.5" customHeight="1">
      <c r="A13" s="95"/>
      <c r="B13" s="71" t="s">
        <v>25</v>
      </c>
      <c r="C13" s="53"/>
      <c r="D13" s="72" t="s">
        <v>26</v>
      </c>
      <c r="E13" s="53"/>
      <c r="F13" s="73">
        <f>'EJEC NO IMPRIMIR'!F13/'EJEC REGULAR'!$D$1</f>
        <v>212410.113</v>
      </c>
      <c r="G13" s="73">
        <f>'EJEC NO IMPRIMIR'!G13/'EJEC REGULAR'!$D$1</f>
        <v>13375.535</v>
      </c>
      <c r="H13" s="73">
        <f>'EJEC NO IMPRIMIR'!H13/'EJEC REGULAR'!$D$1</f>
        <v>12741.639</v>
      </c>
      <c r="I13" s="73">
        <f>'EJEC NO IMPRIMIR'!I13/'EJEC REGULAR'!$D$1</f>
        <v>13725.583</v>
      </c>
      <c r="J13" s="73">
        <f>'EJEC NO IMPRIMIR'!J13/'EJEC REGULAR'!$D$1</f>
        <v>43939.084</v>
      </c>
      <c r="K13" s="73">
        <f>'EJEC NO IMPRIMIR'!K13/'EJEC REGULAR'!$D$1</f>
        <v>92318.389</v>
      </c>
      <c r="L13" s="73">
        <f>'EJEC NO IMPRIMIR'!L13/'EJEC REGULAR'!$D$1</f>
        <v>995572.01</v>
      </c>
      <c r="M13" s="73">
        <f>'EJEC NO IMPRIMIR'!M13/'EJEC REGULAR'!$D$1</f>
        <v>38731.934</v>
      </c>
      <c r="N13" s="73">
        <f>'EJEC NO IMPRIMIR'!N13/'EJEC REGULAR'!$D$1</f>
        <v>89698.743</v>
      </c>
      <c r="O13" s="73">
        <f>'EJEC NO IMPRIMIR'!O13/'EJEC REGULAR'!$D$1</f>
        <v>11001.061</v>
      </c>
      <c r="P13" s="73">
        <f>'EJEC NO IMPRIMIR'!P13/'EJEC REGULAR'!$D$1</f>
        <v>37003.985</v>
      </c>
      <c r="Q13" s="73">
        <f>'EJEC NO IMPRIMIR'!Q13/'EJEC REGULAR'!$D$1</f>
        <v>0</v>
      </c>
      <c r="R13" s="73">
        <f>'EJEC NO IMPRIMIR'!R13/'EJEC REGULAR'!$D$1</f>
        <v>0</v>
      </c>
      <c r="S13" s="73">
        <f>'EJEC NO IMPRIMIR'!S13/'EJEC REGULAR'!$D$1</f>
        <v>7632807.733</v>
      </c>
      <c r="T13" s="73">
        <f>'EJEC NO IMPRIMIR'!T13/'EJEC REGULAR'!$D$1</f>
        <v>46573.347</v>
      </c>
      <c r="U13" s="73">
        <f>'EJEC NO IMPRIMIR'!U13/'EJEC REGULAR'!$D$1</f>
        <v>34107</v>
      </c>
      <c r="V13" s="73">
        <f>'EJEC NO IMPRIMIR'!V13/'EJEC REGULAR'!$D$1</f>
        <v>28777</v>
      </c>
    </row>
    <row r="14" spans="1:22" ht="22.5" customHeight="1">
      <c r="A14" s="95"/>
      <c r="B14" s="71" t="s">
        <v>44</v>
      </c>
      <c r="C14" s="53"/>
      <c r="D14" s="72" t="s">
        <v>2</v>
      </c>
      <c r="E14" s="53"/>
      <c r="F14" s="73">
        <f>'EJEC NO IMPRIMIR'!F14/'EJEC REGULAR'!$D$1</f>
        <v>2600000</v>
      </c>
      <c r="G14" s="73">
        <f>'EJEC NO IMPRIMIR'!G14/'EJEC REGULAR'!$D$1</f>
        <v>781392</v>
      </c>
      <c r="H14" s="73">
        <f>'EJEC NO IMPRIMIR'!H14/'EJEC REGULAR'!$D$1</f>
        <v>414969</v>
      </c>
      <c r="I14" s="73">
        <f>'EJEC NO IMPRIMIR'!I14/'EJEC REGULAR'!$D$1</f>
        <v>1217281</v>
      </c>
      <c r="J14" s="73">
        <f>'EJEC NO IMPRIMIR'!J14/'EJEC REGULAR'!$D$1</f>
        <v>1520000</v>
      </c>
      <c r="K14" s="73">
        <f>'EJEC NO IMPRIMIR'!K14/'EJEC REGULAR'!$D$1</f>
        <v>2420000</v>
      </c>
      <c r="L14" s="73">
        <f>'EJEC NO IMPRIMIR'!L14/'EJEC REGULAR'!$D$1</f>
        <v>16300000</v>
      </c>
      <c r="M14" s="73">
        <f>'EJEC NO IMPRIMIR'!M14/'EJEC REGULAR'!$D$1</f>
        <v>1200132</v>
      </c>
      <c r="N14" s="73">
        <f>'EJEC NO IMPRIMIR'!N14/'EJEC REGULAR'!$D$1</f>
        <v>1150000</v>
      </c>
      <c r="O14" s="73">
        <f>'EJEC NO IMPRIMIR'!O14/'EJEC REGULAR'!$D$1</f>
        <v>703954</v>
      </c>
      <c r="P14" s="73">
        <f>'EJEC NO IMPRIMIR'!P14/'EJEC REGULAR'!$D$1</f>
        <v>1015000</v>
      </c>
      <c r="Q14" s="73">
        <f>'EJEC NO IMPRIMIR'!Q14/'EJEC REGULAR'!$D$1</f>
        <v>59027</v>
      </c>
      <c r="R14" s="73">
        <f>'EJEC NO IMPRIMIR'!R14/'EJEC REGULAR'!$D$1</f>
        <v>1100000</v>
      </c>
      <c r="S14" s="73">
        <f>'EJEC NO IMPRIMIR'!S14/'EJEC REGULAR'!$D$1</f>
        <v>1682741</v>
      </c>
      <c r="T14" s="73">
        <f>'EJEC NO IMPRIMIR'!T14/'EJEC REGULAR'!$D$1</f>
        <v>2190000</v>
      </c>
      <c r="U14" s="73">
        <f>'EJEC NO IMPRIMIR'!U14/'EJEC REGULAR'!$D$1</f>
        <v>140000</v>
      </c>
      <c r="V14" s="73">
        <f>'EJEC NO IMPRIMIR'!V14/'EJEC REGULAR'!$D$1</f>
        <v>1976919</v>
      </c>
    </row>
    <row r="15" spans="1:22" ht="22.5" customHeight="1">
      <c r="A15" s="95"/>
      <c r="B15" s="71" t="s">
        <v>20</v>
      </c>
      <c r="C15" s="53"/>
      <c r="D15" s="72" t="s">
        <v>45</v>
      </c>
      <c r="E15" s="53"/>
      <c r="F15" s="73">
        <f>'EJEC NO IMPRIMIR'!F15/'EJEC REGULAR'!$D$1</f>
        <v>2600000</v>
      </c>
      <c r="G15" s="73">
        <f>'EJEC NO IMPRIMIR'!G15/'EJEC REGULAR'!$D$1</f>
        <v>781392</v>
      </c>
      <c r="H15" s="73">
        <f>'EJEC NO IMPRIMIR'!H15/'EJEC REGULAR'!$D$1</f>
        <v>414969</v>
      </c>
      <c r="I15" s="73">
        <f>'EJEC NO IMPRIMIR'!I15/'EJEC REGULAR'!$D$1</f>
        <v>1217281</v>
      </c>
      <c r="J15" s="73">
        <f>'EJEC NO IMPRIMIR'!J15/'EJEC REGULAR'!$D$1</f>
        <v>1520000</v>
      </c>
      <c r="K15" s="73">
        <f>'EJEC NO IMPRIMIR'!K15/'EJEC REGULAR'!$D$1</f>
        <v>2420000</v>
      </c>
      <c r="L15" s="73">
        <f>'EJEC NO IMPRIMIR'!L15/'EJEC REGULAR'!$D$1</f>
        <v>16300000</v>
      </c>
      <c r="M15" s="73">
        <f>'EJEC NO IMPRIMIR'!M15/'EJEC REGULAR'!$D$1</f>
        <v>1200132</v>
      </c>
      <c r="N15" s="73">
        <f>'EJEC NO IMPRIMIR'!N15/'EJEC REGULAR'!$D$1</f>
        <v>1150000</v>
      </c>
      <c r="O15" s="73">
        <f>'EJEC NO IMPRIMIR'!O15/'EJEC REGULAR'!$D$1</f>
        <v>703954</v>
      </c>
      <c r="P15" s="73">
        <f>'EJEC NO IMPRIMIR'!P15/'EJEC REGULAR'!$D$1</f>
        <v>1015000</v>
      </c>
      <c r="Q15" s="73">
        <f>'EJEC NO IMPRIMIR'!Q15/'EJEC REGULAR'!$D$1</f>
        <v>59027</v>
      </c>
      <c r="R15" s="73">
        <f>'EJEC NO IMPRIMIR'!R15/'EJEC REGULAR'!$D$1</f>
        <v>1100000</v>
      </c>
      <c r="S15" s="73">
        <f>'EJEC NO IMPRIMIR'!S15/'EJEC REGULAR'!$D$1</f>
        <v>1682741</v>
      </c>
      <c r="T15" s="73">
        <f>'EJEC NO IMPRIMIR'!T15/'EJEC REGULAR'!$D$1</f>
        <v>2190000</v>
      </c>
      <c r="U15" s="73">
        <f>'EJEC NO IMPRIMIR'!U15/'EJEC REGULAR'!$D$1</f>
        <v>140000</v>
      </c>
      <c r="V15" s="73">
        <f>'EJEC NO IMPRIMIR'!V15/'EJEC REGULAR'!$D$1</f>
        <v>1976919</v>
      </c>
    </row>
    <row r="16" spans="1:22" ht="22.5" customHeight="1">
      <c r="A16" s="95"/>
      <c r="B16" s="71"/>
      <c r="C16" s="53"/>
      <c r="D16" s="72" t="s">
        <v>3</v>
      </c>
      <c r="E16" s="53"/>
      <c r="F16" s="73">
        <f>'EJEC NO IMPRIMIR'!F16/'EJEC REGULAR'!$D$1</f>
        <v>2600000</v>
      </c>
      <c r="G16" s="73">
        <f>'EJEC NO IMPRIMIR'!G16/'EJEC REGULAR'!$D$1</f>
        <v>781392</v>
      </c>
      <c r="H16" s="73">
        <f>'EJEC NO IMPRIMIR'!H16/'EJEC REGULAR'!$D$1</f>
        <v>414969</v>
      </c>
      <c r="I16" s="73">
        <f>'EJEC NO IMPRIMIR'!I16/'EJEC REGULAR'!$D$1</f>
        <v>1217281</v>
      </c>
      <c r="J16" s="73">
        <f>'EJEC NO IMPRIMIR'!J16/'EJEC REGULAR'!$D$1</f>
        <v>1520000</v>
      </c>
      <c r="K16" s="73">
        <f>'EJEC NO IMPRIMIR'!K16/'EJEC REGULAR'!$D$1</f>
        <v>2420000</v>
      </c>
      <c r="L16" s="73">
        <f>'EJEC NO IMPRIMIR'!L16/'EJEC REGULAR'!$D$1</f>
        <v>16300000</v>
      </c>
      <c r="M16" s="73">
        <f>'EJEC NO IMPRIMIR'!M16/'EJEC REGULAR'!$D$1</f>
        <v>1200132</v>
      </c>
      <c r="N16" s="73">
        <f>'EJEC NO IMPRIMIR'!N16/'EJEC REGULAR'!$D$1</f>
        <v>1150000</v>
      </c>
      <c r="O16" s="73">
        <f>'EJEC NO IMPRIMIR'!O16/'EJEC REGULAR'!$D$1</f>
        <v>703954</v>
      </c>
      <c r="P16" s="73">
        <f>'EJEC NO IMPRIMIR'!P16/'EJEC REGULAR'!$D$1</f>
        <v>1015000</v>
      </c>
      <c r="Q16" s="73">
        <f>'EJEC NO IMPRIMIR'!Q16/'EJEC REGULAR'!$D$1</f>
        <v>59027</v>
      </c>
      <c r="R16" s="73">
        <f>'EJEC NO IMPRIMIR'!R16/'EJEC REGULAR'!$D$1</f>
        <v>1100000</v>
      </c>
      <c r="S16" s="73">
        <f>'EJEC NO IMPRIMIR'!S16/'EJEC REGULAR'!$D$1</f>
        <v>1682741</v>
      </c>
      <c r="T16" s="73">
        <f>'EJEC NO IMPRIMIR'!T16/'EJEC REGULAR'!$D$1</f>
        <v>2190000</v>
      </c>
      <c r="U16" s="73">
        <f>'EJEC NO IMPRIMIR'!U16/'EJEC REGULAR'!$D$1</f>
        <v>140000</v>
      </c>
      <c r="V16" s="73">
        <f>'EJEC NO IMPRIMIR'!V16/'EJEC REGULAR'!$D$1</f>
        <v>750000</v>
      </c>
    </row>
    <row r="17" spans="1:22" ht="22.5" customHeight="1">
      <c r="A17" s="95"/>
      <c r="B17" s="71"/>
      <c r="C17" s="53"/>
      <c r="D17" s="72" t="s">
        <v>48</v>
      </c>
      <c r="E17" s="53"/>
      <c r="F17" s="73">
        <f>'EJEC NO IMPRIMIR'!F17/'EJEC REGULAR'!$D$1</f>
        <v>0</v>
      </c>
      <c r="G17" s="73">
        <f>'EJEC NO IMPRIMIR'!G17/'EJEC REGULAR'!$D$1</f>
        <v>0</v>
      </c>
      <c r="H17" s="73">
        <f>'EJEC NO IMPRIMIR'!H17/'EJEC REGULAR'!$D$1</f>
        <v>0</v>
      </c>
      <c r="I17" s="73">
        <f>'EJEC NO IMPRIMIR'!I17/'EJEC REGULAR'!$D$1</f>
        <v>0</v>
      </c>
      <c r="J17" s="73">
        <f>'EJEC NO IMPRIMIR'!J17/'EJEC REGULAR'!$D$1</f>
        <v>0</v>
      </c>
      <c r="K17" s="73">
        <f>'EJEC NO IMPRIMIR'!K17/'EJEC REGULAR'!$D$1</f>
        <v>0</v>
      </c>
      <c r="L17" s="73">
        <f>'EJEC NO IMPRIMIR'!L17/'EJEC REGULAR'!$D$1</f>
        <v>0</v>
      </c>
      <c r="M17" s="73">
        <f>'EJEC NO IMPRIMIR'!M17/'EJEC REGULAR'!$D$1</f>
        <v>0</v>
      </c>
      <c r="N17" s="73">
        <f>'EJEC NO IMPRIMIR'!N17/'EJEC REGULAR'!$D$1</f>
        <v>0</v>
      </c>
      <c r="O17" s="73">
        <f>'EJEC NO IMPRIMIR'!O17/'EJEC REGULAR'!$D$1</f>
        <v>0</v>
      </c>
      <c r="P17" s="73">
        <f>'EJEC NO IMPRIMIR'!P17/'EJEC REGULAR'!$D$1</f>
        <v>0</v>
      </c>
      <c r="Q17" s="73">
        <f>'EJEC NO IMPRIMIR'!Q17/'EJEC REGULAR'!$D$1</f>
        <v>0</v>
      </c>
      <c r="R17" s="73">
        <f>'EJEC NO IMPRIMIR'!R17/'EJEC REGULAR'!$D$1</f>
        <v>0</v>
      </c>
      <c r="S17" s="73">
        <f>'EJEC NO IMPRIMIR'!S17/'EJEC REGULAR'!$D$1</f>
        <v>0</v>
      </c>
      <c r="T17" s="73">
        <f>'EJEC NO IMPRIMIR'!T17/'EJEC REGULAR'!$D$1</f>
        <v>0</v>
      </c>
      <c r="U17" s="73">
        <f>'EJEC NO IMPRIMIR'!U17/'EJEC REGULAR'!$D$1</f>
        <v>0</v>
      </c>
      <c r="V17" s="73">
        <f>'EJEC NO IMPRIMIR'!V17/'EJEC REGULAR'!$D$1</f>
        <v>1226919</v>
      </c>
    </row>
    <row r="18" spans="1:22" ht="22.5" customHeight="1">
      <c r="A18" s="95"/>
      <c r="B18" s="71" t="s">
        <v>31</v>
      </c>
      <c r="C18" s="53"/>
      <c r="D18" s="72" t="s">
        <v>46</v>
      </c>
      <c r="E18" s="53"/>
      <c r="F18" s="73">
        <f>'EJEC NO IMPRIMIR'!F18/'EJEC REGULAR'!$D$1</f>
        <v>0</v>
      </c>
      <c r="G18" s="73">
        <f>'EJEC NO IMPRIMIR'!G18/'EJEC REGULAR'!$D$1</f>
        <v>0</v>
      </c>
      <c r="H18" s="73">
        <f>'EJEC NO IMPRIMIR'!H18/'EJEC REGULAR'!$D$1</f>
        <v>0</v>
      </c>
      <c r="I18" s="73">
        <f>'EJEC NO IMPRIMIR'!I18/'EJEC REGULAR'!$D$1</f>
        <v>0</v>
      </c>
      <c r="J18" s="73">
        <f>'EJEC NO IMPRIMIR'!J18/'EJEC REGULAR'!$D$1</f>
        <v>0</v>
      </c>
      <c r="K18" s="73">
        <f>'EJEC NO IMPRIMIR'!K18/'EJEC REGULAR'!$D$1</f>
        <v>0</v>
      </c>
      <c r="L18" s="73">
        <f>'EJEC NO IMPRIMIR'!L18/'EJEC REGULAR'!$D$1</f>
        <v>0</v>
      </c>
      <c r="M18" s="73">
        <f>'EJEC NO IMPRIMIR'!M18/'EJEC REGULAR'!$D$1</f>
        <v>0</v>
      </c>
      <c r="N18" s="73">
        <f>'EJEC NO IMPRIMIR'!N18/'EJEC REGULAR'!$D$1</f>
        <v>0</v>
      </c>
      <c r="O18" s="73">
        <f>'EJEC NO IMPRIMIR'!O18/'EJEC REGULAR'!$D$1</f>
        <v>0</v>
      </c>
      <c r="P18" s="73">
        <f>'EJEC NO IMPRIMIR'!P18/'EJEC REGULAR'!$D$1</f>
        <v>0</v>
      </c>
      <c r="Q18" s="73">
        <f>'EJEC NO IMPRIMIR'!Q18/'EJEC REGULAR'!$D$1</f>
        <v>0</v>
      </c>
      <c r="R18" s="73">
        <f>'EJEC NO IMPRIMIR'!R18/'EJEC REGULAR'!$D$1</f>
        <v>0</v>
      </c>
      <c r="S18" s="73">
        <f>'EJEC NO IMPRIMIR'!S18/'EJEC REGULAR'!$D$1</f>
        <v>0</v>
      </c>
      <c r="T18" s="73">
        <f>'EJEC NO IMPRIMIR'!T18/'EJEC REGULAR'!$D$1</f>
        <v>0</v>
      </c>
      <c r="U18" s="73">
        <f>'EJEC NO IMPRIMIR'!U18/'EJEC REGULAR'!$D$1</f>
        <v>0</v>
      </c>
      <c r="V18" s="73">
        <f>'EJEC NO IMPRIMIR'!V18/'EJEC REGULAR'!$D$1</f>
        <v>0</v>
      </c>
    </row>
    <row r="19" spans="1:22" ht="22.5" customHeight="1">
      <c r="A19" s="95"/>
      <c r="B19" s="71" t="s">
        <v>4</v>
      </c>
      <c r="C19" s="53"/>
      <c r="D19" s="72" t="s">
        <v>27</v>
      </c>
      <c r="E19" s="53"/>
      <c r="F19" s="73">
        <f>'EJEC NO IMPRIMIR'!F19/'EJEC REGULAR'!$D$1</f>
        <v>0</v>
      </c>
      <c r="G19" s="73">
        <f>'EJEC NO IMPRIMIR'!G19/'EJEC REGULAR'!$D$1</f>
        <v>0</v>
      </c>
      <c r="H19" s="73">
        <f>'EJEC NO IMPRIMIR'!H19/'EJEC REGULAR'!$D$1</f>
        <v>0</v>
      </c>
      <c r="I19" s="73">
        <f>'EJEC NO IMPRIMIR'!I19/'EJEC REGULAR'!$D$1</f>
        <v>0</v>
      </c>
      <c r="J19" s="73">
        <f>'EJEC NO IMPRIMIR'!J19/'EJEC REGULAR'!$D$1</f>
        <v>0</v>
      </c>
      <c r="K19" s="73">
        <f>'EJEC NO IMPRIMIR'!K19/'EJEC REGULAR'!$D$1</f>
        <v>0</v>
      </c>
      <c r="L19" s="73">
        <f>'EJEC NO IMPRIMIR'!L19/'EJEC REGULAR'!$D$1</f>
        <v>0</v>
      </c>
      <c r="M19" s="73">
        <f>'EJEC NO IMPRIMIR'!M19/'EJEC REGULAR'!$D$1</f>
        <v>0</v>
      </c>
      <c r="N19" s="73">
        <f>'EJEC NO IMPRIMIR'!N19/'EJEC REGULAR'!$D$1</f>
        <v>0</v>
      </c>
      <c r="O19" s="73">
        <f>'EJEC NO IMPRIMIR'!O19/'EJEC REGULAR'!$D$1</f>
        <v>0</v>
      </c>
      <c r="P19" s="73">
        <f>'EJEC NO IMPRIMIR'!P19/'EJEC REGULAR'!$D$1</f>
        <v>0</v>
      </c>
      <c r="Q19" s="73">
        <f>'EJEC NO IMPRIMIR'!Q19/'EJEC REGULAR'!$D$1</f>
        <v>0</v>
      </c>
      <c r="R19" s="73">
        <f>'EJEC NO IMPRIMIR'!R19/'EJEC REGULAR'!$D$1</f>
        <v>0</v>
      </c>
      <c r="S19" s="73">
        <f>'EJEC NO IMPRIMIR'!S19/'EJEC REGULAR'!$D$1</f>
        <v>0</v>
      </c>
      <c r="T19" s="73">
        <f>'EJEC NO IMPRIMIR'!T19/'EJEC REGULAR'!$D$1</f>
        <v>0</v>
      </c>
      <c r="U19" s="73">
        <f>'EJEC NO IMPRIMIR'!U19/'EJEC REGULAR'!$D$1</f>
        <v>0</v>
      </c>
      <c r="V19" s="73">
        <f>'EJEC NO IMPRIMIR'!V19/'EJEC REGULAR'!$D$1</f>
        <v>5151</v>
      </c>
    </row>
    <row r="20" spans="1:22" ht="22.5" customHeight="1">
      <c r="A20" s="95"/>
      <c r="B20" s="71" t="s">
        <v>71</v>
      </c>
      <c r="C20" s="53"/>
      <c r="D20" s="72" t="s">
        <v>28</v>
      </c>
      <c r="E20" s="53"/>
      <c r="F20" s="73">
        <f>'EJEC NO IMPRIMIR'!F20/'EJEC REGULAR'!$D$1</f>
        <v>0</v>
      </c>
      <c r="G20" s="73">
        <f>'EJEC NO IMPRIMIR'!G20/'EJEC REGULAR'!$D$1</f>
        <v>0</v>
      </c>
      <c r="H20" s="73">
        <f>'EJEC NO IMPRIMIR'!H20/'EJEC REGULAR'!$D$1</f>
        <v>0</v>
      </c>
      <c r="I20" s="73">
        <f>'EJEC NO IMPRIMIR'!I20/'EJEC REGULAR'!$D$1</f>
        <v>0</v>
      </c>
      <c r="J20" s="73">
        <f>'EJEC NO IMPRIMIR'!J20/'EJEC REGULAR'!$D$1</f>
        <v>0</v>
      </c>
      <c r="K20" s="73">
        <f>'EJEC NO IMPRIMIR'!K20/'EJEC REGULAR'!$D$1</f>
        <v>0</v>
      </c>
      <c r="L20" s="73">
        <f>'EJEC NO IMPRIMIR'!L20/'EJEC REGULAR'!$D$1</f>
        <v>0</v>
      </c>
      <c r="M20" s="73">
        <f>'EJEC NO IMPRIMIR'!M20/'EJEC REGULAR'!$D$1</f>
        <v>0</v>
      </c>
      <c r="N20" s="73">
        <f>'EJEC NO IMPRIMIR'!N20/'EJEC REGULAR'!$D$1</f>
        <v>0</v>
      </c>
      <c r="O20" s="73">
        <f>'EJEC NO IMPRIMIR'!O20/'EJEC REGULAR'!$D$1</f>
        <v>0</v>
      </c>
      <c r="P20" s="73">
        <f>'EJEC NO IMPRIMIR'!P20/'EJEC REGULAR'!$D$1</f>
        <v>0</v>
      </c>
      <c r="Q20" s="73">
        <f>'EJEC NO IMPRIMIR'!Q20/'EJEC REGULAR'!$D$1</f>
        <v>0</v>
      </c>
      <c r="R20" s="73">
        <f>'EJEC NO IMPRIMIR'!R20/'EJEC REGULAR'!$D$1</f>
        <v>0</v>
      </c>
      <c r="S20" s="73">
        <f>'EJEC NO IMPRIMIR'!S20/'EJEC REGULAR'!$D$1</f>
        <v>0</v>
      </c>
      <c r="T20" s="73">
        <f>'EJEC NO IMPRIMIR'!T20/'EJEC REGULAR'!$D$1</f>
        <v>0</v>
      </c>
      <c r="U20" s="73">
        <f>'EJEC NO IMPRIMIR'!U20/'EJEC REGULAR'!$D$1</f>
        <v>0</v>
      </c>
      <c r="V20" s="73">
        <f>'EJEC NO IMPRIMIR'!V20/'EJEC REGULAR'!$D$1</f>
        <v>0</v>
      </c>
    </row>
    <row r="21" spans="1:22" ht="22.5" customHeight="1">
      <c r="A21" s="95"/>
      <c r="B21" s="71" t="s">
        <v>72</v>
      </c>
      <c r="C21" s="53"/>
      <c r="D21" s="72" t="s">
        <v>29</v>
      </c>
      <c r="E21" s="53"/>
      <c r="F21" s="73">
        <f>'EJEC NO IMPRIMIR'!F21/'EJEC REGULAR'!$D$1</f>
        <v>839727.832</v>
      </c>
      <c r="G21" s="73">
        <f>'EJEC NO IMPRIMIR'!G21/'EJEC REGULAR'!$D$1</f>
        <v>325788.472</v>
      </c>
      <c r="H21" s="73">
        <f>'EJEC NO IMPRIMIR'!H21/'EJEC REGULAR'!$D$1</f>
        <v>93747.164</v>
      </c>
      <c r="I21" s="73">
        <f>'EJEC NO IMPRIMIR'!I21/'EJEC REGULAR'!$D$1</f>
        <v>471397.668</v>
      </c>
      <c r="J21" s="73">
        <f>'EJEC NO IMPRIMIR'!J21/'EJEC REGULAR'!$D$1</f>
        <v>415812.352</v>
      </c>
      <c r="K21" s="73">
        <f>'EJEC NO IMPRIMIR'!K21/'EJEC REGULAR'!$D$1</f>
        <v>588206.92</v>
      </c>
      <c r="L21" s="73">
        <f>'EJEC NO IMPRIMIR'!L21/'EJEC REGULAR'!$D$1</f>
        <v>5026962.264</v>
      </c>
      <c r="M21" s="73">
        <f>'EJEC NO IMPRIMIR'!M21/'EJEC REGULAR'!$D$1</f>
        <v>362004.755</v>
      </c>
      <c r="N21" s="73">
        <f>'EJEC NO IMPRIMIR'!N21/'EJEC REGULAR'!$D$1</f>
        <v>1261007.222</v>
      </c>
      <c r="O21" s="73">
        <f>'EJEC NO IMPRIMIR'!O21/'EJEC REGULAR'!$D$1</f>
        <v>157850.521</v>
      </c>
      <c r="P21" s="73">
        <f>'EJEC NO IMPRIMIR'!P21/'EJEC REGULAR'!$D$1</f>
        <v>197195.089</v>
      </c>
      <c r="Q21" s="73">
        <f>'EJEC NO IMPRIMIR'!Q21/'EJEC REGULAR'!$D$1</f>
        <v>0</v>
      </c>
      <c r="R21" s="73">
        <f>'EJEC NO IMPRIMIR'!R21/'EJEC REGULAR'!$D$1</f>
        <v>0</v>
      </c>
      <c r="S21" s="73">
        <f>'EJEC NO IMPRIMIR'!S21/'EJEC REGULAR'!$D$1</f>
        <v>160492.159</v>
      </c>
      <c r="T21" s="73">
        <f>'EJEC NO IMPRIMIR'!T21/'EJEC REGULAR'!$D$1</f>
        <v>647388.118</v>
      </c>
      <c r="U21" s="73">
        <f>'EJEC NO IMPRIMIR'!U21/'EJEC REGULAR'!$D$1</f>
        <v>22463</v>
      </c>
      <c r="V21" s="73">
        <f>'EJEC NO IMPRIMIR'!V21/'EJEC REGULAR'!$D$1</f>
        <v>0</v>
      </c>
    </row>
    <row r="22" spans="1:22" ht="22.5" customHeight="1">
      <c r="A22" s="95"/>
      <c r="B22" s="74" t="s">
        <v>73</v>
      </c>
      <c r="C22" s="75"/>
      <c r="D22" s="76" t="s">
        <v>51</v>
      </c>
      <c r="E22" s="75"/>
      <c r="F22" s="77">
        <f>'EJEC NO IMPRIMIR'!F22/'EJEC REGULAR'!$D$1</f>
        <v>0</v>
      </c>
      <c r="G22" s="77">
        <f>'EJEC NO IMPRIMIR'!G22/'EJEC REGULAR'!$D$1</f>
        <v>0</v>
      </c>
      <c r="H22" s="77">
        <f>'EJEC NO IMPRIMIR'!H22/'EJEC REGULAR'!$D$1</f>
        <v>0</v>
      </c>
      <c r="I22" s="77">
        <f>'EJEC NO IMPRIMIR'!I22/'EJEC REGULAR'!$D$1</f>
        <v>0</v>
      </c>
      <c r="J22" s="77">
        <f>'EJEC NO IMPRIMIR'!J22/'EJEC REGULAR'!$D$1</f>
        <v>0</v>
      </c>
      <c r="K22" s="77">
        <f>'EJEC NO IMPRIMIR'!K22/'EJEC REGULAR'!$D$1</f>
        <v>0</v>
      </c>
      <c r="L22" s="77">
        <f>'EJEC NO IMPRIMIR'!L22/'EJEC REGULAR'!$D$1</f>
        <v>0</v>
      </c>
      <c r="M22" s="77">
        <f>'EJEC NO IMPRIMIR'!M22/'EJEC REGULAR'!$D$1</f>
        <v>0</v>
      </c>
      <c r="N22" s="77">
        <f>'EJEC NO IMPRIMIR'!N22/'EJEC REGULAR'!$D$1</f>
        <v>0</v>
      </c>
      <c r="O22" s="77">
        <f>'EJEC NO IMPRIMIR'!O22/'EJEC REGULAR'!$D$1</f>
        <v>0</v>
      </c>
      <c r="P22" s="77">
        <f>'EJEC NO IMPRIMIR'!P22/'EJEC REGULAR'!$D$1</f>
        <v>0</v>
      </c>
      <c r="Q22" s="77">
        <f>'EJEC NO IMPRIMIR'!Q22/'EJEC REGULAR'!$D$1</f>
        <v>0</v>
      </c>
      <c r="R22" s="77">
        <f>'EJEC NO IMPRIMIR'!R22/'EJEC REGULAR'!$D$1</f>
        <v>0</v>
      </c>
      <c r="S22" s="77">
        <f>'EJEC NO IMPRIMIR'!S22/'EJEC REGULAR'!$D$1</f>
        <v>104507792.92</v>
      </c>
      <c r="T22" s="77">
        <f>'EJEC NO IMPRIMIR'!T22/'EJEC REGULAR'!$D$1</f>
        <v>0</v>
      </c>
      <c r="U22" s="77">
        <f>'EJEC NO IMPRIMIR'!U22/'EJEC REGULAR'!$D$1</f>
        <v>0</v>
      </c>
      <c r="V22" s="77">
        <f>'EJEC NO IMPRIMIR'!V22/'EJEC REGULAR'!$D$1</f>
        <v>0</v>
      </c>
    </row>
    <row r="23" spans="1:22" ht="22.5" customHeight="1">
      <c r="A23" s="95"/>
      <c r="B23" s="78" t="s">
        <v>20</v>
      </c>
      <c r="C23" s="53"/>
      <c r="D23" s="72" t="s">
        <v>108</v>
      </c>
      <c r="E23" s="53"/>
      <c r="F23" s="73">
        <f>'EJEC NO IMPRIMIR'!F23/'EJEC REGULAR'!$D$1</f>
        <v>0</v>
      </c>
      <c r="G23" s="73">
        <f>'EJEC NO IMPRIMIR'!G23/'EJEC REGULAR'!$D$1</f>
        <v>0</v>
      </c>
      <c r="H23" s="73">
        <f>'EJEC NO IMPRIMIR'!H23/'EJEC REGULAR'!$D$1</f>
        <v>0</v>
      </c>
      <c r="I23" s="73">
        <f>'EJEC NO IMPRIMIR'!I23/'EJEC REGULAR'!$D$1</f>
        <v>0</v>
      </c>
      <c r="J23" s="73">
        <f>'EJEC NO IMPRIMIR'!J23/'EJEC REGULAR'!$D$1</f>
        <v>0</v>
      </c>
      <c r="K23" s="73">
        <f>'EJEC NO IMPRIMIR'!K23/'EJEC REGULAR'!$D$1</f>
        <v>0</v>
      </c>
      <c r="L23" s="73">
        <f>'EJEC NO IMPRIMIR'!L23/'EJEC REGULAR'!$D$1</f>
        <v>0</v>
      </c>
      <c r="M23" s="73">
        <f>'EJEC NO IMPRIMIR'!M23/'EJEC REGULAR'!$D$1</f>
        <v>0</v>
      </c>
      <c r="N23" s="73">
        <f>'EJEC NO IMPRIMIR'!N23/'EJEC REGULAR'!$D$1</f>
        <v>0</v>
      </c>
      <c r="O23" s="73">
        <f>'EJEC NO IMPRIMIR'!O23/'EJEC REGULAR'!$D$1</f>
        <v>0</v>
      </c>
      <c r="P23" s="73">
        <f>'EJEC NO IMPRIMIR'!P23/'EJEC REGULAR'!$D$1</f>
        <v>0</v>
      </c>
      <c r="Q23" s="73">
        <f>'EJEC NO IMPRIMIR'!Q23/'EJEC REGULAR'!$D$1</f>
        <v>0</v>
      </c>
      <c r="R23" s="73">
        <f>'EJEC NO IMPRIMIR'!R23/'EJEC REGULAR'!$D$1</f>
        <v>0</v>
      </c>
      <c r="S23" s="73">
        <f>'EJEC NO IMPRIMIR'!S23/'EJEC REGULAR'!$D$1</f>
        <v>1895992.92</v>
      </c>
      <c r="T23" s="73">
        <f>'EJEC NO IMPRIMIR'!T23/'EJEC REGULAR'!$D$1</f>
        <v>0</v>
      </c>
      <c r="U23" s="73">
        <f>'EJEC NO IMPRIMIR'!U23/'EJEC REGULAR'!$D$1</f>
        <v>0</v>
      </c>
      <c r="V23" s="73">
        <f>'EJEC NO IMPRIMIR'!V23/'EJEC REGULAR'!$D$1</f>
        <v>0</v>
      </c>
    </row>
    <row r="24" spans="1:22" ht="22.5" customHeight="1">
      <c r="A24" s="95"/>
      <c r="B24" s="78" t="s">
        <v>39</v>
      </c>
      <c r="C24" s="53"/>
      <c r="D24" s="72" t="s">
        <v>109</v>
      </c>
      <c r="E24" s="53"/>
      <c r="F24" s="73">
        <f>'EJEC NO IMPRIMIR'!F24/'EJEC REGULAR'!$D$1</f>
        <v>0</v>
      </c>
      <c r="G24" s="73">
        <f>'EJEC NO IMPRIMIR'!G24/'EJEC REGULAR'!$D$1</f>
        <v>0</v>
      </c>
      <c r="H24" s="73">
        <f>'EJEC NO IMPRIMIR'!H24/'EJEC REGULAR'!$D$1</f>
        <v>0</v>
      </c>
      <c r="I24" s="73">
        <f>'EJEC NO IMPRIMIR'!I24/'EJEC REGULAR'!$D$1</f>
        <v>0</v>
      </c>
      <c r="J24" s="73">
        <f>'EJEC NO IMPRIMIR'!J24/'EJEC REGULAR'!$D$1</f>
        <v>0</v>
      </c>
      <c r="K24" s="73">
        <f>'EJEC NO IMPRIMIR'!K24/'EJEC REGULAR'!$D$1</f>
        <v>0</v>
      </c>
      <c r="L24" s="73">
        <f>'EJEC NO IMPRIMIR'!L24/'EJEC REGULAR'!$D$1</f>
        <v>0</v>
      </c>
      <c r="M24" s="73">
        <f>'EJEC NO IMPRIMIR'!M24/'EJEC REGULAR'!$D$1</f>
        <v>0</v>
      </c>
      <c r="N24" s="73">
        <f>'EJEC NO IMPRIMIR'!N24/'EJEC REGULAR'!$D$1</f>
        <v>0</v>
      </c>
      <c r="O24" s="73">
        <f>'EJEC NO IMPRIMIR'!O24/'EJEC REGULAR'!$D$1</f>
        <v>0</v>
      </c>
      <c r="P24" s="73">
        <f>'EJEC NO IMPRIMIR'!P24/'EJEC REGULAR'!$D$1</f>
        <v>0</v>
      </c>
      <c r="Q24" s="73">
        <f>'EJEC NO IMPRIMIR'!Q24/'EJEC REGULAR'!$D$1</f>
        <v>0</v>
      </c>
      <c r="R24" s="73">
        <f>'EJEC NO IMPRIMIR'!R24/'EJEC REGULAR'!$D$1</f>
        <v>0</v>
      </c>
      <c r="S24" s="73">
        <f>'EJEC NO IMPRIMIR'!S24/'EJEC REGULAR'!$D$1</f>
        <v>102611800</v>
      </c>
      <c r="T24" s="73">
        <f>'EJEC NO IMPRIMIR'!T24/'EJEC REGULAR'!$D$1</f>
        <v>0</v>
      </c>
      <c r="U24" s="73">
        <f>'EJEC NO IMPRIMIR'!U24/'EJEC REGULAR'!$D$1</f>
        <v>0</v>
      </c>
      <c r="V24" s="73">
        <f>'EJEC NO IMPRIMIR'!V24/'EJEC REGULAR'!$D$1</f>
        <v>0</v>
      </c>
    </row>
    <row r="25" spans="1:22" ht="22.5" customHeight="1">
      <c r="A25" s="95"/>
      <c r="B25" s="78"/>
      <c r="C25" s="53"/>
      <c r="D25" s="72" t="s">
        <v>112</v>
      </c>
      <c r="E25" s="53"/>
      <c r="F25" s="73">
        <f>'EJEC NO IMPRIMIR'!F25/'EJEC REGULAR'!$D$1</f>
        <v>0</v>
      </c>
      <c r="G25" s="73">
        <f>'EJEC NO IMPRIMIR'!G25/'EJEC REGULAR'!$D$1</f>
        <v>0</v>
      </c>
      <c r="H25" s="73">
        <f>'EJEC NO IMPRIMIR'!H25/'EJEC REGULAR'!$D$1</f>
        <v>0</v>
      </c>
      <c r="I25" s="73">
        <f>'EJEC NO IMPRIMIR'!I25/'EJEC REGULAR'!$D$1</f>
        <v>0</v>
      </c>
      <c r="J25" s="73">
        <f>'EJEC NO IMPRIMIR'!J25/'EJEC REGULAR'!$D$1</f>
        <v>0</v>
      </c>
      <c r="K25" s="73">
        <f>'EJEC NO IMPRIMIR'!K25/'EJEC REGULAR'!$D$1</f>
        <v>0</v>
      </c>
      <c r="L25" s="73">
        <f>'EJEC NO IMPRIMIR'!L25/'EJEC REGULAR'!$D$1</f>
        <v>0</v>
      </c>
      <c r="M25" s="73">
        <f>'EJEC NO IMPRIMIR'!M25/'EJEC REGULAR'!$D$1</f>
        <v>0</v>
      </c>
      <c r="N25" s="73">
        <f>'EJEC NO IMPRIMIR'!N25/'EJEC REGULAR'!$D$1</f>
        <v>0</v>
      </c>
      <c r="O25" s="73">
        <f>'EJEC NO IMPRIMIR'!O25/'EJEC REGULAR'!$D$1</f>
        <v>0</v>
      </c>
      <c r="P25" s="73">
        <f>'EJEC NO IMPRIMIR'!P25/'EJEC REGULAR'!$D$1</f>
        <v>0</v>
      </c>
      <c r="Q25" s="73">
        <f>'EJEC NO IMPRIMIR'!Q25/'EJEC REGULAR'!$D$1</f>
        <v>0</v>
      </c>
      <c r="R25" s="73">
        <f>'EJEC NO IMPRIMIR'!R25/'EJEC REGULAR'!$D$1</f>
        <v>0</v>
      </c>
      <c r="S25" s="73">
        <f>'EJEC NO IMPRIMIR'!S25/'EJEC REGULAR'!$D$1</f>
        <v>67800000</v>
      </c>
      <c r="T25" s="73">
        <f>'EJEC NO IMPRIMIR'!T25/'EJEC REGULAR'!$D$1</f>
        <v>0</v>
      </c>
      <c r="U25" s="73">
        <f>'EJEC NO IMPRIMIR'!U25/'EJEC REGULAR'!$D$1</f>
        <v>0</v>
      </c>
      <c r="V25" s="73">
        <f>'EJEC NO IMPRIMIR'!V25/'EJEC REGULAR'!$D$1</f>
        <v>0</v>
      </c>
    </row>
    <row r="26" spans="1:22" ht="22.5" customHeight="1">
      <c r="A26" s="95"/>
      <c r="B26" s="78"/>
      <c r="C26" s="53"/>
      <c r="D26" s="72" t="s">
        <v>113</v>
      </c>
      <c r="E26" s="53"/>
      <c r="F26" s="73">
        <f>'EJEC NO IMPRIMIR'!F26/'EJEC REGULAR'!$D$1</f>
        <v>0</v>
      </c>
      <c r="G26" s="73">
        <f>'EJEC NO IMPRIMIR'!G26/'EJEC REGULAR'!$D$1</f>
        <v>0</v>
      </c>
      <c r="H26" s="73">
        <f>'EJEC NO IMPRIMIR'!H26/'EJEC REGULAR'!$D$1</f>
        <v>0</v>
      </c>
      <c r="I26" s="73">
        <f>'EJEC NO IMPRIMIR'!I26/'EJEC REGULAR'!$D$1</f>
        <v>0</v>
      </c>
      <c r="J26" s="73">
        <f>'EJEC NO IMPRIMIR'!J26/'EJEC REGULAR'!$D$1</f>
        <v>0</v>
      </c>
      <c r="K26" s="73">
        <f>'EJEC NO IMPRIMIR'!K26/'EJEC REGULAR'!$D$1</f>
        <v>0</v>
      </c>
      <c r="L26" s="73">
        <f>'EJEC NO IMPRIMIR'!L26/'EJEC REGULAR'!$D$1</f>
        <v>0</v>
      </c>
      <c r="M26" s="73">
        <f>'EJEC NO IMPRIMIR'!M26/'EJEC REGULAR'!$D$1</f>
        <v>0</v>
      </c>
      <c r="N26" s="73">
        <f>'EJEC NO IMPRIMIR'!N26/'EJEC REGULAR'!$D$1</f>
        <v>0</v>
      </c>
      <c r="O26" s="73">
        <f>'EJEC NO IMPRIMIR'!O26/'EJEC REGULAR'!$D$1</f>
        <v>0</v>
      </c>
      <c r="P26" s="73">
        <f>'EJEC NO IMPRIMIR'!P26/'EJEC REGULAR'!$D$1</f>
        <v>0</v>
      </c>
      <c r="Q26" s="73">
        <f>'EJEC NO IMPRIMIR'!Q26/'EJEC REGULAR'!$D$1</f>
        <v>0</v>
      </c>
      <c r="R26" s="73">
        <f>'EJEC NO IMPRIMIR'!R26/'EJEC REGULAR'!$D$1</f>
        <v>0</v>
      </c>
      <c r="S26" s="73">
        <f>'EJEC NO IMPRIMIR'!S26/'EJEC REGULAR'!$D$1</f>
        <v>34811800</v>
      </c>
      <c r="T26" s="73">
        <f>'EJEC NO IMPRIMIR'!T26/'EJEC REGULAR'!$D$1</f>
        <v>0</v>
      </c>
      <c r="U26" s="73">
        <f>'EJEC NO IMPRIMIR'!U26/'EJEC REGULAR'!$D$1</f>
        <v>0</v>
      </c>
      <c r="V26" s="73">
        <f>'EJEC NO IMPRIMIR'!V26/'EJEC REGULAR'!$D$1</f>
        <v>0</v>
      </c>
    </row>
    <row r="27" spans="1:22" ht="22.5" customHeight="1">
      <c r="A27" s="95"/>
      <c r="B27" s="78"/>
      <c r="C27" s="53"/>
      <c r="D27" s="72" t="s">
        <v>114</v>
      </c>
      <c r="E27" s="53"/>
      <c r="F27" s="73">
        <f>'EJEC NO IMPRIMIR'!F27/'EJEC REGULAR'!$D$1</f>
        <v>0</v>
      </c>
      <c r="G27" s="73">
        <f>'EJEC NO IMPRIMIR'!G27/'EJEC REGULAR'!$D$1</f>
        <v>0</v>
      </c>
      <c r="H27" s="73">
        <f>'EJEC NO IMPRIMIR'!H27/'EJEC REGULAR'!$D$1</f>
        <v>0</v>
      </c>
      <c r="I27" s="73">
        <f>'EJEC NO IMPRIMIR'!I27/'EJEC REGULAR'!$D$1</f>
        <v>0</v>
      </c>
      <c r="J27" s="73">
        <f>'EJEC NO IMPRIMIR'!J27/'EJEC REGULAR'!$D$1</f>
        <v>0</v>
      </c>
      <c r="K27" s="73">
        <f>'EJEC NO IMPRIMIR'!K27/'EJEC REGULAR'!$D$1</f>
        <v>0</v>
      </c>
      <c r="L27" s="73">
        <f>'EJEC NO IMPRIMIR'!L27/'EJEC REGULAR'!$D$1</f>
        <v>0</v>
      </c>
      <c r="M27" s="73">
        <f>'EJEC NO IMPRIMIR'!M27/'EJEC REGULAR'!$D$1</f>
        <v>0</v>
      </c>
      <c r="N27" s="73">
        <f>'EJEC NO IMPRIMIR'!N27/'EJEC REGULAR'!$D$1</f>
        <v>0</v>
      </c>
      <c r="O27" s="73">
        <f>'EJEC NO IMPRIMIR'!O27/'EJEC REGULAR'!$D$1</f>
        <v>0</v>
      </c>
      <c r="P27" s="73">
        <f>'EJEC NO IMPRIMIR'!P27/'EJEC REGULAR'!$D$1</f>
        <v>0</v>
      </c>
      <c r="Q27" s="73">
        <f>'EJEC NO IMPRIMIR'!Q27/'EJEC REGULAR'!$D$1</f>
        <v>0</v>
      </c>
      <c r="R27" s="73">
        <f>'EJEC NO IMPRIMIR'!R27/'EJEC REGULAR'!$D$1</f>
        <v>0</v>
      </c>
      <c r="S27" s="73">
        <f>'EJEC NO IMPRIMIR'!S27/'EJEC REGULAR'!$D$1</f>
        <v>0</v>
      </c>
      <c r="T27" s="73">
        <f>'EJEC NO IMPRIMIR'!T27/'EJEC REGULAR'!$D$1</f>
        <v>0</v>
      </c>
      <c r="U27" s="73">
        <f>'EJEC NO IMPRIMIR'!U27/'EJEC REGULAR'!$D$1</f>
        <v>0</v>
      </c>
      <c r="V27" s="73">
        <f>'EJEC NO IMPRIMIR'!V27/'EJEC REGULAR'!$D$1</f>
        <v>0</v>
      </c>
    </row>
    <row r="28" spans="1:22" ht="22.5" customHeight="1">
      <c r="A28" s="95"/>
      <c r="B28" s="78"/>
      <c r="C28" s="53"/>
      <c r="D28" s="72" t="s">
        <v>115</v>
      </c>
      <c r="E28" s="53"/>
      <c r="F28" s="73">
        <f>'EJEC NO IMPRIMIR'!F28/'EJEC REGULAR'!$D$1</f>
        <v>0</v>
      </c>
      <c r="G28" s="73">
        <f>'EJEC NO IMPRIMIR'!G28/'EJEC REGULAR'!$D$1</f>
        <v>0</v>
      </c>
      <c r="H28" s="73">
        <f>'EJEC NO IMPRIMIR'!H28/'EJEC REGULAR'!$D$1</f>
        <v>0</v>
      </c>
      <c r="I28" s="73">
        <f>'EJEC NO IMPRIMIR'!I28/'EJEC REGULAR'!$D$1</f>
        <v>0</v>
      </c>
      <c r="J28" s="73">
        <f>'EJEC NO IMPRIMIR'!J28/'EJEC REGULAR'!$D$1</f>
        <v>0</v>
      </c>
      <c r="K28" s="73">
        <f>'EJEC NO IMPRIMIR'!K28/'EJEC REGULAR'!$D$1</f>
        <v>0</v>
      </c>
      <c r="L28" s="73">
        <f>'EJEC NO IMPRIMIR'!L28/'EJEC REGULAR'!$D$1</f>
        <v>0</v>
      </c>
      <c r="M28" s="73">
        <f>'EJEC NO IMPRIMIR'!M28/'EJEC REGULAR'!$D$1</f>
        <v>0</v>
      </c>
      <c r="N28" s="73">
        <f>'EJEC NO IMPRIMIR'!N28/'EJEC REGULAR'!$D$1</f>
        <v>0</v>
      </c>
      <c r="O28" s="73">
        <f>'EJEC NO IMPRIMIR'!O28/'EJEC REGULAR'!$D$1</f>
        <v>0</v>
      </c>
      <c r="P28" s="73">
        <f>'EJEC NO IMPRIMIR'!P28/'EJEC REGULAR'!$D$1</f>
        <v>0</v>
      </c>
      <c r="Q28" s="73">
        <f>'EJEC NO IMPRIMIR'!Q28/'EJEC REGULAR'!$D$1</f>
        <v>0</v>
      </c>
      <c r="R28" s="73">
        <f>'EJEC NO IMPRIMIR'!R28/'EJEC REGULAR'!$D$1</f>
        <v>0</v>
      </c>
      <c r="S28" s="73">
        <f>'EJEC NO IMPRIMIR'!S28/'EJEC REGULAR'!$D$1</f>
        <v>0</v>
      </c>
      <c r="T28" s="73">
        <f>'EJEC NO IMPRIMIR'!T28/'EJEC REGULAR'!$D$1</f>
        <v>0</v>
      </c>
      <c r="U28" s="73">
        <f>'EJEC NO IMPRIMIR'!U28/'EJEC REGULAR'!$D$1</f>
        <v>0</v>
      </c>
      <c r="V28" s="73">
        <f>'EJEC NO IMPRIMIR'!V28/'EJEC REGULAR'!$D$1</f>
        <v>0</v>
      </c>
    </row>
    <row r="29" spans="1:22" ht="22.5" customHeight="1">
      <c r="A29" s="95"/>
      <c r="B29" s="78"/>
      <c r="C29" s="53"/>
      <c r="D29" s="72" t="s">
        <v>116</v>
      </c>
      <c r="E29" s="53"/>
      <c r="F29" s="73">
        <f>'EJEC NO IMPRIMIR'!F29/'EJEC REGULAR'!$D$1</f>
        <v>0</v>
      </c>
      <c r="G29" s="73">
        <f>'EJEC NO IMPRIMIR'!G29/'EJEC REGULAR'!$D$1</f>
        <v>0</v>
      </c>
      <c r="H29" s="73">
        <f>'EJEC NO IMPRIMIR'!H29/'EJEC REGULAR'!$D$1</f>
        <v>0</v>
      </c>
      <c r="I29" s="73">
        <f>'EJEC NO IMPRIMIR'!I29/'EJEC REGULAR'!$D$1</f>
        <v>0</v>
      </c>
      <c r="J29" s="73">
        <f>'EJEC NO IMPRIMIR'!J29/'EJEC REGULAR'!$D$1</f>
        <v>0</v>
      </c>
      <c r="K29" s="73">
        <f>'EJEC NO IMPRIMIR'!K29/'EJEC REGULAR'!$D$1</f>
        <v>0</v>
      </c>
      <c r="L29" s="73">
        <f>'EJEC NO IMPRIMIR'!L29/'EJEC REGULAR'!$D$1</f>
        <v>0</v>
      </c>
      <c r="M29" s="73">
        <f>'EJEC NO IMPRIMIR'!M29/'EJEC REGULAR'!$D$1</f>
        <v>0</v>
      </c>
      <c r="N29" s="73">
        <f>'EJEC NO IMPRIMIR'!N29/'EJEC REGULAR'!$D$1</f>
        <v>0</v>
      </c>
      <c r="O29" s="73">
        <f>'EJEC NO IMPRIMIR'!O29/'EJEC REGULAR'!$D$1</f>
        <v>0</v>
      </c>
      <c r="P29" s="73">
        <f>'EJEC NO IMPRIMIR'!P29/'EJEC REGULAR'!$D$1</f>
        <v>0</v>
      </c>
      <c r="Q29" s="73">
        <f>'EJEC NO IMPRIMIR'!Q29/'EJEC REGULAR'!$D$1</f>
        <v>0</v>
      </c>
      <c r="R29" s="73">
        <f>'EJEC NO IMPRIMIR'!R29/'EJEC REGULAR'!$D$1</f>
        <v>0</v>
      </c>
      <c r="S29" s="73">
        <f>'EJEC NO IMPRIMIR'!S29/'EJEC REGULAR'!$D$1</f>
        <v>0</v>
      </c>
      <c r="T29" s="73">
        <f>'EJEC NO IMPRIMIR'!T29/'EJEC REGULAR'!$D$1</f>
        <v>0</v>
      </c>
      <c r="U29" s="73">
        <f>'EJEC NO IMPRIMIR'!U29/'EJEC REGULAR'!$D$1</f>
        <v>0</v>
      </c>
      <c r="V29" s="73">
        <f>'EJEC NO IMPRIMIR'!V29/'EJEC REGULAR'!$D$1</f>
        <v>0</v>
      </c>
    </row>
    <row r="30" spans="1:22" ht="22.5" customHeight="1">
      <c r="A30" s="95"/>
      <c r="B30" s="78"/>
      <c r="C30" s="53"/>
      <c r="D30" s="72" t="s">
        <v>117</v>
      </c>
      <c r="E30" s="53"/>
      <c r="F30" s="73">
        <f>'EJEC NO IMPRIMIR'!F30/'EJEC REGULAR'!$D$1</f>
        <v>0</v>
      </c>
      <c r="G30" s="73">
        <f>'EJEC NO IMPRIMIR'!G30/'EJEC REGULAR'!$D$1</f>
        <v>0</v>
      </c>
      <c r="H30" s="73">
        <f>'EJEC NO IMPRIMIR'!H30/'EJEC REGULAR'!$D$1</f>
        <v>0</v>
      </c>
      <c r="I30" s="73">
        <f>'EJEC NO IMPRIMIR'!I30/'EJEC REGULAR'!$D$1</f>
        <v>0</v>
      </c>
      <c r="J30" s="73">
        <f>'EJEC NO IMPRIMIR'!J30/'EJEC REGULAR'!$D$1</f>
        <v>0</v>
      </c>
      <c r="K30" s="73">
        <f>'EJEC NO IMPRIMIR'!K30/'EJEC REGULAR'!$D$1</f>
        <v>0</v>
      </c>
      <c r="L30" s="73">
        <f>'EJEC NO IMPRIMIR'!L30/'EJEC REGULAR'!$D$1</f>
        <v>0</v>
      </c>
      <c r="M30" s="73">
        <f>'EJEC NO IMPRIMIR'!M30/'EJEC REGULAR'!$D$1</f>
        <v>0</v>
      </c>
      <c r="N30" s="73">
        <f>'EJEC NO IMPRIMIR'!N30/'EJEC REGULAR'!$D$1</f>
        <v>0</v>
      </c>
      <c r="O30" s="73">
        <f>'EJEC NO IMPRIMIR'!O30/'EJEC REGULAR'!$D$1</f>
        <v>0</v>
      </c>
      <c r="P30" s="73">
        <f>'EJEC NO IMPRIMIR'!P30/'EJEC REGULAR'!$D$1</f>
        <v>0</v>
      </c>
      <c r="Q30" s="73">
        <f>'EJEC NO IMPRIMIR'!Q30/'EJEC REGULAR'!$D$1</f>
        <v>0</v>
      </c>
      <c r="R30" s="73">
        <f>'EJEC NO IMPRIMIR'!R30/'EJEC REGULAR'!$D$1</f>
        <v>0</v>
      </c>
      <c r="S30" s="73">
        <f>'EJEC NO IMPRIMIR'!S30/'EJEC REGULAR'!$D$1</f>
        <v>0</v>
      </c>
      <c r="T30" s="73">
        <f>'EJEC NO IMPRIMIR'!T30/'EJEC REGULAR'!$D$1</f>
        <v>0</v>
      </c>
      <c r="U30" s="73">
        <f>'EJEC NO IMPRIMIR'!U30/'EJEC REGULAR'!$D$1</f>
        <v>0</v>
      </c>
      <c r="V30" s="73">
        <f>'EJEC NO IMPRIMIR'!V30/'EJEC REGULAR'!$D$1</f>
        <v>0</v>
      </c>
    </row>
    <row r="31" spans="1:22" ht="22.5" customHeight="1">
      <c r="A31" s="95"/>
      <c r="B31" s="78"/>
      <c r="C31" s="53"/>
      <c r="D31" s="72" t="s">
        <v>118</v>
      </c>
      <c r="E31" s="53"/>
      <c r="F31" s="73">
        <f>'EJEC NO IMPRIMIR'!F31/'EJEC REGULAR'!$D$1</f>
        <v>0</v>
      </c>
      <c r="G31" s="73">
        <f>'EJEC NO IMPRIMIR'!G31/'EJEC REGULAR'!$D$1</f>
        <v>0</v>
      </c>
      <c r="H31" s="73">
        <f>'EJEC NO IMPRIMIR'!H31/'EJEC REGULAR'!$D$1</f>
        <v>0</v>
      </c>
      <c r="I31" s="73">
        <f>'EJEC NO IMPRIMIR'!I31/'EJEC REGULAR'!$D$1</f>
        <v>0</v>
      </c>
      <c r="J31" s="73">
        <f>'EJEC NO IMPRIMIR'!J31/'EJEC REGULAR'!$D$1</f>
        <v>0</v>
      </c>
      <c r="K31" s="73">
        <f>'EJEC NO IMPRIMIR'!K31/'EJEC REGULAR'!$D$1</f>
        <v>0</v>
      </c>
      <c r="L31" s="73">
        <f>'EJEC NO IMPRIMIR'!L31/'EJEC REGULAR'!$D$1</f>
        <v>0</v>
      </c>
      <c r="M31" s="73">
        <f>'EJEC NO IMPRIMIR'!M31/'EJEC REGULAR'!$D$1</f>
        <v>0</v>
      </c>
      <c r="N31" s="73">
        <f>'EJEC NO IMPRIMIR'!N31/'EJEC REGULAR'!$D$1</f>
        <v>0</v>
      </c>
      <c r="O31" s="73">
        <f>'EJEC NO IMPRIMIR'!O31/'EJEC REGULAR'!$D$1</f>
        <v>0</v>
      </c>
      <c r="P31" s="73">
        <f>'EJEC NO IMPRIMIR'!P31/'EJEC REGULAR'!$D$1</f>
        <v>0</v>
      </c>
      <c r="Q31" s="73">
        <f>'EJEC NO IMPRIMIR'!Q31/'EJEC REGULAR'!$D$1</f>
        <v>0</v>
      </c>
      <c r="R31" s="73">
        <f>'EJEC NO IMPRIMIR'!R31/'EJEC REGULAR'!$D$1</f>
        <v>0</v>
      </c>
      <c r="S31" s="73">
        <f>'EJEC NO IMPRIMIR'!S31/'EJEC REGULAR'!$D$1</f>
        <v>0</v>
      </c>
      <c r="T31" s="73">
        <f>'EJEC NO IMPRIMIR'!T31/'EJEC REGULAR'!$D$1</f>
        <v>0</v>
      </c>
      <c r="U31" s="73">
        <f>'EJEC NO IMPRIMIR'!U31/'EJEC REGULAR'!$D$1</f>
        <v>0</v>
      </c>
      <c r="V31" s="73">
        <f>'EJEC NO IMPRIMIR'!V31/'EJEC REGULAR'!$D$1</f>
        <v>0</v>
      </c>
    </row>
    <row r="32" spans="1:22" ht="22.5" customHeight="1">
      <c r="A32" s="95"/>
      <c r="B32" s="71">
        <v>14</v>
      </c>
      <c r="C32" s="53"/>
      <c r="D32" s="72" t="s">
        <v>95</v>
      </c>
      <c r="E32" s="53"/>
      <c r="F32" s="73">
        <f>'EJEC NO IMPRIMIR'!F32/'EJEC REGULAR'!$D$1</f>
        <v>0</v>
      </c>
      <c r="G32" s="73">
        <f>'EJEC NO IMPRIMIR'!G32/'EJEC REGULAR'!$D$1</f>
        <v>0</v>
      </c>
      <c r="H32" s="73">
        <f>'EJEC NO IMPRIMIR'!H32/'EJEC REGULAR'!$D$1</f>
        <v>0</v>
      </c>
      <c r="I32" s="73">
        <f>'EJEC NO IMPRIMIR'!I32/'EJEC REGULAR'!$D$1</f>
        <v>0</v>
      </c>
      <c r="J32" s="73">
        <f>'EJEC NO IMPRIMIR'!J32/'EJEC REGULAR'!$D$1</f>
        <v>0</v>
      </c>
      <c r="K32" s="73">
        <f>'EJEC NO IMPRIMIR'!K32/'EJEC REGULAR'!$D$1</f>
        <v>0</v>
      </c>
      <c r="L32" s="73">
        <f>'EJEC NO IMPRIMIR'!L32/'EJEC REGULAR'!$D$1</f>
        <v>0</v>
      </c>
      <c r="M32" s="73">
        <f>'EJEC NO IMPRIMIR'!M32/'EJEC REGULAR'!$D$1</f>
        <v>0</v>
      </c>
      <c r="N32" s="73">
        <f>'EJEC NO IMPRIMIR'!N32/'EJEC REGULAR'!$D$1</f>
        <v>0</v>
      </c>
      <c r="O32" s="73">
        <f>'EJEC NO IMPRIMIR'!O32/'EJEC REGULAR'!$D$1</f>
        <v>0</v>
      </c>
      <c r="P32" s="73">
        <f>'EJEC NO IMPRIMIR'!P32/'EJEC REGULAR'!$D$1</f>
        <v>0</v>
      </c>
      <c r="Q32" s="73">
        <f>'EJEC NO IMPRIMIR'!Q32/'EJEC REGULAR'!$D$1</f>
        <v>0</v>
      </c>
      <c r="R32" s="73">
        <f>'EJEC NO IMPRIMIR'!R32/'EJEC REGULAR'!$D$1</f>
        <v>0</v>
      </c>
      <c r="S32" s="73">
        <f>'EJEC NO IMPRIMIR'!S32/'EJEC REGULAR'!$D$1</f>
        <v>0</v>
      </c>
      <c r="T32" s="73">
        <f>'EJEC NO IMPRIMIR'!T32/'EJEC REGULAR'!$D$1</f>
        <v>0</v>
      </c>
      <c r="U32" s="73">
        <f>'EJEC NO IMPRIMIR'!U32/'EJEC REGULAR'!$D$1</f>
        <v>0</v>
      </c>
      <c r="V32" s="73">
        <f>'EJEC NO IMPRIMIR'!V32/'EJEC REGULAR'!$D$1</f>
        <v>0</v>
      </c>
    </row>
    <row r="33" spans="1:22" ht="22.5" customHeight="1">
      <c r="A33" s="95"/>
      <c r="B33" s="71" t="s">
        <v>74</v>
      </c>
      <c r="C33" s="53"/>
      <c r="D33" s="72" t="s">
        <v>5</v>
      </c>
      <c r="E33" s="53"/>
      <c r="F33" s="73">
        <f>'EJEC NO IMPRIMIR'!F33/'EJEC REGULAR'!$D$1</f>
        <v>711765.344</v>
      </c>
      <c r="G33" s="73">
        <f>'EJEC NO IMPRIMIR'!G33/'EJEC REGULAR'!$D$1</f>
        <v>328459.931</v>
      </c>
      <c r="H33" s="73">
        <f>'EJEC NO IMPRIMIR'!H33/'EJEC REGULAR'!$D$1</f>
        <v>124672.762</v>
      </c>
      <c r="I33" s="73">
        <f>'EJEC NO IMPRIMIR'!I33/'EJEC REGULAR'!$D$1</f>
        <v>403805.672</v>
      </c>
      <c r="J33" s="73">
        <f>'EJEC NO IMPRIMIR'!J33/'EJEC REGULAR'!$D$1</f>
        <v>2999811.337</v>
      </c>
      <c r="K33" s="73">
        <f>'EJEC NO IMPRIMIR'!K33/'EJEC REGULAR'!$D$1</f>
        <v>35571115.611</v>
      </c>
      <c r="L33" s="73">
        <f>'EJEC NO IMPRIMIR'!L33/'EJEC REGULAR'!$D$1</f>
        <v>165265268.289</v>
      </c>
      <c r="M33" s="73">
        <f>'EJEC NO IMPRIMIR'!M33/'EJEC REGULAR'!$D$1</f>
        <v>12003424.072</v>
      </c>
      <c r="N33" s="73">
        <f>'EJEC NO IMPRIMIR'!N33/'EJEC REGULAR'!$D$1</f>
        <v>24168495.626</v>
      </c>
      <c r="O33" s="73">
        <f>'EJEC NO IMPRIMIR'!O33/'EJEC REGULAR'!$D$1</f>
        <v>689609.602</v>
      </c>
      <c r="P33" s="73">
        <f>'EJEC NO IMPRIMIR'!P33/'EJEC REGULAR'!$D$1</f>
        <v>24218302.585</v>
      </c>
      <c r="Q33" s="73">
        <f>'EJEC NO IMPRIMIR'!Q33/'EJEC REGULAR'!$D$1</f>
        <v>0</v>
      </c>
      <c r="R33" s="73">
        <f>'EJEC NO IMPRIMIR'!R33/'EJEC REGULAR'!$D$1</f>
        <v>0</v>
      </c>
      <c r="S33" s="73">
        <f>'EJEC NO IMPRIMIR'!S33/'EJEC REGULAR'!$D$1</f>
        <v>77020526.643</v>
      </c>
      <c r="T33" s="73">
        <f>'EJEC NO IMPRIMIR'!T33/'EJEC REGULAR'!$D$1</f>
        <v>2895289.412</v>
      </c>
      <c r="U33" s="73">
        <f>'EJEC NO IMPRIMIR'!U33/'EJEC REGULAR'!$D$1</f>
        <v>231923</v>
      </c>
      <c r="V33" s="73">
        <f>'EJEC NO IMPRIMIR'!V33/'EJEC REGULAR'!$D$1</f>
        <v>0</v>
      </c>
    </row>
    <row r="34" spans="1:22" s="41" customFormat="1" ht="24.75" customHeight="1">
      <c r="A34" s="89"/>
      <c r="B34" s="96"/>
      <c r="C34" s="91"/>
      <c r="D34" s="92" t="s">
        <v>6</v>
      </c>
      <c r="E34" s="93"/>
      <c r="F34" s="94">
        <f>SUM(F35,F36,F37,F38,F42,F43,F44,F53,F54,F58,F59,F63,F64)</f>
        <v>3729140.5429999996</v>
      </c>
      <c r="G34" s="94">
        <f>SUM(G35,G36,G37,G38,G42,G43,G44,G53,G54,G58,G59,G63,G64)</f>
        <v>1304494.3150000002</v>
      </c>
      <c r="H34" s="94">
        <f aca="true" t="shared" si="1" ref="H34:V34">SUM(H35,H36,H37,H38,H42,H43,H44,H53,H54,H58,H59,H63,H64)</f>
        <v>627302.713</v>
      </c>
      <c r="I34" s="94">
        <f t="shared" si="1"/>
        <v>1648939.4539999997</v>
      </c>
      <c r="J34" s="94">
        <f t="shared" si="1"/>
        <v>4098863.192</v>
      </c>
      <c r="K34" s="94">
        <f t="shared" si="1"/>
        <v>42591855.006</v>
      </c>
      <c r="L34" s="94">
        <f t="shared" si="1"/>
        <v>220224739.472</v>
      </c>
      <c r="M34" s="94">
        <f t="shared" si="1"/>
        <v>21185301.461</v>
      </c>
      <c r="N34" s="94">
        <f t="shared" si="1"/>
        <v>36866590.382</v>
      </c>
      <c r="O34" s="94">
        <f t="shared" si="1"/>
        <v>956380.939</v>
      </c>
      <c r="P34" s="94">
        <f t="shared" si="1"/>
        <v>22802169.296</v>
      </c>
      <c r="Q34" s="94">
        <f>SUM(Q35,Q36,Q37,Q38,Q42,Q43,Q44,Q53,Q54,Q58,Q59,Q63,Q64)</f>
        <v>0</v>
      </c>
      <c r="R34" s="94">
        <f>SUM(R35,R36,R37,R38,R42,R43,R44,R53,R54,R58,R59,R63,R64)</f>
        <v>191277.714</v>
      </c>
      <c r="S34" s="94">
        <f t="shared" si="1"/>
        <v>146325609.948</v>
      </c>
      <c r="T34" s="94">
        <f t="shared" si="1"/>
        <v>4973539.814</v>
      </c>
      <c r="U34" s="94">
        <f t="shared" si="1"/>
        <v>289714</v>
      </c>
      <c r="V34" s="94">
        <f t="shared" si="1"/>
        <v>3300093</v>
      </c>
    </row>
    <row r="35" spans="1:22" ht="22.5" customHeight="1">
      <c r="A35" s="95"/>
      <c r="B35" s="71" t="s">
        <v>7</v>
      </c>
      <c r="C35" s="53"/>
      <c r="D35" s="72" t="s">
        <v>8</v>
      </c>
      <c r="E35" s="53"/>
      <c r="F35" s="84">
        <f>'EJEC NO IMPRIMIR'!F35/'EJEC REGULAR'!$D$1</f>
        <v>2433144.244</v>
      </c>
      <c r="G35" s="84">
        <f>'EJEC NO IMPRIMIR'!G35/'EJEC REGULAR'!$D$1</f>
        <v>852756.207</v>
      </c>
      <c r="H35" s="84">
        <f>'EJEC NO IMPRIMIR'!H35/'EJEC REGULAR'!$D$1</f>
        <v>452972.701</v>
      </c>
      <c r="I35" s="84">
        <f>'EJEC NO IMPRIMIR'!I35/'EJEC REGULAR'!$D$1</f>
        <v>1230909.65</v>
      </c>
      <c r="J35" s="84">
        <f>'EJEC NO IMPRIMIR'!J35/'EJEC REGULAR'!$D$1</f>
        <v>1617593.396</v>
      </c>
      <c r="K35" s="84">
        <f>'EJEC NO IMPRIMIR'!K35/'EJEC REGULAR'!$D$1</f>
        <v>2450210.89</v>
      </c>
      <c r="L35" s="84">
        <f>'EJEC NO IMPRIMIR'!L35/'EJEC REGULAR'!$D$1</f>
        <v>17111749.208</v>
      </c>
      <c r="M35" s="84">
        <f>'EJEC NO IMPRIMIR'!M35/'EJEC REGULAR'!$D$1</f>
        <v>1240962.896</v>
      </c>
      <c r="N35" s="84">
        <f>'EJEC NO IMPRIMIR'!N35/'EJEC REGULAR'!$D$1</f>
        <v>906603.243</v>
      </c>
      <c r="O35" s="84">
        <f>'EJEC NO IMPRIMIR'!O35/'EJEC REGULAR'!$D$1</f>
        <v>739194.789</v>
      </c>
      <c r="P35" s="84">
        <f>'EJEC NO IMPRIMIR'!P35/'EJEC REGULAR'!$D$1</f>
        <v>1081135.495</v>
      </c>
      <c r="Q35" s="84">
        <f>'EJEC NO IMPRIMIR'!Q35/'EJEC REGULAR'!$D$1</f>
        <v>0</v>
      </c>
      <c r="R35" s="84">
        <f>'EJEC NO IMPRIMIR'!R35/'EJEC REGULAR'!$D$1</f>
        <v>191277.714</v>
      </c>
      <c r="S35" s="84">
        <f>'EJEC NO IMPRIMIR'!S35/'EJEC REGULAR'!$D$1</f>
        <v>1829787.156</v>
      </c>
      <c r="T35" s="84">
        <f>'EJEC NO IMPRIMIR'!T35/'EJEC REGULAR'!$D$1</f>
        <v>2461783.979</v>
      </c>
      <c r="U35" s="84">
        <f>'EJEC NO IMPRIMIR'!U35/'EJEC REGULAR'!$D$1</f>
        <v>223562</v>
      </c>
      <c r="V35" s="84">
        <f>'EJEC NO IMPRIMIR'!V35/'EJEC REGULAR'!$D$1</f>
        <v>1546118</v>
      </c>
    </row>
    <row r="36" spans="1:22" ht="22.5" customHeight="1">
      <c r="A36" s="95"/>
      <c r="B36" s="71" t="s">
        <v>9</v>
      </c>
      <c r="C36" s="53"/>
      <c r="D36" s="72" t="s">
        <v>10</v>
      </c>
      <c r="E36" s="53"/>
      <c r="F36" s="73">
        <f>'EJEC NO IMPRIMIR'!F36/'EJEC REGULAR'!$D$1</f>
        <v>548369.243</v>
      </c>
      <c r="G36" s="73">
        <f>'EJEC NO IMPRIMIR'!G36/'EJEC REGULAR'!$D$1</f>
        <v>17026.322</v>
      </c>
      <c r="H36" s="73">
        <f>'EJEC NO IMPRIMIR'!H36/'EJEC REGULAR'!$D$1</f>
        <v>19574.422</v>
      </c>
      <c r="I36" s="73">
        <f>'EJEC NO IMPRIMIR'!I36/'EJEC REGULAR'!$D$1</f>
        <v>43324.518</v>
      </c>
      <c r="J36" s="73">
        <f>'EJEC NO IMPRIMIR'!J36/'EJEC REGULAR'!$D$1</f>
        <v>119124.787</v>
      </c>
      <c r="K36" s="73">
        <f>'EJEC NO IMPRIMIR'!K36/'EJEC REGULAR'!$D$1</f>
        <v>179001.522</v>
      </c>
      <c r="L36" s="73">
        <f>'EJEC NO IMPRIMIR'!L36/'EJEC REGULAR'!$D$1</f>
        <v>1388333.925</v>
      </c>
      <c r="M36" s="73">
        <f>'EJEC NO IMPRIMIR'!M36/'EJEC REGULAR'!$D$1</f>
        <v>99833.934</v>
      </c>
      <c r="N36" s="73">
        <f>'EJEC NO IMPRIMIR'!N36/'EJEC REGULAR'!$D$1</f>
        <v>42249.587</v>
      </c>
      <c r="O36" s="73">
        <f>'EJEC NO IMPRIMIR'!O36/'EJEC REGULAR'!$D$1</f>
        <v>24986.08</v>
      </c>
      <c r="P36" s="73">
        <f>'EJEC NO IMPRIMIR'!P36/'EJEC REGULAR'!$D$1</f>
        <v>114562.941</v>
      </c>
      <c r="Q36" s="73">
        <f>'EJEC NO IMPRIMIR'!Q36/'EJEC REGULAR'!$D$1</f>
        <v>0</v>
      </c>
      <c r="R36" s="73">
        <f>'EJEC NO IMPRIMIR'!R36/'EJEC REGULAR'!$D$1</f>
        <v>0</v>
      </c>
      <c r="S36" s="73">
        <f>'EJEC NO IMPRIMIR'!S36/'EJEC REGULAR'!$D$1</f>
        <v>152851.062</v>
      </c>
      <c r="T36" s="73">
        <f>'EJEC NO IMPRIMIR'!T36/'EJEC REGULAR'!$D$1</f>
        <v>164596.925</v>
      </c>
      <c r="U36" s="73">
        <f>'EJEC NO IMPRIMIR'!U36/'EJEC REGULAR'!$D$1</f>
        <v>15134</v>
      </c>
      <c r="V36" s="73">
        <f>'EJEC NO IMPRIMIR'!V36/'EJEC REGULAR'!$D$1</f>
        <v>216600</v>
      </c>
    </row>
    <row r="37" spans="1:22" ht="22.5" customHeight="1">
      <c r="A37" s="95"/>
      <c r="B37" s="71" t="s">
        <v>11</v>
      </c>
      <c r="C37" s="53"/>
      <c r="D37" s="72" t="s">
        <v>52</v>
      </c>
      <c r="E37" s="53"/>
      <c r="F37" s="73">
        <f>'EJEC NO IMPRIMIR'!F37/'EJEC REGULAR'!$D$1</f>
        <v>86831.84</v>
      </c>
      <c r="G37" s="73">
        <f>'EJEC NO IMPRIMIR'!G37/'EJEC REGULAR'!$D$1</f>
        <v>63265.566</v>
      </c>
      <c r="H37" s="73">
        <f>'EJEC NO IMPRIMIR'!H37/'EJEC REGULAR'!$D$1</f>
        <v>65914.515</v>
      </c>
      <c r="I37" s="73">
        <f>'EJEC NO IMPRIMIR'!I37/'EJEC REGULAR'!$D$1</f>
        <v>49715.488</v>
      </c>
      <c r="J37" s="73">
        <f>'EJEC NO IMPRIMIR'!J37/'EJEC REGULAR'!$D$1</f>
        <v>100236.64</v>
      </c>
      <c r="K37" s="73">
        <f>'EJEC NO IMPRIMIR'!K37/'EJEC REGULAR'!$D$1</f>
        <v>114742.777</v>
      </c>
      <c r="L37" s="73">
        <f>'EJEC NO IMPRIMIR'!L37/'EJEC REGULAR'!$D$1</f>
        <v>1302404.985</v>
      </c>
      <c r="M37" s="73">
        <f>'EJEC NO IMPRIMIR'!M37/'EJEC REGULAR'!$D$1</f>
        <v>161243.403</v>
      </c>
      <c r="N37" s="73">
        <f>'EJEC NO IMPRIMIR'!N37/'EJEC REGULAR'!$D$1</f>
        <v>0</v>
      </c>
      <c r="O37" s="73">
        <f>'EJEC NO IMPRIMIR'!O37/'EJEC REGULAR'!$D$1</f>
        <v>0</v>
      </c>
      <c r="P37" s="73">
        <f>'EJEC NO IMPRIMIR'!P37/'EJEC REGULAR'!$D$1</f>
        <v>3084.467</v>
      </c>
      <c r="Q37" s="73">
        <f>'EJEC NO IMPRIMIR'!Q37/'EJEC REGULAR'!$D$1</f>
        <v>0</v>
      </c>
      <c r="R37" s="73">
        <f>'EJEC NO IMPRIMIR'!R37/'EJEC REGULAR'!$D$1</f>
        <v>0</v>
      </c>
      <c r="S37" s="73">
        <f>'EJEC NO IMPRIMIR'!S37/'EJEC REGULAR'!$D$1</f>
        <v>14812.957</v>
      </c>
      <c r="T37" s="73">
        <f>'EJEC NO IMPRIMIR'!T37/'EJEC REGULAR'!$D$1</f>
        <v>133918.691</v>
      </c>
      <c r="U37" s="73">
        <f>'EJEC NO IMPRIMIR'!U37/'EJEC REGULAR'!$D$1</f>
        <v>0</v>
      </c>
      <c r="V37" s="73">
        <f>'EJEC NO IMPRIMIR'!V37/'EJEC REGULAR'!$D$1</f>
        <v>0</v>
      </c>
    </row>
    <row r="38" spans="1:22" ht="22.5" customHeight="1">
      <c r="A38" s="95"/>
      <c r="B38" s="74" t="s">
        <v>12</v>
      </c>
      <c r="C38" s="75"/>
      <c r="D38" s="76" t="s">
        <v>14</v>
      </c>
      <c r="E38" s="75"/>
      <c r="F38" s="77">
        <f>'EJEC NO IMPRIMIR'!F38/'EJEC REGULAR'!$D$1</f>
        <v>0</v>
      </c>
      <c r="G38" s="77">
        <f>'EJEC NO IMPRIMIR'!G38/'EJEC REGULAR'!$D$1</f>
        <v>84376.454</v>
      </c>
      <c r="H38" s="77">
        <f>'EJEC NO IMPRIMIR'!H38/'EJEC REGULAR'!$D$1</f>
        <v>0</v>
      </c>
      <c r="I38" s="77">
        <f>'EJEC NO IMPRIMIR'!I38/'EJEC REGULAR'!$D$1</f>
        <v>0</v>
      </c>
      <c r="J38" s="77">
        <f>'EJEC NO IMPRIMIR'!J38/'EJEC REGULAR'!$D$1</f>
        <v>0</v>
      </c>
      <c r="K38" s="77">
        <f>'EJEC NO IMPRIMIR'!K38/'EJEC REGULAR'!$D$1</f>
        <v>0</v>
      </c>
      <c r="L38" s="77">
        <f>'EJEC NO IMPRIMIR'!L38/'EJEC REGULAR'!$D$1</f>
        <v>0</v>
      </c>
      <c r="M38" s="77">
        <f>'EJEC NO IMPRIMIR'!M38/'EJEC REGULAR'!$D$1</f>
        <v>0</v>
      </c>
      <c r="N38" s="77">
        <f>'EJEC NO IMPRIMIR'!N38/'EJEC REGULAR'!$D$1</f>
        <v>0</v>
      </c>
      <c r="O38" s="77">
        <f>'EJEC NO IMPRIMIR'!O38/'EJEC REGULAR'!$D$1</f>
        <v>0</v>
      </c>
      <c r="P38" s="77">
        <f>'EJEC NO IMPRIMIR'!P38/'EJEC REGULAR'!$D$1</f>
        <v>0</v>
      </c>
      <c r="Q38" s="77">
        <f>'EJEC NO IMPRIMIR'!Q38/'EJEC REGULAR'!$D$1</f>
        <v>0</v>
      </c>
      <c r="R38" s="77">
        <f>'EJEC NO IMPRIMIR'!R38/'EJEC REGULAR'!$D$1</f>
        <v>0</v>
      </c>
      <c r="S38" s="77">
        <f>'EJEC NO IMPRIMIR'!S38/'EJEC REGULAR'!$D$1</f>
        <v>0</v>
      </c>
      <c r="T38" s="77">
        <f>'EJEC NO IMPRIMIR'!T38/'EJEC REGULAR'!$D$1</f>
        <v>0</v>
      </c>
      <c r="U38" s="77">
        <f>'EJEC NO IMPRIMIR'!U38/'EJEC REGULAR'!$D$1</f>
        <v>0</v>
      </c>
      <c r="V38" s="77">
        <f>'EJEC NO IMPRIMIR'!V38/'EJEC REGULAR'!$D$1</f>
        <v>0</v>
      </c>
    </row>
    <row r="39" spans="1:22" ht="22.5" customHeight="1">
      <c r="A39" s="95"/>
      <c r="B39" s="78" t="s">
        <v>20</v>
      </c>
      <c r="C39" s="53"/>
      <c r="D39" s="72" t="s">
        <v>108</v>
      </c>
      <c r="E39" s="53"/>
      <c r="F39" s="73">
        <f>'EJEC NO IMPRIMIR'!F39/'EJEC REGULAR'!$D$1</f>
        <v>0</v>
      </c>
      <c r="G39" s="73">
        <f>'EJEC NO IMPRIMIR'!G39/'EJEC REGULAR'!$D$1</f>
        <v>84376.454</v>
      </c>
      <c r="H39" s="73">
        <f>'EJEC NO IMPRIMIR'!H39/'EJEC REGULAR'!$D$1</f>
        <v>0</v>
      </c>
      <c r="I39" s="73">
        <f>'EJEC NO IMPRIMIR'!I39/'EJEC REGULAR'!$D$1</f>
        <v>0</v>
      </c>
      <c r="J39" s="73">
        <f>'EJEC NO IMPRIMIR'!J39/'EJEC REGULAR'!$D$1</f>
        <v>0</v>
      </c>
      <c r="K39" s="73">
        <f>'EJEC NO IMPRIMIR'!K39/'EJEC REGULAR'!$D$1</f>
        <v>0</v>
      </c>
      <c r="L39" s="73">
        <f>'EJEC NO IMPRIMIR'!L39/'EJEC REGULAR'!$D$1</f>
        <v>0</v>
      </c>
      <c r="M39" s="73">
        <f>'EJEC NO IMPRIMIR'!M39/'EJEC REGULAR'!$D$1</f>
        <v>0</v>
      </c>
      <c r="N39" s="73">
        <f>'EJEC NO IMPRIMIR'!N39/'EJEC REGULAR'!$D$1</f>
        <v>0</v>
      </c>
      <c r="O39" s="73">
        <f>'EJEC NO IMPRIMIR'!O39/'EJEC REGULAR'!$D$1</f>
        <v>0</v>
      </c>
      <c r="P39" s="73">
        <f>'EJEC NO IMPRIMIR'!P39/'EJEC REGULAR'!$D$1</f>
        <v>0</v>
      </c>
      <c r="Q39" s="73">
        <f>'EJEC NO IMPRIMIR'!Q39/'EJEC REGULAR'!$D$1</f>
        <v>0</v>
      </c>
      <c r="R39" s="73">
        <f>'EJEC NO IMPRIMIR'!R39/'EJEC REGULAR'!$D$1</f>
        <v>0</v>
      </c>
      <c r="S39" s="73">
        <f>'EJEC NO IMPRIMIR'!S39/'EJEC REGULAR'!$D$1</f>
        <v>0</v>
      </c>
      <c r="T39" s="73">
        <f>'EJEC NO IMPRIMIR'!T39/'EJEC REGULAR'!$D$1</f>
        <v>0</v>
      </c>
      <c r="U39" s="73">
        <f>'EJEC NO IMPRIMIR'!U39/'EJEC REGULAR'!$D$1</f>
        <v>0</v>
      </c>
      <c r="V39" s="73">
        <f>'EJEC NO IMPRIMIR'!V39/'EJEC REGULAR'!$D$1</f>
        <v>0</v>
      </c>
    </row>
    <row r="40" spans="1:22" ht="22.5" customHeight="1">
      <c r="A40" s="95"/>
      <c r="B40" s="78" t="s">
        <v>39</v>
      </c>
      <c r="C40" s="53"/>
      <c r="D40" s="72" t="s">
        <v>109</v>
      </c>
      <c r="E40" s="53"/>
      <c r="F40" s="73">
        <f>'EJEC NO IMPRIMIR'!F40/'EJEC REGULAR'!$D$1</f>
        <v>0</v>
      </c>
      <c r="G40" s="73">
        <f>'EJEC NO IMPRIMIR'!G40/'EJEC REGULAR'!$D$1</f>
        <v>0</v>
      </c>
      <c r="H40" s="73">
        <f>'EJEC NO IMPRIMIR'!H40/'EJEC REGULAR'!$D$1</f>
        <v>0</v>
      </c>
      <c r="I40" s="73">
        <f>'EJEC NO IMPRIMIR'!I40/'EJEC REGULAR'!$D$1</f>
        <v>0</v>
      </c>
      <c r="J40" s="73">
        <f>'EJEC NO IMPRIMIR'!J40/'EJEC REGULAR'!$D$1</f>
        <v>0</v>
      </c>
      <c r="K40" s="73">
        <f>'EJEC NO IMPRIMIR'!K40/'EJEC REGULAR'!$D$1</f>
        <v>0</v>
      </c>
      <c r="L40" s="73">
        <f>'EJEC NO IMPRIMIR'!L40/'EJEC REGULAR'!$D$1</f>
        <v>0</v>
      </c>
      <c r="M40" s="73">
        <f>'EJEC NO IMPRIMIR'!M40/'EJEC REGULAR'!$D$1</f>
        <v>0</v>
      </c>
      <c r="N40" s="73">
        <f>'EJEC NO IMPRIMIR'!N40/'EJEC REGULAR'!$D$1</f>
        <v>0</v>
      </c>
      <c r="O40" s="73">
        <f>'EJEC NO IMPRIMIR'!O40/'EJEC REGULAR'!$D$1</f>
        <v>0</v>
      </c>
      <c r="P40" s="73">
        <f>'EJEC NO IMPRIMIR'!P40/'EJEC REGULAR'!$D$1</f>
        <v>0</v>
      </c>
      <c r="Q40" s="73">
        <f>'EJEC NO IMPRIMIR'!Q40/'EJEC REGULAR'!$D$1</f>
        <v>0</v>
      </c>
      <c r="R40" s="73">
        <f>'EJEC NO IMPRIMIR'!R40/'EJEC REGULAR'!$D$1</f>
        <v>0</v>
      </c>
      <c r="S40" s="73">
        <f>'EJEC NO IMPRIMIR'!S40/'EJEC REGULAR'!$D$1</f>
        <v>0</v>
      </c>
      <c r="T40" s="73">
        <f>'EJEC NO IMPRIMIR'!T40/'EJEC REGULAR'!$D$1</f>
        <v>0</v>
      </c>
      <c r="U40" s="73">
        <f>'EJEC NO IMPRIMIR'!U40/'EJEC REGULAR'!$D$1</f>
        <v>0</v>
      </c>
      <c r="V40" s="73">
        <f>'EJEC NO IMPRIMIR'!V40/'EJEC REGULAR'!$D$1</f>
        <v>0</v>
      </c>
    </row>
    <row r="41" spans="1:22" ht="22.5" customHeight="1">
      <c r="A41" s="95"/>
      <c r="B41" s="78" t="s">
        <v>31</v>
      </c>
      <c r="C41" s="53"/>
      <c r="D41" s="72" t="s">
        <v>110</v>
      </c>
      <c r="E41" s="53"/>
      <c r="F41" s="73">
        <f>'EJEC NO IMPRIMIR'!F41/'EJEC REGULAR'!$D$1</f>
        <v>0</v>
      </c>
      <c r="G41" s="73">
        <f>'EJEC NO IMPRIMIR'!G41/'EJEC REGULAR'!$D$1</f>
        <v>0</v>
      </c>
      <c r="H41" s="73">
        <f>'EJEC NO IMPRIMIR'!H41/'EJEC REGULAR'!$D$1</f>
        <v>0</v>
      </c>
      <c r="I41" s="73">
        <f>'EJEC NO IMPRIMIR'!I41/'EJEC REGULAR'!$D$1</f>
        <v>0</v>
      </c>
      <c r="J41" s="73">
        <f>'EJEC NO IMPRIMIR'!J41/'EJEC REGULAR'!$D$1</f>
        <v>0</v>
      </c>
      <c r="K41" s="73">
        <f>'EJEC NO IMPRIMIR'!K41/'EJEC REGULAR'!$D$1</f>
        <v>0</v>
      </c>
      <c r="L41" s="73">
        <f>'EJEC NO IMPRIMIR'!L41/'EJEC REGULAR'!$D$1</f>
        <v>0</v>
      </c>
      <c r="M41" s="73">
        <f>'EJEC NO IMPRIMIR'!M41/'EJEC REGULAR'!$D$1</f>
        <v>0</v>
      </c>
      <c r="N41" s="73">
        <f>'EJEC NO IMPRIMIR'!N41/'EJEC REGULAR'!$D$1</f>
        <v>0</v>
      </c>
      <c r="O41" s="73">
        <f>'EJEC NO IMPRIMIR'!O41/'EJEC REGULAR'!$D$1</f>
        <v>0</v>
      </c>
      <c r="P41" s="73">
        <f>'EJEC NO IMPRIMIR'!P41/'EJEC REGULAR'!$D$1</f>
        <v>0</v>
      </c>
      <c r="Q41" s="73">
        <f>'EJEC NO IMPRIMIR'!Q41/'EJEC REGULAR'!$D$1</f>
        <v>0</v>
      </c>
      <c r="R41" s="73">
        <f>'EJEC NO IMPRIMIR'!R41/'EJEC REGULAR'!$D$1</f>
        <v>0</v>
      </c>
      <c r="S41" s="73">
        <f>'EJEC NO IMPRIMIR'!S41/'EJEC REGULAR'!$D$1</f>
        <v>0</v>
      </c>
      <c r="T41" s="73">
        <f>'EJEC NO IMPRIMIR'!T41/'EJEC REGULAR'!$D$1</f>
        <v>0</v>
      </c>
      <c r="U41" s="73">
        <f>'EJEC NO IMPRIMIR'!U41/'EJEC REGULAR'!$D$1</f>
        <v>0</v>
      </c>
      <c r="V41" s="73">
        <f>'EJEC NO IMPRIMIR'!V41/'EJEC REGULAR'!$D$1</f>
        <v>0</v>
      </c>
    </row>
    <row r="42" spans="1:22" ht="22.5" customHeight="1">
      <c r="A42" s="95"/>
      <c r="B42" s="71" t="s">
        <v>13</v>
      </c>
      <c r="C42" s="53"/>
      <c r="D42" s="72" t="s">
        <v>30</v>
      </c>
      <c r="E42" s="53"/>
      <c r="F42" s="73">
        <f>'EJEC NO IMPRIMIR'!F42/'EJEC REGULAR'!$D$1</f>
        <v>0</v>
      </c>
      <c r="G42" s="73">
        <f>'EJEC NO IMPRIMIR'!G42/'EJEC REGULAR'!$D$1</f>
        <v>0</v>
      </c>
      <c r="H42" s="73">
        <f>'EJEC NO IMPRIMIR'!H42/'EJEC REGULAR'!$D$1</f>
        <v>0</v>
      </c>
      <c r="I42" s="73">
        <f>'EJEC NO IMPRIMIR'!I42/'EJEC REGULAR'!$D$1</f>
        <v>0</v>
      </c>
      <c r="J42" s="73">
        <f>'EJEC NO IMPRIMIR'!J42/'EJEC REGULAR'!$D$1</f>
        <v>0</v>
      </c>
      <c r="K42" s="73">
        <f>'EJEC NO IMPRIMIR'!K42/'EJEC REGULAR'!$D$1</f>
        <v>0</v>
      </c>
      <c r="L42" s="73">
        <f>'EJEC NO IMPRIMIR'!L42/'EJEC REGULAR'!$D$1</f>
        <v>0</v>
      </c>
      <c r="M42" s="73">
        <f>'EJEC NO IMPRIMIR'!M42/'EJEC REGULAR'!$D$1</f>
        <v>0</v>
      </c>
      <c r="N42" s="73">
        <f>'EJEC NO IMPRIMIR'!N42/'EJEC REGULAR'!$D$1</f>
        <v>0</v>
      </c>
      <c r="O42" s="73">
        <f>'EJEC NO IMPRIMIR'!O42/'EJEC REGULAR'!$D$1</f>
        <v>0</v>
      </c>
      <c r="P42" s="73">
        <f>'EJEC NO IMPRIMIR'!P42/'EJEC REGULAR'!$D$1</f>
        <v>0</v>
      </c>
      <c r="Q42" s="73">
        <f>'EJEC NO IMPRIMIR'!Q42/'EJEC REGULAR'!$D$1</f>
        <v>0</v>
      </c>
      <c r="R42" s="73">
        <f>'EJEC NO IMPRIMIR'!R42/'EJEC REGULAR'!$D$1</f>
        <v>0</v>
      </c>
      <c r="S42" s="73">
        <f>'EJEC NO IMPRIMIR'!S42/'EJEC REGULAR'!$D$1</f>
        <v>0</v>
      </c>
      <c r="T42" s="73">
        <f>'EJEC NO IMPRIMIR'!T42/'EJEC REGULAR'!$D$1</f>
        <v>0</v>
      </c>
      <c r="U42" s="73">
        <f>'EJEC NO IMPRIMIR'!U42/'EJEC REGULAR'!$D$1</f>
        <v>5571</v>
      </c>
      <c r="V42" s="73">
        <f>'EJEC NO IMPRIMIR'!V42/'EJEC REGULAR'!$D$1</f>
        <v>0</v>
      </c>
    </row>
    <row r="43" spans="1:22" ht="22.5" customHeight="1">
      <c r="A43" s="95"/>
      <c r="B43" s="71" t="s">
        <v>75</v>
      </c>
      <c r="C43" s="53"/>
      <c r="D43" s="72" t="s">
        <v>67</v>
      </c>
      <c r="E43" s="53"/>
      <c r="F43" s="73">
        <f>'EJEC NO IMPRIMIR'!F43/'EJEC REGULAR'!$D$1</f>
        <v>0</v>
      </c>
      <c r="G43" s="73">
        <f>'EJEC NO IMPRIMIR'!G43/'EJEC REGULAR'!$D$1</f>
        <v>0</v>
      </c>
      <c r="H43" s="73">
        <f>'EJEC NO IMPRIMIR'!H43/'EJEC REGULAR'!$D$1</f>
        <v>0</v>
      </c>
      <c r="I43" s="73">
        <f>'EJEC NO IMPRIMIR'!I43/'EJEC REGULAR'!$D$1</f>
        <v>0</v>
      </c>
      <c r="J43" s="73">
        <f>'EJEC NO IMPRIMIR'!J43/'EJEC REGULAR'!$D$1</f>
        <v>0</v>
      </c>
      <c r="K43" s="73">
        <f>'EJEC NO IMPRIMIR'!K43/'EJEC REGULAR'!$D$1</f>
        <v>0</v>
      </c>
      <c r="L43" s="73">
        <f>'EJEC NO IMPRIMIR'!L43/'EJEC REGULAR'!$D$1</f>
        <v>0</v>
      </c>
      <c r="M43" s="73">
        <f>'EJEC NO IMPRIMIR'!M43/'EJEC REGULAR'!$D$1</f>
        <v>0</v>
      </c>
      <c r="N43" s="73">
        <f>'EJEC NO IMPRIMIR'!N43/'EJEC REGULAR'!$D$1</f>
        <v>0</v>
      </c>
      <c r="O43" s="73">
        <f>'EJEC NO IMPRIMIR'!O43/'EJEC REGULAR'!$D$1</f>
        <v>0</v>
      </c>
      <c r="P43" s="73">
        <f>'EJEC NO IMPRIMIR'!P43/'EJEC REGULAR'!$D$1</f>
        <v>0</v>
      </c>
      <c r="Q43" s="73">
        <f>'EJEC NO IMPRIMIR'!Q43/'EJEC REGULAR'!$D$1</f>
        <v>0</v>
      </c>
      <c r="R43" s="73">
        <f>'EJEC NO IMPRIMIR'!R43/'EJEC REGULAR'!$D$1</f>
        <v>0</v>
      </c>
      <c r="S43" s="73">
        <f>'EJEC NO IMPRIMIR'!S43/'EJEC REGULAR'!$D$1</f>
        <v>0</v>
      </c>
      <c r="T43" s="73">
        <f>'EJEC NO IMPRIMIR'!T43/'EJEC REGULAR'!$D$1</f>
        <v>0</v>
      </c>
      <c r="U43" s="73">
        <f>'EJEC NO IMPRIMIR'!U43/'EJEC REGULAR'!$D$1</f>
        <v>0</v>
      </c>
      <c r="V43" s="73">
        <f>'EJEC NO IMPRIMIR'!V43/'EJEC REGULAR'!$D$1</f>
        <v>0</v>
      </c>
    </row>
    <row r="44" spans="1:22" ht="22.5" customHeight="1">
      <c r="A44" s="95"/>
      <c r="B44" s="71" t="s">
        <v>76</v>
      </c>
      <c r="C44" s="53"/>
      <c r="D44" s="80" t="s">
        <v>68</v>
      </c>
      <c r="E44" s="53"/>
      <c r="F44" s="77">
        <f>'EJEC NO IMPRIMIR'!F44/'EJEC REGULAR'!$D$1</f>
        <v>0</v>
      </c>
      <c r="G44" s="77">
        <f>'EJEC NO IMPRIMIR'!G44/'EJEC REGULAR'!$D$1</f>
        <v>0</v>
      </c>
      <c r="H44" s="77">
        <f>'EJEC NO IMPRIMIR'!H44/'EJEC REGULAR'!$D$1</f>
        <v>0</v>
      </c>
      <c r="I44" s="77">
        <f>'EJEC NO IMPRIMIR'!I44/'EJEC REGULAR'!$D$1</f>
        <v>21.5</v>
      </c>
      <c r="J44" s="77">
        <f>'EJEC NO IMPRIMIR'!J44/'EJEC REGULAR'!$D$1</f>
        <v>332.74</v>
      </c>
      <c r="K44" s="77">
        <f>'EJEC NO IMPRIMIR'!K44/'EJEC REGULAR'!$D$1</f>
        <v>0</v>
      </c>
      <c r="L44" s="77">
        <f>'EJEC NO IMPRIMIR'!L44/'EJEC REGULAR'!$D$1</f>
        <v>0</v>
      </c>
      <c r="M44" s="77">
        <f>'EJEC NO IMPRIMIR'!M44/'EJEC REGULAR'!$D$1</f>
        <v>6359.022</v>
      </c>
      <c r="N44" s="77">
        <f>'EJEC NO IMPRIMIR'!N44/'EJEC REGULAR'!$D$1</f>
        <v>0</v>
      </c>
      <c r="O44" s="77">
        <f>'EJEC NO IMPRIMIR'!O44/'EJEC REGULAR'!$D$1</f>
        <v>0</v>
      </c>
      <c r="P44" s="77">
        <f>'EJEC NO IMPRIMIR'!P44/'EJEC REGULAR'!$D$1</f>
        <v>20553.68</v>
      </c>
      <c r="Q44" s="77">
        <f>'EJEC NO IMPRIMIR'!Q44/'EJEC REGULAR'!$D$1</f>
        <v>0</v>
      </c>
      <c r="R44" s="77">
        <f>'EJEC NO IMPRIMIR'!R44/'EJEC REGULAR'!$D$1</f>
        <v>0</v>
      </c>
      <c r="S44" s="77">
        <f>'EJEC NO IMPRIMIR'!S44/'EJEC REGULAR'!$D$1</f>
        <v>3477.674</v>
      </c>
      <c r="T44" s="77">
        <f>'EJEC NO IMPRIMIR'!T44/'EJEC REGULAR'!$D$1</f>
        <v>2252.373</v>
      </c>
      <c r="U44" s="77">
        <f>'EJEC NO IMPRIMIR'!U44/'EJEC REGULAR'!$D$1</f>
        <v>116</v>
      </c>
      <c r="V44" s="77">
        <f>'EJEC NO IMPRIMIR'!V44/'EJEC REGULAR'!$D$1</f>
        <v>0</v>
      </c>
    </row>
    <row r="45" spans="1:22" ht="22.5" customHeight="1">
      <c r="A45" s="95"/>
      <c r="B45" s="81" t="s">
        <v>20</v>
      </c>
      <c r="C45" s="82"/>
      <c r="D45" s="83" t="s">
        <v>38</v>
      </c>
      <c r="E45" s="53"/>
      <c r="F45" s="84">
        <f>'EJEC NO IMPRIMIR'!F45/'EJEC REGULAR'!$D$1</f>
        <v>0</v>
      </c>
      <c r="G45" s="84">
        <f>'EJEC NO IMPRIMIR'!G45/'EJEC REGULAR'!$D$1</f>
        <v>0</v>
      </c>
      <c r="H45" s="84">
        <f>'EJEC NO IMPRIMIR'!H45/'EJEC REGULAR'!$D$1</f>
        <v>0</v>
      </c>
      <c r="I45" s="84">
        <f>'EJEC NO IMPRIMIR'!I45/'EJEC REGULAR'!$D$1</f>
        <v>0</v>
      </c>
      <c r="J45" s="84">
        <f>'EJEC NO IMPRIMIR'!J45/'EJEC REGULAR'!$D$1</f>
        <v>0</v>
      </c>
      <c r="K45" s="84">
        <f>'EJEC NO IMPRIMIR'!K45/'EJEC REGULAR'!$D$1</f>
        <v>0</v>
      </c>
      <c r="L45" s="84">
        <f>'EJEC NO IMPRIMIR'!L45/'EJEC REGULAR'!$D$1</f>
        <v>0</v>
      </c>
      <c r="M45" s="84">
        <f>'EJEC NO IMPRIMIR'!M45/'EJEC REGULAR'!$D$1</f>
        <v>0</v>
      </c>
      <c r="N45" s="84">
        <f>'EJEC NO IMPRIMIR'!N45/'EJEC REGULAR'!$D$1</f>
        <v>0</v>
      </c>
      <c r="O45" s="84">
        <f>'EJEC NO IMPRIMIR'!O45/'EJEC REGULAR'!$D$1</f>
        <v>0</v>
      </c>
      <c r="P45" s="84">
        <f>'EJEC NO IMPRIMIR'!P45/'EJEC REGULAR'!$D$1</f>
        <v>0</v>
      </c>
      <c r="Q45" s="84">
        <f>'EJEC NO IMPRIMIR'!Q45/'EJEC REGULAR'!$D$1</f>
        <v>0</v>
      </c>
      <c r="R45" s="84">
        <f>'EJEC NO IMPRIMIR'!R45/'EJEC REGULAR'!$D$1</f>
        <v>0</v>
      </c>
      <c r="S45" s="84">
        <f>'EJEC NO IMPRIMIR'!S45/'EJEC REGULAR'!$D$1</f>
        <v>0</v>
      </c>
      <c r="T45" s="84">
        <f>'EJEC NO IMPRIMIR'!T45/'EJEC REGULAR'!$D$1</f>
        <v>0</v>
      </c>
      <c r="U45" s="84">
        <f>'EJEC NO IMPRIMIR'!U45/'EJEC REGULAR'!$D$1</f>
        <v>0</v>
      </c>
      <c r="V45" s="84">
        <f>'EJEC NO IMPRIMIR'!V45/'EJEC REGULAR'!$D$1</f>
        <v>0</v>
      </c>
    </row>
    <row r="46" spans="1:22" ht="22.5" customHeight="1">
      <c r="A46" s="95"/>
      <c r="B46" s="78" t="s">
        <v>39</v>
      </c>
      <c r="C46" s="53"/>
      <c r="D46" s="72" t="s">
        <v>98</v>
      </c>
      <c r="E46" s="53"/>
      <c r="F46" s="73">
        <f>'EJEC NO IMPRIMIR'!F46/'EJEC REGULAR'!$D$1</f>
        <v>0</v>
      </c>
      <c r="G46" s="73">
        <f>'EJEC NO IMPRIMIR'!G46/'EJEC REGULAR'!$D$1</f>
        <v>0</v>
      </c>
      <c r="H46" s="73">
        <f>'EJEC NO IMPRIMIR'!H46/'EJEC REGULAR'!$D$1</f>
        <v>0</v>
      </c>
      <c r="I46" s="73">
        <f>'EJEC NO IMPRIMIR'!I46/'EJEC REGULAR'!$D$1</f>
        <v>0</v>
      </c>
      <c r="J46" s="73">
        <f>'EJEC NO IMPRIMIR'!J46/'EJEC REGULAR'!$D$1</f>
        <v>0</v>
      </c>
      <c r="K46" s="73">
        <f>'EJEC NO IMPRIMIR'!K46/'EJEC REGULAR'!$D$1</f>
        <v>0</v>
      </c>
      <c r="L46" s="73">
        <f>'EJEC NO IMPRIMIR'!L46/'EJEC REGULAR'!$D$1</f>
        <v>0</v>
      </c>
      <c r="M46" s="73">
        <f>'EJEC NO IMPRIMIR'!M46/'EJEC REGULAR'!$D$1</f>
        <v>0</v>
      </c>
      <c r="N46" s="73">
        <f>'EJEC NO IMPRIMIR'!N46/'EJEC REGULAR'!$D$1</f>
        <v>0</v>
      </c>
      <c r="O46" s="73">
        <f>'EJEC NO IMPRIMIR'!O46/'EJEC REGULAR'!$D$1</f>
        <v>0</v>
      </c>
      <c r="P46" s="73">
        <f>'EJEC NO IMPRIMIR'!P46/'EJEC REGULAR'!$D$1</f>
        <v>0</v>
      </c>
      <c r="Q46" s="73">
        <f>'EJEC NO IMPRIMIR'!Q46/'EJEC REGULAR'!$D$1</f>
        <v>0</v>
      </c>
      <c r="R46" s="73">
        <f>'EJEC NO IMPRIMIR'!R46/'EJEC REGULAR'!$D$1</f>
        <v>0</v>
      </c>
      <c r="S46" s="73">
        <f>'EJEC NO IMPRIMIR'!S46/'EJEC REGULAR'!$D$1</f>
        <v>0</v>
      </c>
      <c r="T46" s="73">
        <f>'EJEC NO IMPRIMIR'!T46/'EJEC REGULAR'!$D$1</f>
        <v>0</v>
      </c>
      <c r="U46" s="73">
        <f>'EJEC NO IMPRIMIR'!U46/'EJEC REGULAR'!$D$1</f>
        <v>0</v>
      </c>
      <c r="V46" s="73">
        <f>'EJEC NO IMPRIMIR'!V46/'EJEC REGULAR'!$D$1</f>
        <v>0</v>
      </c>
    </row>
    <row r="47" spans="1:22" ht="22.5" customHeight="1">
      <c r="A47" s="95"/>
      <c r="B47" s="78" t="s">
        <v>31</v>
      </c>
      <c r="C47" s="53"/>
      <c r="D47" s="72" t="s">
        <v>33</v>
      </c>
      <c r="E47" s="53"/>
      <c r="F47" s="73">
        <f>'EJEC NO IMPRIMIR'!F47/'EJEC REGULAR'!$D$1</f>
        <v>0</v>
      </c>
      <c r="G47" s="73">
        <f>'EJEC NO IMPRIMIR'!G47/'EJEC REGULAR'!$D$1</f>
        <v>0</v>
      </c>
      <c r="H47" s="73">
        <f>'EJEC NO IMPRIMIR'!H47/'EJEC REGULAR'!$D$1</f>
        <v>0</v>
      </c>
      <c r="I47" s="73">
        <f>'EJEC NO IMPRIMIR'!I47/'EJEC REGULAR'!$D$1</f>
        <v>0</v>
      </c>
      <c r="J47" s="73">
        <f>'EJEC NO IMPRIMIR'!J47/'EJEC REGULAR'!$D$1</f>
        <v>0</v>
      </c>
      <c r="K47" s="73">
        <f>'EJEC NO IMPRIMIR'!K47/'EJEC REGULAR'!$D$1</f>
        <v>0</v>
      </c>
      <c r="L47" s="73">
        <f>'EJEC NO IMPRIMIR'!L47/'EJEC REGULAR'!$D$1</f>
        <v>0</v>
      </c>
      <c r="M47" s="73">
        <f>'EJEC NO IMPRIMIR'!M47/'EJEC REGULAR'!$D$1</f>
        <v>0</v>
      </c>
      <c r="N47" s="73">
        <f>'EJEC NO IMPRIMIR'!N47/'EJEC REGULAR'!$D$1</f>
        <v>0</v>
      </c>
      <c r="O47" s="73">
        <f>'EJEC NO IMPRIMIR'!O47/'EJEC REGULAR'!$D$1</f>
        <v>0</v>
      </c>
      <c r="P47" s="73">
        <f>'EJEC NO IMPRIMIR'!P47/'EJEC REGULAR'!$D$1</f>
        <v>0</v>
      </c>
      <c r="Q47" s="73">
        <f>'EJEC NO IMPRIMIR'!Q47/'EJEC REGULAR'!$D$1</f>
        <v>0</v>
      </c>
      <c r="R47" s="73">
        <f>'EJEC NO IMPRIMIR'!R47/'EJEC REGULAR'!$D$1</f>
        <v>0</v>
      </c>
      <c r="S47" s="73">
        <f>'EJEC NO IMPRIMIR'!S47/'EJEC REGULAR'!$D$1</f>
        <v>0</v>
      </c>
      <c r="T47" s="73">
        <f>'EJEC NO IMPRIMIR'!T47/'EJEC REGULAR'!$D$1</f>
        <v>0</v>
      </c>
      <c r="U47" s="73">
        <f>'EJEC NO IMPRIMIR'!U47/'EJEC REGULAR'!$D$1</f>
        <v>0</v>
      </c>
      <c r="V47" s="73">
        <f>'EJEC NO IMPRIMIR'!V47/'EJEC REGULAR'!$D$1</f>
        <v>0</v>
      </c>
    </row>
    <row r="48" spans="1:22" ht="22.5" customHeight="1">
      <c r="A48" s="95"/>
      <c r="B48" s="78" t="s">
        <v>32</v>
      </c>
      <c r="C48" s="53"/>
      <c r="D48" s="72" t="s">
        <v>34</v>
      </c>
      <c r="E48" s="53"/>
      <c r="F48" s="73">
        <f>'EJEC NO IMPRIMIR'!F48/'EJEC REGULAR'!$D$1</f>
        <v>0</v>
      </c>
      <c r="G48" s="73">
        <f>'EJEC NO IMPRIMIR'!G48/'EJEC REGULAR'!$D$1</f>
        <v>0</v>
      </c>
      <c r="H48" s="73">
        <f>'EJEC NO IMPRIMIR'!H48/'EJEC REGULAR'!$D$1</f>
        <v>0</v>
      </c>
      <c r="I48" s="73">
        <f>'EJEC NO IMPRIMIR'!I48/'EJEC REGULAR'!$D$1</f>
        <v>0</v>
      </c>
      <c r="J48" s="73">
        <f>'EJEC NO IMPRIMIR'!J48/'EJEC REGULAR'!$D$1</f>
        <v>0</v>
      </c>
      <c r="K48" s="73">
        <f>'EJEC NO IMPRIMIR'!K48/'EJEC REGULAR'!$D$1</f>
        <v>0</v>
      </c>
      <c r="L48" s="73">
        <f>'EJEC NO IMPRIMIR'!L48/'EJEC REGULAR'!$D$1</f>
        <v>0</v>
      </c>
      <c r="M48" s="73">
        <f>'EJEC NO IMPRIMIR'!M48/'EJEC REGULAR'!$D$1</f>
        <v>0</v>
      </c>
      <c r="N48" s="73">
        <f>'EJEC NO IMPRIMIR'!N48/'EJEC REGULAR'!$D$1</f>
        <v>0</v>
      </c>
      <c r="O48" s="73">
        <f>'EJEC NO IMPRIMIR'!O48/'EJEC REGULAR'!$D$1</f>
        <v>0</v>
      </c>
      <c r="P48" s="73">
        <f>'EJEC NO IMPRIMIR'!P48/'EJEC REGULAR'!$D$1</f>
        <v>323.68</v>
      </c>
      <c r="Q48" s="73">
        <f>'EJEC NO IMPRIMIR'!Q48/'EJEC REGULAR'!$D$1</f>
        <v>0</v>
      </c>
      <c r="R48" s="73">
        <f>'EJEC NO IMPRIMIR'!R48/'EJEC REGULAR'!$D$1</f>
        <v>0</v>
      </c>
      <c r="S48" s="73">
        <f>'EJEC NO IMPRIMIR'!S48/'EJEC REGULAR'!$D$1</f>
        <v>0</v>
      </c>
      <c r="T48" s="73">
        <f>'EJEC NO IMPRIMIR'!T48/'EJEC REGULAR'!$D$1</f>
        <v>2063.639</v>
      </c>
      <c r="U48" s="73">
        <f>'EJEC NO IMPRIMIR'!U48/'EJEC REGULAR'!$D$1</f>
        <v>0</v>
      </c>
      <c r="V48" s="73">
        <f>'EJEC NO IMPRIMIR'!V48/'EJEC REGULAR'!$D$1</f>
        <v>0</v>
      </c>
    </row>
    <row r="49" spans="1:22" ht="22.5" customHeight="1">
      <c r="A49" s="95"/>
      <c r="B49" s="78" t="s">
        <v>37</v>
      </c>
      <c r="C49" s="53"/>
      <c r="D49" s="72" t="s">
        <v>47</v>
      </c>
      <c r="E49" s="53"/>
      <c r="F49" s="73">
        <f>'EJEC NO IMPRIMIR'!F49/'EJEC REGULAR'!$D$1</f>
        <v>0</v>
      </c>
      <c r="G49" s="73">
        <f>'EJEC NO IMPRIMIR'!G49/'EJEC REGULAR'!$D$1</f>
        <v>0</v>
      </c>
      <c r="H49" s="73">
        <f>'EJEC NO IMPRIMIR'!H49/'EJEC REGULAR'!$D$1</f>
        <v>0</v>
      </c>
      <c r="I49" s="73">
        <f>'EJEC NO IMPRIMIR'!I49/'EJEC REGULAR'!$D$1</f>
        <v>0</v>
      </c>
      <c r="J49" s="73">
        <f>'EJEC NO IMPRIMIR'!J49/'EJEC REGULAR'!$D$1</f>
        <v>332.74</v>
      </c>
      <c r="K49" s="73">
        <f>'EJEC NO IMPRIMIR'!K49/'EJEC REGULAR'!$D$1</f>
        <v>0</v>
      </c>
      <c r="L49" s="73">
        <f>'EJEC NO IMPRIMIR'!L49/'EJEC REGULAR'!$D$1</f>
        <v>0</v>
      </c>
      <c r="M49" s="73">
        <f>'EJEC NO IMPRIMIR'!M49/'EJEC REGULAR'!$D$1</f>
        <v>0</v>
      </c>
      <c r="N49" s="73">
        <f>'EJEC NO IMPRIMIR'!N49/'EJEC REGULAR'!$D$1</f>
        <v>0</v>
      </c>
      <c r="O49" s="73">
        <f>'EJEC NO IMPRIMIR'!O49/'EJEC REGULAR'!$D$1</f>
        <v>0</v>
      </c>
      <c r="P49" s="73">
        <f>'EJEC NO IMPRIMIR'!P49/'EJEC REGULAR'!$D$1</f>
        <v>20230</v>
      </c>
      <c r="Q49" s="73">
        <f>'EJEC NO IMPRIMIR'!Q49/'EJEC REGULAR'!$D$1</f>
        <v>0</v>
      </c>
      <c r="R49" s="73">
        <f>'EJEC NO IMPRIMIR'!R49/'EJEC REGULAR'!$D$1</f>
        <v>0</v>
      </c>
      <c r="S49" s="73">
        <f>'EJEC NO IMPRIMIR'!S49/'EJEC REGULAR'!$D$1</f>
        <v>0</v>
      </c>
      <c r="T49" s="73">
        <f>'EJEC NO IMPRIMIR'!T49/'EJEC REGULAR'!$D$1</f>
        <v>188.734</v>
      </c>
      <c r="U49" s="73">
        <f>'EJEC NO IMPRIMIR'!U49/'EJEC REGULAR'!$D$1</f>
        <v>116</v>
      </c>
      <c r="V49" s="73">
        <f>'EJEC NO IMPRIMIR'!V49/'EJEC REGULAR'!$D$1</f>
        <v>0</v>
      </c>
    </row>
    <row r="50" spans="1:22" ht="22.5" customHeight="1">
      <c r="A50" s="95"/>
      <c r="B50" s="78" t="s">
        <v>21</v>
      </c>
      <c r="C50" s="53"/>
      <c r="D50" s="72" t="s">
        <v>36</v>
      </c>
      <c r="E50" s="53"/>
      <c r="F50" s="73">
        <f>'EJEC NO IMPRIMIR'!F50/'EJEC REGULAR'!$D$1</f>
        <v>0</v>
      </c>
      <c r="G50" s="73">
        <f>'EJEC NO IMPRIMIR'!G50/'EJEC REGULAR'!$D$1</f>
        <v>0</v>
      </c>
      <c r="H50" s="73">
        <f>'EJEC NO IMPRIMIR'!H50/'EJEC REGULAR'!$D$1</f>
        <v>0</v>
      </c>
      <c r="I50" s="73">
        <f>'EJEC NO IMPRIMIR'!I50/'EJEC REGULAR'!$D$1</f>
        <v>0</v>
      </c>
      <c r="J50" s="73">
        <f>'EJEC NO IMPRIMIR'!J50/'EJEC REGULAR'!$D$1</f>
        <v>0</v>
      </c>
      <c r="K50" s="73">
        <f>'EJEC NO IMPRIMIR'!K50/'EJEC REGULAR'!$D$1</f>
        <v>0</v>
      </c>
      <c r="L50" s="73">
        <f>'EJEC NO IMPRIMIR'!L50/'EJEC REGULAR'!$D$1</f>
        <v>0</v>
      </c>
      <c r="M50" s="73">
        <f>'EJEC NO IMPRIMIR'!M50/'EJEC REGULAR'!$D$1</f>
        <v>0</v>
      </c>
      <c r="N50" s="73">
        <f>'EJEC NO IMPRIMIR'!N50/'EJEC REGULAR'!$D$1</f>
        <v>0</v>
      </c>
      <c r="O50" s="73">
        <f>'EJEC NO IMPRIMIR'!O50/'EJEC REGULAR'!$D$1</f>
        <v>0</v>
      </c>
      <c r="P50" s="73">
        <f>'EJEC NO IMPRIMIR'!P50/'EJEC REGULAR'!$D$1</f>
        <v>0</v>
      </c>
      <c r="Q50" s="73">
        <f>'EJEC NO IMPRIMIR'!Q50/'EJEC REGULAR'!$D$1</f>
        <v>0</v>
      </c>
      <c r="R50" s="73">
        <f>'EJEC NO IMPRIMIR'!R50/'EJEC REGULAR'!$D$1</f>
        <v>0</v>
      </c>
      <c r="S50" s="73">
        <f>'EJEC NO IMPRIMIR'!S50/'EJEC REGULAR'!$D$1</f>
        <v>89.799</v>
      </c>
      <c r="T50" s="73">
        <f>'EJEC NO IMPRIMIR'!T50/'EJEC REGULAR'!$D$1</f>
        <v>0</v>
      </c>
      <c r="U50" s="73">
        <f>'EJEC NO IMPRIMIR'!U50/'EJEC REGULAR'!$D$1</f>
        <v>0</v>
      </c>
      <c r="V50" s="73">
        <f>'EJEC NO IMPRIMIR'!V50/'EJEC REGULAR'!$D$1</f>
        <v>0</v>
      </c>
    </row>
    <row r="51" spans="1:22" ht="22.5" customHeight="1">
      <c r="A51" s="95"/>
      <c r="B51" s="78" t="s">
        <v>23</v>
      </c>
      <c r="C51" s="53"/>
      <c r="D51" s="72" t="s">
        <v>35</v>
      </c>
      <c r="E51" s="53"/>
      <c r="F51" s="73">
        <f>'EJEC NO IMPRIMIR'!F51/'EJEC REGULAR'!$D$1</f>
        <v>0</v>
      </c>
      <c r="G51" s="73">
        <f>'EJEC NO IMPRIMIR'!G51/'EJEC REGULAR'!$D$1</f>
        <v>0</v>
      </c>
      <c r="H51" s="73">
        <f>'EJEC NO IMPRIMIR'!H51/'EJEC REGULAR'!$D$1</f>
        <v>0</v>
      </c>
      <c r="I51" s="73">
        <f>'EJEC NO IMPRIMIR'!I51/'EJEC REGULAR'!$D$1</f>
        <v>21.5</v>
      </c>
      <c r="J51" s="73">
        <f>'EJEC NO IMPRIMIR'!J51/'EJEC REGULAR'!$D$1</f>
        <v>0</v>
      </c>
      <c r="K51" s="73">
        <f>'EJEC NO IMPRIMIR'!K51/'EJEC REGULAR'!$D$1</f>
        <v>0</v>
      </c>
      <c r="L51" s="73">
        <f>'EJEC NO IMPRIMIR'!L51/'EJEC REGULAR'!$D$1</f>
        <v>0</v>
      </c>
      <c r="M51" s="73">
        <f>'EJEC NO IMPRIMIR'!M51/'EJEC REGULAR'!$D$1</f>
        <v>6359.022</v>
      </c>
      <c r="N51" s="73">
        <f>'EJEC NO IMPRIMIR'!N51/'EJEC REGULAR'!$D$1</f>
        <v>0</v>
      </c>
      <c r="O51" s="73">
        <f>'EJEC NO IMPRIMIR'!O51/'EJEC REGULAR'!$D$1</f>
        <v>0</v>
      </c>
      <c r="P51" s="73">
        <f>'EJEC NO IMPRIMIR'!P51/'EJEC REGULAR'!$D$1</f>
        <v>0</v>
      </c>
      <c r="Q51" s="73">
        <f>'EJEC NO IMPRIMIR'!Q51/'EJEC REGULAR'!$D$1</f>
        <v>0</v>
      </c>
      <c r="R51" s="73">
        <f>'EJEC NO IMPRIMIR'!R51/'EJEC REGULAR'!$D$1</f>
        <v>0</v>
      </c>
      <c r="S51" s="73">
        <f>'EJEC NO IMPRIMIR'!S51/'EJEC REGULAR'!$D$1</f>
        <v>3387.875</v>
      </c>
      <c r="T51" s="73">
        <f>'EJEC NO IMPRIMIR'!T51/'EJEC REGULAR'!$D$1</f>
        <v>0</v>
      </c>
      <c r="U51" s="73">
        <f>'EJEC NO IMPRIMIR'!U51/'EJEC REGULAR'!$D$1</f>
        <v>0</v>
      </c>
      <c r="V51" s="73">
        <f>'EJEC NO IMPRIMIR'!V51/'EJEC REGULAR'!$D$1</f>
        <v>0</v>
      </c>
    </row>
    <row r="52" spans="1:22" ht="22.5" customHeight="1">
      <c r="A52" s="95"/>
      <c r="B52" s="78" t="s">
        <v>96</v>
      </c>
      <c r="C52" s="53"/>
      <c r="D52" s="72" t="s">
        <v>97</v>
      </c>
      <c r="E52" s="53"/>
      <c r="F52" s="73">
        <f>'EJEC NO IMPRIMIR'!F52/'EJEC REGULAR'!$D$1</f>
        <v>0</v>
      </c>
      <c r="G52" s="73">
        <f>'EJEC NO IMPRIMIR'!G52/'EJEC REGULAR'!$D$1</f>
        <v>0</v>
      </c>
      <c r="H52" s="73">
        <f>'EJEC NO IMPRIMIR'!H52/'EJEC REGULAR'!$D$1</f>
        <v>0</v>
      </c>
      <c r="I52" s="73">
        <f>'EJEC NO IMPRIMIR'!I52/'EJEC REGULAR'!$D$1</f>
        <v>0</v>
      </c>
      <c r="J52" s="73">
        <f>'EJEC NO IMPRIMIR'!J52/'EJEC REGULAR'!$D$1</f>
        <v>0</v>
      </c>
      <c r="K52" s="73">
        <f>'EJEC NO IMPRIMIR'!K52/'EJEC REGULAR'!$D$1</f>
        <v>0</v>
      </c>
      <c r="L52" s="73">
        <f>'EJEC NO IMPRIMIR'!L52/'EJEC REGULAR'!$D$1</f>
        <v>0</v>
      </c>
      <c r="M52" s="73">
        <f>'EJEC NO IMPRIMIR'!M52/'EJEC REGULAR'!$D$1</f>
        <v>0</v>
      </c>
      <c r="N52" s="73">
        <f>'EJEC NO IMPRIMIR'!N52/'EJEC REGULAR'!$D$1</f>
        <v>0</v>
      </c>
      <c r="O52" s="73">
        <f>'EJEC NO IMPRIMIR'!O52/'EJEC REGULAR'!$D$1</f>
        <v>0</v>
      </c>
      <c r="P52" s="73">
        <f>'EJEC NO IMPRIMIR'!P52/'EJEC REGULAR'!$D$1</f>
        <v>0</v>
      </c>
      <c r="Q52" s="73">
        <f>'EJEC NO IMPRIMIR'!Q52/'EJEC REGULAR'!$D$1</f>
        <v>0</v>
      </c>
      <c r="R52" s="73">
        <f>'EJEC NO IMPRIMIR'!R52/'EJEC REGULAR'!$D$1</f>
        <v>0</v>
      </c>
      <c r="S52" s="73">
        <f>'EJEC NO IMPRIMIR'!S52/'EJEC REGULAR'!$D$1</f>
        <v>0</v>
      </c>
      <c r="T52" s="73">
        <f>'EJEC NO IMPRIMIR'!T52/'EJEC REGULAR'!$D$1</f>
        <v>0</v>
      </c>
      <c r="U52" s="73">
        <f>'EJEC NO IMPRIMIR'!U52/'EJEC REGULAR'!$D$1</f>
        <v>0</v>
      </c>
      <c r="V52" s="73">
        <f>'EJEC NO IMPRIMIR'!V52/'EJEC REGULAR'!$D$1</f>
        <v>0</v>
      </c>
    </row>
    <row r="53" spans="1:22" ht="22.5" customHeight="1">
      <c r="A53" s="95"/>
      <c r="B53" s="74">
        <v>30</v>
      </c>
      <c r="C53" s="75"/>
      <c r="D53" s="76" t="s">
        <v>100</v>
      </c>
      <c r="E53" s="53"/>
      <c r="F53" s="77">
        <f>'EJEC NO IMPRIMIR'!F53/'EJEC REGULAR'!$D$1</f>
        <v>0</v>
      </c>
      <c r="G53" s="77">
        <f>'EJEC NO IMPRIMIR'!G53/'EJEC REGULAR'!$D$1</f>
        <v>0</v>
      </c>
      <c r="H53" s="77">
        <f>'EJEC NO IMPRIMIR'!H53/'EJEC REGULAR'!$D$1</f>
        <v>0</v>
      </c>
      <c r="I53" s="77">
        <f>'EJEC NO IMPRIMIR'!I53/'EJEC REGULAR'!$D$1</f>
        <v>0</v>
      </c>
      <c r="J53" s="77">
        <f>'EJEC NO IMPRIMIR'!J53/'EJEC REGULAR'!$D$1</f>
        <v>0</v>
      </c>
      <c r="K53" s="77">
        <f>'EJEC NO IMPRIMIR'!K53/'EJEC REGULAR'!$D$1</f>
        <v>0</v>
      </c>
      <c r="L53" s="77">
        <f>'EJEC NO IMPRIMIR'!L53/'EJEC REGULAR'!$D$1</f>
        <v>0</v>
      </c>
      <c r="M53" s="77">
        <f>'EJEC NO IMPRIMIR'!M53/'EJEC REGULAR'!$D$1</f>
        <v>0</v>
      </c>
      <c r="N53" s="77">
        <f>'EJEC NO IMPRIMIR'!N53/'EJEC REGULAR'!$D$1</f>
        <v>0</v>
      </c>
      <c r="O53" s="77">
        <f>'EJEC NO IMPRIMIR'!O53/'EJEC REGULAR'!$D$1</f>
        <v>0</v>
      </c>
      <c r="P53" s="77">
        <f>'EJEC NO IMPRIMIR'!P53/'EJEC REGULAR'!$D$1</f>
        <v>0</v>
      </c>
      <c r="Q53" s="77">
        <f>'EJEC NO IMPRIMIR'!Q53/'EJEC REGULAR'!$D$1</f>
        <v>0</v>
      </c>
      <c r="R53" s="77">
        <f>'EJEC NO IMPRIMIR'!R53/'EJEC REGULAR'!$D$1</f>
        <v>0</v>
      </c>
      <c r="S53" s="77">
        <f>'EJEC NO IMPRIMIR'!S53/'EJEC REGULAR'!$D$1</f>
        <v>0</v>
      </c>
      <c r="T53" s="77">
        <f>'EJEC NO IMPRIMIR'!T53/'EJEC REGULAR'!$D$1</f>
        <v>0</v>
      </c>
      <c r="U53" s="77">
        <f>'EJEC NO IMPRIMIR'!U53/'EJEC REGULAR'!$D$1</f>
        <v>0</v>
      </c>
      <c r="V53" s="77">
        <f>'EJEC NO IMPRIMIR'!V53/'EJEC REGULAR'!$D$1</f>
        <v>0</v>
      </c>
    </row>
    <row r="54" spans="1:22" ht="22.5" customHeight="1">
      <c r="A54" s="95"/>
      <c r="B54" s="74" t="s">
        <v>77</v>
      </c>
      <c r="C54" s="75"/>
      <c r="D54" s="76" t="s">
        <v>15</v>
      </c>
      <c r="E54" s="53"/>
      <c r="F54" s="97">
        <f>'EJEC NO IMPRIMIR'!F54/'EJEC REGULAR'!$D$1</f>
        <v>0</v>
      </c>
      <c r="G54" s="97">
        <f>'EJEC NO IMPRIMIR'!G54/'EJEC REGULAR'!$D$1</f>
        <v>0</v>
      </c>
      <c r="H54" s="97">
        <f>'EJEC NO IMPRIMIR'!H54/'EJEC REGULAR'!$D$1</f>
        <v>0</v>
      </c>
      <c r="I54" s="97">
        <f>'EJEC NO IMPRIMIR'!I54/'EJEC REGULAR'!$D$1</f>
        <v>0</v>
      </c>
      <c r="J54" s="97">
        <f>'EJEC NO IMPRIMIR'!J54/'EJEC REGULAR'!$D$1</f>
        <v>14295.174</v>
      </c>
      <c r="K54" s="97">
        <f>'EJEC NO IMPRIMIR'!K54/'EJEC REGULAR'!$D$1</f>
        <v>6431623.792</v>
      </c>
      <c r="L54" s="97">
        <f>'EJEC NO IMPRIMIR'!L54/'EJEC REGULAR'!$D$1</f>
        <v>18205265.901</v>
      </c>
      <c r="M54" s="97">
        <f>'EJEC NO IMPRIMIR'!M54/'EJEC REGULAR'!$D$1</f>
        <v>9852119.605</v>
      </c>
      <c r="N54" s="97">
        <f>'EJEC NO IMPRIMIR'!N54/'EJEC REGULAR'!$D$1</f>
        <v>13210997.684</v>
      </c>
      <c r="O54" s="97">
        <f>'EJEC NO IMPRIMIR'!O54/'EJEC REGULAR'!$D$1</f>
        <v>0</v>
      </c>
      <c r="P54" s="97">
        <f>'EJEC NO IMPRIMIR'!P54/'EJEC REGULAR'!$D$1</f>
        <v>2303161.069</v>
      </c>
      <c r="Q54" s="97">
        <f>'EJEC NO IMPRIMIR'!Q54/'EJEC REGULAR'!$D$1</f>
        <v>0</v>
      </c>
      <c r="R54" s="97">
        <f>'EJEC NO IMPRIMIR'!R54/'EJEC REGULAR'!$D$1</f>
        <v>0</v>
      </c>
      <c r="S54" s="97">
        <f>'EJEC NO IMPRIMIR'!S54/'EJEC REGULAR'!$D$1</f>
        <v>8363403.76</v>
      </c>
      <c r="T54" s="97">
        <f>'EJEC NO IMPRIMIR'!T54/'EJEC REGULAR'!$D$1</f>
        <v>11571.24</v>
      </c>
      <c r="U54" s="97">
        <f>'EJEC NO IMPRIMIR'!U54/'EJEC REGULAR'!$D$1</f>
        <v>0</v>
      </c>
      <c r="V54" s="97">
        <f>'EJEC NO IMPRIMIR'!V54/'EJEC REGULAR'!$D$1</f>
        <v>0</v>
      </c>
    </row>
    <row r="55" spans="1:22" ht="22.5" customHeight="1">
      <c r="A55" s="95"/>
      <c r="B55" s="78" t="s">
        <v>20</v>
      </c>
      <c r="C55" s="53"/>
      <c r="D55" s="72" t="s">
        <v>42</v>
      </c>
      <c r="E55" s="53"/>
      <c r="F55" s="84">
        <f>'EJEC NO IMPRIMIR'!F55/'EJEC REGULAR'!$D$1</f>
        <v>0</v>
      </c>
      <c r="G55" s="84">
        <f>'EJEC NO IMPRIMIR'!G55/'EJEC REGULAR'!$D$1</f>
        <v>0</v>
      </c>
      <c r="H55" s="84">
        <f>'EJEC NO IMPRIMIR'!H55/'EJEC REGULAR'!$D$1</f>
        <v>0</v>
      </c>
      <c r="I55" s="84">
        <f>'EJEC NO IMPRIMIR'!I55/'EJEC REGULAR'!$D$1</f>
        <v>0</v>
      </c>
      <c r="J55" s="84">
        <f>'EJEC NO IMPRIMIR'!J55/'EJEC REGULAR'!$D$1</f>
        <v>0</v>
      </c>
      <c r="K55" s="84">
        <f>'EJEC NO IMPRIMIR'!K55/'EJEC REGULAR'!$D$1</f>
        <v>0</v>
      </c>
      <c r="L55" s="84">
        <f>'EJEC NO IMPRIMIR'!L55/'EJEC REGULAR'!$D$1</f>
        <v>367533.868</v>
      </c>
      <c r="M55" s="84">
        <f>'EJEC NO IMPRIMIR'!M55/'EJEC REGULAR'!$D$1</f>
        <v>0</v>
      </c>
      <c r="N55" s="84">
        <f>'EJEC NO IMPRIMIR'!N55/'EJEC REGULAR'!$D$1</f>
        <v>0</v>
      </c>
      <c r="O55" s="84">
        <f>'EJEC NO IMPRIMIR'!O55/'EJEC REGULAR'!$D$1</f>
        <v>0</v>
      </c>
      <c r="P55" s="84">
        <f>'EJEC NO IMPRIMIR'!P55/'EJEC REGULAR'!$D$1</f>
        <v>0</v>
      </c>
      <c r="Q55" s="84">
        <f>'EJEC NO IMPRIMIR'!Q55/'EJEC REGULAR'!$D$1</f>
        <v>0</v>
      </c>
      <c r="R55" s="84">
        <f>'EJEC NO IMPRIMIR'!R55/'EJEC REGULAR'!$D$1</f>
        <v>0</v>
      </c>
      <c r="S55" s="84">
        <f>'EJEC NO IMPRIMIR'!S55/'EJEC REGULAR'!$D$1</f>
        <v>0</v>
      </c>
      <c r="T55" s="84">
        <f>'EJEC NO IMPRIMIR'!T55/'EJEC REGULAR'!$D$1</f>
        <v>0</v>
      </c>
      <c r="U55" s="84">
        <f>'EJEC NO IMPRIMIR'!U55/'EJEC REGULAR'!$D$1</f>
        <v>0</v>
      </c>
      <c r="V55" s="84">
        <f>'EJEC NO IMPRIMIR'!V55/'EJEC REGULAR'!$D$1</f>
        <v>0</v>
      </c>
    </row>
    <row r="56" spans="1:22" ht="22.5" customHeight="1">
      <c r="A56" s="95"/>
      <c r="B56" s="78" t="s">
        <v>39</v>
      </c>
      <c r="C56" s="53"/>
      <c r="D56" s="72" t="s">
        <v>43</v>
      </c>
      <c r="E56" s="53"/>
      <c r="F56" s="73">
        <f>'EJEC NO IMPRIMIR'!F56/'EJEC REGULAR'!$D$1</f>
        <v>0</v>
      </c>
      <c r="G56" s="73">
        <f>'EJEC NO IMPRIMIR'!G56/'EJEC REGULAR'!$D$1</f>
        <v>0</v>
      </c>
      <c r="H56" s="73">
        <f>'EJEC NO IMPRIMIR'!H56/'EJEC REGULAR'!$D$1</f>
        <v>0</v>
      </c>
      <c r="I56" s="73">
        <f>'EJEC NO IMPRIMIR'!I56/'EJEC REGULAR'!$D$1</f>
        <v>0</v>
      </c>
      <c r="J56" s="73">
        <f>'EJEC NO IMPRIMIR'!J56/'EJEC REGULAR'!$D$1</f>
        <v>14295.174</v>
      </c>
      <c r="K56" s="73">
        <f>'EJEC NO IMPRIMIR'!K56/'EJEC REGULAR'!$D$1</f>
        <v>6431623.792</v>
      </c>
      <c r="L56" s="73">
        <f>'EJEC NO IMPRIMIR'!L56/'EJEC REGULAR'!$D$1</f>
        <v>17837732.033</v>
      </c>
      <c r="M56" s="73">
        <f>'EJEC NO IMPRIMIR'!M56/'EJEC REGULAR'!$D$1</f>
        <v>9852119.605</v>
      </c>
      <c r="N56" s="73">
        <f>'EJEC NO IMPRIMIR'!N56/'EJEC REGULAR'!$D$1</f>
        <v>13210997.684</v>
      </c>
      <c r="O56" s="73">
        <f>'EJEC NO IMPRIMIR'!O56/'EJEC REGULAR'!$D$1</f>
        <v>0</v>
      </c>
      <c r="P56" s="73">
        <f>'EJEC NO IMPRIMIR'!P56/'EJEC REGULAR'!$D$1</f>
        <v>2303161.069</v>
      </c>
      <c r="Q56" s="73">
        <f>'EJEC NO IMPRIMIR'!Q56/'EJEC REGULAR'!$D$1</f>
        <v>0</v>
      </c>
      <c r="R56" s="73">
        <f>'EJEC NO IMPRIMIR'!R56/'EJEC REGULAR'!$D$1</f>
        <v>0</v>
      </c>
      <c r="S56" s="73">
        <f>'EJEC NO IMPRIMIR'!S56/'EJEC REGULAR'!$D$1</f>
        <v>8363403.76</v>
      </c>
      <c r="T56" s="73">
        <f>'EJEC NO IMPRIMIR'!T56/'EJEC REGULAR'!$D$1</f>
        <v>11571.24</v>
      </c>
      <c r="U56" s="73">
        <f>'EJEC NO IMPRIMIR'!U56/'EJEC REGULAR'!$D$1</f>
        <v>0</v>
      </c>
      <c r="V56" s="73">
        <f>'EJEC NO IMPRIMIR'!V56/'EJEC REGULAR'!$D$1</f>
        <v>0</v>
      </c>
    </row>
    <row r="57" spans="1:22" ht="22.5" customHeight="1">
      <c r="A57" s="95"/>
      <c r="B57" s="78" t="s">
        <v>31</v>
      </c>
      <c r="C57" s="53"/>
      <c r="D57" s="72" t="s">
        <v>101</v>
      </c>
      <c r="E57" s="53"/>
      <c r="F57" s="73">
        <f>'EJEC NO IMPRIMIR'!F57/'EJEC REGULAR'!$D$1</f>
        <v>0</v>
      </c>
      <c r="G57" s="73">
        <f>'EJEC NO IMPRIMIR'!G57/'EJEC REGULAR'!$D$1</f>
        <v>0</v>
      </c>
      <c r="H57" s="73">
        <f>'EJEC NO IMPRIMIR'!H57/'EJEC REGULAR'!$D$1</f>
        <v>0</v>
      </c>
      <c r="I57" s="73">
        <f>'EJEC NO IMPRIMIR'!I57/'EJEC REGULAR'!$D$1</f>
        <v>0</v>
      </c>
      <c r="J57" s="73">
        <f>'EJEC NO IMPRIMIR'!J57/'EJEC REGULAR'!$D$1</f>
        <v>0</v>
      </c>
      <c r="K57" s="73">
        <f>'EJEC NO IMPRIMIR'!K57/'EJEC REGULAR'!$D$1</f>
        <v>0</v>
      </c>
      <c r="L57" s="73">
        <f>'EJEC NO IMPRIMIR'!L57/'EJEC REGULAR'!$D$1</f>
        <v>0</v>
      </c>
      <c r="M57" s="73">
        <f>'EJEC NO IMPRIMIR'!M57/'EJEC REGULAR'!$D$1</f>
        <v>0</v>
      </c>
      <c r="N57" s="73">
        <f>'EJEC NO IMPRIMIR'!N57/'EJEC REGULAR'!$D$1</f>
        <v>0</v>
      </c>
      <c r="O57" s="73">
        <f>'EJEC NO IMPRIMIR'!O57/'EJEC REGULAR'!$D$1</f>
        <v>0</v>
      </c>
      <c r="P57" s="73">
        <f>'EJEC NO IMPRIMIR'!P57/'EJEC REGULAR'!$D$1</f>
        <v>0</v>
      </c>
      <c r="Q57" s="73">
        <f>'EJEC NO IMPRIMIR'!Q57/'EJEC REGULAR'!$D$1</f>
        <v>0</v>
      </c>
      <c r="R57" s="73">
        <f>'EJEC NO IMPRIMIR'!R57/'EJEC REGULAR'!$D$1</f>
        <v>0</v>
      </c>
      <c r="S57" s="73">
        <f>'EJEC NO IMPRIMIR'!S57/'EJEC REGULAR'!$D$1</f>
        <v>0</v>
      </c>
      <c r="T57" s="73">
        <f>'EJEC NO IMPRIMIR'!T57/'EJEC REGULAR'!$D$1</f>
        <v>0</v>
      </c>
      <c r="U57" s="73">
        <f>'EJEC NO IMPRIMIR'!U57/'EJEC REGULAR'!$D$1</f>
        <v>0</v>
      </c>
      <c r="V57" s="73">
        <f>'EJEC NO IMPRIMIR'!V57/'EJEC REGULAR'!$D$1</f>
        <v>0</v>
      </c>
    </row>
    <row r="58" spans="1:22" ht="22.5" customHeight="1">
      <c r="A58" s="95"/>
      <c r="B58" s="71" t="s">
        <v>16</v>
      </c>
      <c r="C58" s="53"/>
      <c r="D58" s="72" t="s">
        <v>40</v>
      </c>
      <c r="E58" s="53"/>
      <c r="F58" s="73">
        <f>'EJEC NO IMPRIMIR'!F58/'EJEC REGULAR'!$D$1</f>
        <v>0</v>
      </c>
      <c r="G58" s="73">
        <f>'EJEC NO IMPRIMIR'!G58/'EJEC REGULAR'!$D$1</f>
        <v>0</v>
      </c>
      <c r="H58" s="73">
        <f>'EJEC NO IMPRIMIR'!H58/'EJEC REGULAR'!$D$1</f>
        <v>0</v>
      </c>
      <c r="I58" s="73">
        <f>'EJEC NO IMPRIMIR'!I58/'EJEC REGULAR'!$D$1</f>
        <v>0</v>
      </c>
      <c r="J58" s="73">
        <f>'EJEC NO IMPRIMIR'!J58/'EJEC REGULAR'!$D$1</f>
        <v>0</v>
      </c>
      <c r="K58" s="73">
        <f>'EJEC NO IMPRIMIR'!K58/'EJEC REGULAR'!$D$1</f>
        <v>0</v>
      </c>
      <c r="L58" s="73">
        <f>'EJEC NO IMPRIMIR'!L58/'EJEC REGULAR'!$D$1</f>
        <v>0</v>
      </c>
      <c r="M58" s="73">
        <f>'EJEC NO IMPRIMIR'!M58/'EJEC REGULAR'!$D$1</f>
        <v>0</v>
      </c>
      <c r="N58" s="73">
        <f>'EJEC NO IMPRIMIR'!N58/'EJEC REGULAR'!$D$1</f>
        <v>0</v>
      </c>
      <c r="O58" s="73">
        <f>'EJEC NO IMPRIMIR'!O58/'EJEC REGULAR'!$D$1</f>
        <v>0</v>
      </c>
      <c r="P58" s="73">
        <f>'EJEC NO IMPRIMIR'!P58/'EJEC REGULAR'!$D$1</f>
        <v>0</v>
      </c>
      <c r="Q58" s="73">
        <f>'EJEC NO IMPRIMIR'!Q58/'EJEC REGULAR'!$D$1</f>
        <v>0</v>
      </c>
      <c r="R58" s="73">
        <f>'EJEC NO IMPRIMIR'!R58/'EJEC REGULAR'!$D$1</f>
        <v>0</v>
      </c>
      <c r="S58" s="73">
        <f>'EJEC NO IMPRIMIR'!S58/'EJEC REGULAR'!$D$1</f>
        <v>0</v>
      </c>
      <c r="T58" s="73">
        <f>'EJEC NO IMPRIMIR'!T58/'EJEC REGULAR'!$D$1</f>
        <v>0</v>
      </c>
      <c r="U58" s="73">
        <f>'EJEC NO IMPRIMIR'!U58/'EJEC REGULAR'!$D$1</f>
        <v>0</v>
      </c>
      <c r="V58" s="73">
        <f>'EJEC NO IMPRIMIR'!V58/'EJEC REGULAR'!$D$1</f>
        <v>0</v>
      </c>
    </row>
    <row r="59" spans="1:22" ht="22.5" customHeight="1">
      <c r="A59" s="95"/>
      <c r="B59" s="74" t="s">
        <v>17</v>
      </c>
      <c r="C59" s="75"/>
      <c r="D59" s="76" t="s">
        <v>18</v>
      </c>
      <c r="E59" s="75"/>
      <c r="F59" s="77">
        <f>'EJEC NO IMPRIMIR'!F59/'EJEC REGULAR'!$D$1</f>
        <v>0</v>
      </c>
      <c r="G59" s="77">
        <f>'EJEC NO IMPRIMIR'!G59/'EJEC REGULAR'!$D$1</f>
        <v>0</v>
      </c>
      <c r="H59" s="77">
        <f>'EJEC NO IMPRIMIR'!H59/'EJEC REGULAR'!$D$1</f>
        <v>0</v>
      </c>
      <c r="I59" s="77">
        <f>'EJEC NO IMPRIMIR'!I59/'EJEC REGULAR'!$D$1</f>
        <v>0</v>
      </c>
      <c r="J59" s="77">
        <f>'EJEC NO IMPRIMIR'!J59/'EJEC REGULAR'!$D$1</f>
        <v>0</v>
      </c>
      <c r="K59" s="77">
        <f>'EJEC NO IMPRIMIR'!K59/'EJEC REGULAR'!$D$1</f>
        <v>0</v>
      </c>
      <c r="L59" s="77">
        <f>'EJEC NO IMPRIMIR'!L59/'EJEC REGULAR'!$D$1</f>
        <v>0</v>
      </c>
      <c r="M59" s="77">
        <f>'EJEC NO IMPRIMIR'!M59/'EJEC REGULAR'!$D$1</f>
        <v>0</v>
      </c>
      <c r="N59" s="77">
        <f>'EJEC NO IMPRIMIR'!N59/'EJEC REGULAR'!$D$1</f>
        <v>0</v>
      </c>
      <c r="O59" s="77">
        <f>'EJEC NO IMPRIMIR'!O59/'EJEC REGULAR'!$D$1</f>
        <v>0</v>
      </c>
      <c r="P59" s="77">
        <f>'EJEC NO IMPRIMIR'!P59/'EJEC REGULAR'!$D$1</f>
        <v>0</v>
      </c>
      <c r="Q59" s="77">
        <f>'EJEC NO IMPRIMIR'!Q59/'EJEC REGULAR'!$D$1</f>
        <v>0</v>
      </c>
      <c r="R59" s="77">
        <f>'EJEC NO IMPRIMIR'!R59/'EJEC REGULAR'!$D$1</f>
        <v>0</v>
      </c>
      <c r="S59" s="77">
        <f>'EJEC NO IMPRIMIR'!S59/'EJEC REGULAR'!$D$1</f>
        <v>64709177.752</v>
      </c>
      <c r="T59" s="77">
        <f>'EJEC NO IMPRIMIR'!T59/'EJEC REGULAR'!$D$1</f>
        <v>0</v>
      </c>
      <c r="U59" s="77">
        <f>'EJEC NO IMPRIMIR'!U59/'EJEC REGULAR'!$D$1</f>
        <v>0</v>
      </c>
      <c r="V59" s="77">
        <f>'EJEC NO IMPRIMIR'!V59/'EJEC REGULAR'!$D$1</f>
        <v>0</v>
      </c>
    </row>
    <row r="60" spans="1:22" ht="22.5" customHeight="1">
      <c r="A60" s="95"/>
      <c r="B60" s="78" t="s">
        <v>20</v>
      </c>
      <c r="C60" s="53"/>
      <c r="D60" s="72" t="s">
        <v>108</v>
      </c>
      <c r="E60" s="53"/>
      <c r="F60" s="73">
        <f>'EJEC NO IMPRIMIR'!F60/'EJEC REGULAR'!$D$1</f>
        <v>0</v>
      </c>
      <c r="G60" s="73">
        <f>'EJEC NO IMPRIMIR'!G60/'EJEC REGULAR'!$D$1</f>
        <v>0</v>
      </c>
      <c r="H60" s="73">
        <f>'EJEC NO IMPRIMIR'!H60/'EJEC REGULAR'!$D$1</f>
        <v>0</v>
      </c>
      <c r="I60" s="73">
        <f>'EJEC NO IMPRIMIR'!I60/'EJEC REGULAR'!$D$1</f>
        <v>0</v>
      </c>
      <c r="J60" s="73">
        <f>'EJEC NO IMPRIMIR'!J60/'EJEC REGULAR'!$D$1</f>
        <v>0</v>
      </c>
      <c r="K60" s="73">
        <f>'EJEC NO IMPRIMIR'!K60/'EJEC REGULAR'!$D$1</f>
        <v>0</v>
      </c>
      <c r="L60" s="73">
        <f>'EJEC NO IMPRIMIR'!L60/'EJEC REGULAR'!$D$1</f>
        <v>0</v>
      </c>
      <c r="M60" s="73">
        <f>'EJEC NO IMPRIMIR'!M60/'EJEC REGULAR'!$D$1</f>
        <v>0</v>
      </c>
      <c r="N60" s="73">
        <f>'EJEC NO IMPRIMIR'!N60/'EJEC REGULAR'!$D$1</f>
        <v>0</v>
      </c>
      <c r="O60" s="73">
        <f>'EJEC NO IMPRIMIR'!O60/'EJEC REGULAR'!$D$1</f>
        <v>0</v>
      </c>
      <c r="P60" s="73">
        <f>'EJEC NO IMPRIMIR'!P60/'EJEC REGULAR'!$D$1</f>
        <v>0</v>
      </c>
      <c r="Q60" s="73">
        <f>'EJEC NO IMPRIMIR'!Q60/'EJEC REGULAR'!$D$1</f>
        <v>0</v>
      </c>
      <c r="R60" s="73">
        <f>'EJEC NO IMPRIMIR'!R60/'EJEC REGULAR'!$D$1</f>
        <v>0</v>
      </c>
      <c r="S60" s="73">
        <f>'EJEC NO IMPRIMIR'!S60/'EJEC REGULAR'!$D$1</f>
        <v>64709177.752</v>
      </c>
      <c r="T60" s="73">
        <f>'EJEC NO IMPRIMIR'!T60/'EJEC REGULAR'!$D$1</f>
        <v>0</v>
      </c>
      <c r="U60" s="73">
        <f>'EJEC NO IMPRIMIR'!U60/'EJEC REGULAR'!$D$1</f>
        <v>0</v>
      </c>
      <c r="V60" s="73">
        <f>'EJEC NO IMPRIMIR'!V60/'EJEC REGULAR'!$D$1</f>
        <v>0</v>
      </c>
    </row>
    <row r="61" spans="1:22" ht="22.5" customHeight="1">
      <c r="A61" s="95"/>
      <c r="B61" s="78" t="s">
        <v>39</v>
      </c>
      <c r="C61" s="53"/>
      <c r="D61" s="72" t="s">
        <v>109</v>
      </c>
      <c r="E61" s="53"/>
      <c r="F61" s="73">
        <f>'EJEC NO IMPRIMIR'!F61/'EJEC REGULAR'!$D$1</f>
        <v>0</v>
      </c>
      <c r="G61" s="73">
        <f>'EJEC NO IMPRIMIR'!G61/'EJEC REGULAR'!$D$1</f>
        <v>0</v>
      </c>
      <c r="H61" s="73">
        <f>'EJEC NO IMPRIMIR'!H61/'EJEC REGULAR'!$D$1</f>
        <v>0</v>
      </c>
      <c r="I61" s="73">
        <f>'EJEC NO IMPRIMIR'!I61/'EJEC REGULAR'!$D$1</f>
        <v>0</v>
      </c>
      <c r="J61" s="73">
        <f>'EJEC NO IMPRIMIR'!J61/'EJEC REGULAR'!$D$1</f>
        <v>0</v>
      </c>
      <c r="K61" s="73">
        <f>'EJEC NO IMPRIMIR'!K61/'EJEC REGULAR'!$D$1</f>
        <v>0</v>
      </c>
      <c r="L61" s="73">
        <f>'EJEC NO IMPRIMIR'!L61/'EJEC REGULAR'!$D$1</f>
        <v>0</v>
      </c>
      <c r="M61" s="73">
        <f>'EJEC NO IMPRIMIR'!M61/'EJEC REGULAR'!$D$1</f>
        <v>0</v>
      </c>
      <c r="N61" s="73">
        <f>'EJEC NO IMPRIMIR'!N61/'EJEC REGULAR'!$D$1</f>
        <v>0</v>
      </c>
      <c r="O61" s="73">
        <f>'EJEC NO IMPRIMIR'!O61/'EJEC REGULAR'!$D$1</f>
        <v>0</v>
      </c>
      <c r="P61" s="73">
        <f>'EJEC NO IMPRIMIR'!P61/'EJEC REGULAR'!$D$1</f>
        <v>0</v>
      </c>
      <c r="Q61" s="73">
        <f>'EJEC NO IMPRIMIR'!Q61/'EJEC REGULAR'!$D$1</f>
        <v>0</v>
      </c>
      <c r="R61" s="73">
        <f>'EJEC NO IMPRIMIR'!R61/'EJEC REGULAR'!$D$1</f>
        <v>0</v>
      </c>
      <c r="S61" s="73">
        <f>'EJEC NO IMPRIMIR'!S61/'EJEC REGULAR'!$D$1</f>
        <v>0</v>
      </c>
      <c r="T61" s="73">
        <f>'EJEC NO IMPRIMIR'!T61/'EJEC REGULAR'!$D$1</f>
        <v>0</v>
      </c>
      <c r="U61" s="73">
        <f>'EJEC NO IMPRIMIR'!U61/'EJEC REGULAR'!$D$1</f>
        <v>0</v>
      </c>
      <c r="V61" s="73">
        <f>'EJEC NO IMPRIMIR'!V61/'EJEC REGULAR'!$D$1</f>
        <v>0</v>
      </c>
    </row>
    <row r="62" spans="1:22" ht="22.5" customHeight="1">
      <c r="A62" s="95"/>
      <c r="B62" s="78" t="s">
        <v>31</v>
      </c>
      <c r="C62" s="53"/>
      <c r="D62" s="72" t="s">
        <v>111</v>
      </c>
      <c r="E62" s="53"/>
      <c r="F62" s="73">
        <f>'EJEC NO IMPRIMIR'!F62/'EJEC REGULAR'!$D$1</f>
        <v>0</v>
      </c>
      <c r="G62" s="73">
        <f>'EJEC NO IMPRIMIR'!G62/'EJEC REGULAR'!$D$1</f>
        <v>0</v>
      </c>
      <c r="H62" s="73">
        <f>'EJEC NO IMPRIMIR'!H62/'EJEC REGULAR'!$D$1</f>
        <v>0</v>
      </c>
      <c r="I62" s="73">
        <f>'EJEC NO IMPRIMIR'!I62/'EJEC REGULAR'!$D$1</f>
        <v>0</v>
      </c>
      <c r="J62" s="73">
        <f>'EJEC NO IMPRIMIR'!J62/'EJEC REGULAR'!$D$1</f>
        <v>0</v>
      </c>
      <c r="K62" s="73">
        <f>'EJEC NO IMPRIMIR'!K62/'EJEC REGULAR'!$D$1</f>
        <v>0</v>
      </c>
      <c r="L62" s="73">
        <f>'EJEC NO IMPRIMIR'!L62/'EJEC REGULAR'!$D$1</f>
        <v>0</v>
      </c>
      <c r="M62" s="73">
        <f>'EJEC NO IMPRIMIR'!M62/'EJEC REGULAR'!$D$1</f>
        <v>0</v>
      </c>
      <c r="N62" s="73">
        <f>'EJEC NO IMPRIMIR'!N62/'EJEC REGULAR'!$D$1</f>
        <v>0</v>
      </c>
      <c r="O62" s="73">
        <f>'EJEC NO IMPRIMIR'!O62/'EJEC REGULAR'!$D$1</f>
        <v>0</v>
      </c>
      <c r="P62" s="73">
        <f>'EJEC NO IMPRIMIR'!P62/'EJEC REGULAR'!$D$1</f>
        <v>0</v>
      </c>
      <c r="Q62" s="73">
        <f>'EJEC NO IMPRIMIR'!Q62/'EJEC REGULAR'!$D$1</f>
        <v>0</v>
      </c>
      <c r="R62" s="73">
        <f>'EJEC NO IMPRIMIR'!R62/'EJEC REGULAR'!$D$1</f>
        <v>0</v>
      </c>
      <c r="S62" s="73">
        <f>'EJEC NO IMPRIMIR'!S62/'EJEC REGULAR'!$D$1</f>
        <v>0</v>
      </c>
      <c r="T62" s="73">
        <f>'EJEC NO IMPRIMIR'!T62/'EJEC REGULAR'!$D$1</f>
        <v>0</v>
      </c>
      <c r="U62" s="73">
        <f>'EJEC NO IMPRIMIR'!U62/'EJEC REGULAR'!$D$1</f>
        <v>0</v>
      </c>
      <c r="V62" s="73">
        <f>'EJEC NO IMPRIMIR'!V62/'EJEC REGULAR'!$D$1</f>
        <v>0</v>
      </c>
    </row>
    <row r="63" spans="1:22" ht="22.5" customHeight="1">
      <c r="A63" s="95"/>
      <c r="B63" s="71" t="s">
        <v>78</v>
      </c>
      <c r="C63" s="53"/>
      <c r="D63" s="72" t="s">
        <v>41</v>
      </c>
      <c r="E63" s="53"/>
      <c r="F63" s="73">
        <f>'EJEC NO IMPRIMIR'!F63/'EJEC REGULAR'!$D$1</f>
        <v>660795.216</v>
      </c>
      <c r="G63" s="73">
        <f>'EJEC NO IMPRIMIR'!G63/'EJEC REGULAR'!$D$1</f>
        <v>287069.766</v>
      </c>
      <c r="H63" s="73">
        <f>'EJEC NO IMPRIMIR'!H63/'EJEC REGULAR'!$D$1</f>
        <v>88841.075</v>
      </c>
      <c r="I63" s="73">
        <f>'EJEC NO IMPRIMIR'!I63/'EJEC REGULAR'!$D$1</f>
        <v>324968.298</v>
      </c>
      <c r="J63" s="73">
        <f>'EJEC NO IMPRIMIR'!J63/'EJEC REGULAR'!$D$1</f>
        <v>2247280.455</v>
      </c>
      <c r="K63" s="73">
        <f>'EJEC NO IMPRIMIR'!K63/'EJEC REGULAR'!$D$1</f>
        <v>33416276.025</v>
      </c>
      <c r="L63" s="73">
        <f>'EJEC NO IMPRIMIR'!L63/'EJEC REGULAR'!$D$1</f>
        <v>182216985.453</v>
      </c>
      <c r="M63" s="73">
        <f>'EJEC NO IMPRIMIR'!M63/'EJEC REGULAR'!$D$1</f>
        <v>9824782.601</v>
      </c>
      <c r="N63" s="73">
        <f>'EJEC NO IMPRIMIR'!N63/'EJEC REGULAR'!$D$1</f>
        <v>22706739.868</v>
      </c>
      <c r="O63" s="73">
        <f>'EJEC NO IMPRIMIR'!O63/'EJEC REGULAR'!$D$1</f>
        <v>192200.07</v>
      </c>
      <c r="P63" s="73">
        <f>'EJEC NO IMPRIMIR'!P63/'EJEC REGULAR'!$D$1</f>
        <v>19279671.644</v>
      </c>
      <c r="Q63" s="73">
        <f>'EJEC NO IMPRIMIR'!Q63/'EJEC REGULAR'!$D$1</f>
        <v>0</v>
      </c>
      <c r="R63" s="73">
        <f>'EJEC NO IMPRIMIR'!R63/'EJEC REGULAR'!$D$1</f>
        <v>0</v>
      </c>
      <c r="S63" s="73">
        <f>'EJEC NO IMPRIMIR'!S63/'EJEC REGULAR'!$D$1</f>
        <v>71252099.587</v>
      </c>
      <c r="T63" s="73">
        <f>'EJEC NO IMPRIMIR'!T63/'EJEC REGULAR'!$D$1</f>
        <v>2199416.606</v>
      </c>
      <c r="U63" s="73">
        <f>'EJEC NO IMPRIMIR'!U63/'EJEC REGULAR'!$D$1</f>
        <v>45331</v>
      </c>
      <c r="V63" s="73">
        <f>'EJEC NO IMPRIMIR'!V63/'EJEC REGULAR'!$D$1</f>
        <v>1537375</v>
      </c>
    </row>
    <row r="64" spans="1:22" ht="22.5" customHeight="1">
      <c r="A64" s="95"/>
      <c r="B64" s="74" t="s">
        <v>79</v>
      </c>
      <c r="C64" s="75"/>
      <c r="D64" s="76" t="s">
        <v>19</v>
      </c>
      <c r="E64" s="53"/>
      <c r="F64" s="77">
        <f>'EJEC NO IMPRIMIR'!F64/'EJEC REGULAR'!$D$1</f>
        <v>0</v>
      </c>
      <c r="G64" s="77">
        <f>'EJEC NO IMPRIMIR'!G64/'EJEC REGULAR'!$D$1</f>
        <v>0</v>
      </c>
      <c r="H64" s="77">
        <f>'EJEC NO IMPRIMIR'!H64/'EJEC REGULAR'!$D$1</f>
        <v>0</v>
      </c>
      <c r="I64" s="77">
        <f>'EJEC NO IMPRIMIR'!I64/'EJEC REGULAR'!$D$1</f>
        <v>0</v>
      </c>
      <c r="J64" s="77">
        <f>'EJEC NO IMPRIMIR'!J64/'EJEC REGULAR'!$D$1</f>
        <v>0</v>
      </c>
      <c r="K64" s="77">
        <f>'EJEC NO IMPRIMIR'!K64/'EJEC REGULAR'!$D$1</f>
        <v>0</v>
      </c>
      <c r="L64" s="77">
        <f>'EJEC NO IMPRIMIR'!L64/'EJEC REGULAR'!$D$1</f>
        <v>0</v>
      </c>
      <c r="M64" s="77">
        <f>'EJEC NO IMPRIMIR'!M64/'EJEC REGULAR'!$D$1</f>
        <v>0</v>
      </c>
      <c r="N64" s="77">
        <f>'EJEC NO IMPRIMIR'!N64/'EJEC REGULAR'!$D$1</f>
        <v>0</v>
      </c>
      <c r="O64" s="77">
        <f>'EJEC NO IMPRIMIR'!O64/'EJEC REGULAR'!$D$1</f>
        <v>0</v>
      </c>
      <c r="P64" s="77">
        <f>'EJEC NO IMPRIMIR'!P64/'EJEC REGULAR'!$D$1</f>
        <v>0</v>
      </c>
      <c r="Q64" s="77">
        <f>'EJEC NO IMPRIMIR'!Q64/'EJEC REGULAR'!$D$1</f>
        <v>0</v>
      </c>
      <c r="R64" s="77">
        <f>'EJEC NO IMPRIMIR'!R64/'EJEC REGULAR'!$D$1</f>
        <v>0</v>
      </c>
      <c r="S64" s="77">
        <f>'EJEC NO IMPRIMIR'!S64/'EJEC REGULAR'!$D$1</f>
        <v>0</v>
      </c>
      <c r="T64" s="77">
        <f>'EJEC NO IMPRIMIR'!T64/'EJEC REGULAR'!$D$1</f>
        <v>0</v>
      </c>
      <c r="U64" s="77">
        <f>'EJEC NO IMPRIMIR'!U64/'EJEC REGULAR'!$D$1</f>
        <v>0</v>
      </c>
      <c r="V64" s="77">
        <f>'EJEC NO IMPRIMIR'!V64/'EJEC REGULAR'!$D$1</f>
        <v>0</v>
      </c>
    </row>
    <row r="65" spans="1:22" ht="18" customHeight="1">
      <c r="A65" s="53"/>
      <c r="B65" s="53"/>
      <c r="C65" s="53"/>
      <c r="D65" s="53"/>
      <c r="E65" s="53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6:22" ht="18" customHeight="1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6:22" ht="18" customHeight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6:22" ht="18" customHeight="1">
      <c r="F68" s="2"/>
      <c r="G68" s="2"/>
      <c r="H68" s="2"/>
      <c r="I68" s="2"/>
      <c r="J68" s="2"/>
      <c r="K68" s="2"/>
      <c r="L68" s="2"/>
      <c r="M68" s="21"/>
      <c r="N68" s="2"/>
      <c r="O68" s="2"/>
      <c r="P68" s="2"/>
      <c r="Q68" s="2"/>
      <c r="R68" s="2"/>
      <c r="S68" s="2"/>
      <c r="T68" s="2"/>
      <c r="U68" s="2"/>
      <c r="V68" s="2"/>
    </row>
    <row r="69" spans="6:22" ht="18" customHeight="1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6:22" ht="18" customHeight="1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6:22" ht="18" customHeight="1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6:22" ht="18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6:22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6:22" ht="18" customHeight="1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6:22" ht="18" customHeight="1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6:22" ht="18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6:22" ht="18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6:22" ht="18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6:22" ht="18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6:22" ht="18" customHeight="1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6:22" ht="18" customHeight="1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6:22" ht="18" customHeight="1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6:22" ht="18" customHeight="1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6:22" ht="18" customHeight="1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6:22" ht="18" customHeight="1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6:22" ht="18" customHeight="1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6:22" ht="18" customHeight="1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6:22" ht="18" customHeight="1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6:22" ht="18" customHeight="1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</sheetData>
  <sheetProtection/>
  <mergeCells count="2">
    <mergeCell ref="L3:P3"/>
    <mergeCell ref="L2:P2"/>
  </mergeCells>
  <printOptions/>
  <pageMargins left="0.5511811023622047" right="0.15748031496062992" top="0.31496062992125984" bottom="0.2362204724409449" header="0.2362204724409449" footer="0.1968503937007874"/>
  <pageSetup horizontalDpi="600" verticalDpi="600" orientation="landscape" paperSize="11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26"/>
  <sheetViews>
    <sheetView zoomScale="70" zoomScaleNormal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3" sqref="F13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56.125" style="1" bestFit="1" customWidth="1"/>
    <col min="5" max="5" width="0.875" style="1" customWidth="1"/>
    <col min="6" max="6" width="19.875" style="1" bestFit="1" customWidth="1"/>
    <col min="7" max="7" width="19.375" style="1" bestFit="1" customWidth="1"/>
    <col min="8" max="8" width="18.875" style="1" bestFit="1" customWidth="1"/>
    <col min="9" max="10" width="19.875" style="1" bestFit="1" customWidth="1"/>
    <col min="11" max="11" width="22.375" style="1" bestFit="1" customWidth="1"/>
    <col min="12" max="12" width="26.00390625" style="1" customWidth="1"/>
    <col min="13" max="13" width="20.75390625" style="1" bestFit="1" customWidth="1"/>
    <col min="14" max="14" width="21.375" style="1" bestFit="1" customWidth="1"/>
    <col min="15" max="15" width="22.625" style="1" bestFit="1" customWidth="1"/>
    <col min="16" max="16" width="20.75390625" style="1" bestFit="1" customWidth="1"/>
    <col min="17" max="17" width="19.875" style="1" bestFit="1" customWidth="1"/>
    <col min="18" max="19" width="23.00390625" style="1" bestFit="1" customWidth="1"/>
    <col min="20" max="20" width="20.50390625" style="1" bestFit="1" customWidth="1"/>
    <col min="21" max="21" width="18.875" style="1" customWidth="1"/>
    <col min="22" max="22" width="20.75390625" style="1" customWidth="1"/>
    <col min="23" max="23" width="24.625" style="1" hidden="1" customWidth="1"/>
    <col min="24" max="24" width="22.375" style="1" hidden="1" customWidth="1"/>
    <col min="25" max="25" width="23.875" style="1" hidden="1" customWidth="1"/>
    <col min="26" max="26" width="2.50390625" style="1" hidden="1" customWidth="1"/>
    <col min="27" max="27" width="22.375" style="1" hidden="1" customWidth="1"/>
    <col min="28" max="28" width="1.00390625" style="1" hidden="1" customWidth="1"/>
    <col min="29" max="29" width="20.625" style="1" hidden="1" customWidth="1"/>
    <col min="30" max="30" width="9.625" style="1" customWidth="1"/>
    <col min="31" max="31" width="16.75390625" style="1" customWidth="1"/>
    <col min="32" max="35" width="9.625" style="1" customWidth="1"/>
    <col min="36" max="36" width="10.875" style="1" bestFit="1" customWidth="1"/>
    <col min="37" max="16384" width="9.625" style="1" customWidth="1"/>
  </cols>
  <sheetData>
    <row r="1" spans="6:20" ht="18" customHeight="1">
      <c r="F1" s="10"/>
      <c r="Q1" s="10"/>
      <c r="R1" s="10"/>
      <c r="S1" s="10"/>
      <c r="T1" s="10"/>
    </row>
    <row r="2" spans="2:16" ht="18" customHeight="1">
      <c r="B2" s="18"/>
      <c r="L2" s="1" t="s">
        <v>121</v>
      </c>
      <c r="P2" s="10"/>
    </row>
    <row r="3" spans="2:25" ht="18" customHeight="1">
      <c r="B3" s="18"/>
      <c r="F3" s="6"/>
      <c r="G3" s="6"/>
      <c r="H3" s="6"/>
      <c r="I3" s="6"/>
      <c r="J3" s="6"/>
      <c r="K3" s="6"/>
      <c r="L3" s="101" t="s">
        <v>102</v>
      </c>
      <c r="M3" s="101"/>
      <c r="N3" s="101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ht="18" customHeight="1">
      <c r="B4" s="19"/>
      <c r="U4" s="10"/>
      <c r="V4" s="10"/>
      <c r="W4" s="10"/>
      <c r="X4" s="10"/>
      <c r="Y4" s="10"/>
    </row>
    <row r="5" spans="2:25" ht="18" customHeight="1">
      <c r="B5" s="19"/>
      <c r="U5" s="10"/>
      <c r="V5" s="10"/>
      <c r="W5" s="10"/>
      <c r="X5" s="10"/>
      <c r="Y5" s="10"/>
    </row>
    <row r="6" spans="2:20" s="44" customFormat="1" ht="18" customHeight="1">
      <c r="B6" s="4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2:27" s="44" customFormat="1" ht="18" customHeight="1">
      <c r="B7" s="46"/>
      <c r="F7" s="47" t="s">
        <v>61</v>
      </c>
      <c r="G7" s="47" t="s">
        <v>53</v>
      </c>
      <c r="H7" s="47" t="s">
        <v>54</v>
      </c>
      <c r="I7" s="47" t="s">
        <v>55</v>
      </c>
      <c r="J7" s="47" t="s">
        <v>65</v>
      </c>
      <c r="K7" s="47" t="s">
        <v>66</v>
      </c>
      <c r="L7" s="47" t="s">
        <v>56</v>
      </c>
      <c r="M7" s="47" t="s">
        <v>57</v>
      </c>
      <c r="N7" s="47" t="s">
        <v>58</v>
      </c>
      <c r="O7" s="47" t="s">
        <v>60</v>
      </c>
      <c r="P7" s="47" t="s">
        <v>80</v>
      </c>
      <c r="Q7" s="47" t="s">
        <v>105</v>
      </c>
      <c r="R7" s="48" t="s">
        <v>107</v>
      </c>
      <c r="S7" s="47" t="s">
        <v>59</v>
      </c>
      <c r="T7" s="47" t="s">
        <v>62</v>
      </c>
      <c r="U7" s="47" t="s">
        <v>63</v>
      </c>
      <c r="V7" s="47" t="s">
        <v>49</v>
      </c>
      <c r="W7" s="49" t="s">
        <v>119</v>
      </c>
      <c r="X7" s="49" t="s">
        <v>50</v>
      </c>
      <c r="Y7" s="49" t="s">
        <v>50</v>
      </c>
      <c r="AA7" s="44" t="s">
        <v>69</v>
      </c>
    </row>
    <row r="8" spans="2:27" s="44" customFormat="1" ht="18" customHeight="1">
      <c r="B8" s="50"/>
      <c r="F8" s="51" t="s">
        <v>91</v>
      </c>
      <c r="G8" s="51" t="s">
        <v>81</v>
      </c>
      <c r="H8" s="51" t="s">
        <v>82</v>
      </c>
      <c r="I8" s="51" t="s">
        <v>83</v>
      </c>
      <c r="J8" s="51" t="s">
        <v>84</v>
      </c>
      <c r="K8" s="51" t="s">
        <v>85</v>
      </c>
      <c r="L8" s="51" t="s">
        <v>86</v>
      </c>
      <c r="M8" s="51" t="s">
        <v>87</v>
      </c>
      <c r="N8" s="51" t="s">
        <v>88</v>
      </c>
      <c r="O8" s="51" t="s">
        <v>89</v>
      </c>
      <c r="P8" s="51" t="s">
        <v>90</v>
      </c>
      <c r="Q8" s="51" t="s">
        <v>104</v>
      </c>
      <c r="R8" s="51" t="s">
        <v>106</v>
      </c>
      <c r="S8" s="51" t="s">
        <v>99</v>
      </c>
      <c r="T8" s="51" t="s">
        <v>92</v>
      </c>
      <c r="U8" s="51" t="s">
        <v>93</v>
      </c>
      <c r="V8" s="51" t="s">
        <v>94</v>
      </c>
      <c r="W8" s="52" t="s">
        <v>64</v>
      </c>
      <c r="X8" s="52" t="s">
        <v>64</v>
      </c>
      <c r="Y8" s="52" t="s">
        <v>64</v>
      </c>
      <c r="AA8" s="44" t="s">
        <v>70</v>
      </c>
    </row>
    <row r="9" spans="1:38" s="41" customFormat="1" ht="24.75" customHeight="1">
      <c r="A9" s="33"/>
      <c r="B9" s="34" t="s">
        <v>0</v>
      </c>
      <c r="C9" s="35"/>
      <c r="D9" s="36" t="s">
        <v>1</v>
      </c>
      <c r="E9" s="37"/>
      <c r="F9" s="38">
        <f>SUM(F11,F12,F13,F14,F19,F20,F21,F22,F32,F33,F10)</f>
        <v>4417678443</v>
      </c>
      <c r="G9" s="38">
        <f>SUM(G11,G12,G13,G14,G19,G20,G21,G22,G32,G33,G10)</f>
        <v>1462946525</v>
      </c>
      <c r="H9" s="38">
        <f aca="true" t="shared" si="0" ref="H9:T9">SUM(H11,H12,H13,H14,H19,H20,H21,H22,H32,H33,H10)</f>
        <v>646364164</v>
      </c>
      <c r="I9" s="38">
        <f t="shared" si="0"/>
        <v>2125976161</v>
      </c>
      <c r="J9" s="38">
        <f t="shared" si="0"/>
        <v>4993637647</v>
      </c>
      <c r="K9" s="38">
        <f t="shared" si="0"/>
        <v>38686052173</v>
      </c>
      <c r="L9" s="38">
        <f t="shared" si="0"/>
        <v>188670907959</v>
      </c>
      <c r="M9" s="38">
        <f t="shared" si="0"/>
        <v>13609104428</v>
      </c>
      <c r="N9" s="38">
        <f t="shared" si="0"/>
        <v>26670392170</v>
      </c>
      <c r="O9" s="38">
        <f t="shared" si="0"/>
        <v>1563213795</v>
      </c>
      <c r="P9" s="38">
        <f t="shared" si="0"/>
        <v>25479055303</v>
      </c>
      <c r="Q9" s="38">
        <f t="shared" si="0"/>
        <v>59027000</v>
      </c>
      <c r="R9" s="38">
        <f t="shared" si="0"/>
        <v>1100000000</v>
      </c>
      <c r="S9" s="38">
        <f t="shared" si="0"/>
        <v>215205734332</v>
      </c>
      <c r="T9" s="38">
        <f t="shared" si="0"/>
        <v>5788260387</v>
      </c>
      <c r="U9" s="38">
        <f>SUM(U11,U12,U13,U14,U19,U20,U21,U22,U32,U33,U10)</f>
        <v>433181000</v>
      </c>
      <c r="V9" s="38">
        <f>SUM(V11,V12,V13,V14,V19,V20,V21,V22,V32,V33,V10)</f>
        <v>2010847000</v>
      </c>
      <c r="W9" s="31">
        <f>+SUM(W10:W14,W19:W22)+W32+W33</f>
        <v>0</v>
      </c>
      <c r="X9" s="31">
        <f>+SUM(X10:X14,X19:X22)+X32+X33</f>
        <v>532922378487</v>
      </c>
      <c r="Y9" s="38">
        <f>SUM(Y11,Y12,Y13,Y14,Y19,Y20,Y21,Y22,Y32,Y33,Y10)</f>
        <v>532922378487</v>
      </c>
      <c r="Z9" s="39"/>
      <c r="AA9" s="39">
        <f>SUM(AA11,AA10,AA12,AA13,AA14,AA19,AA20,AA21,AA22,AA33,AA32)</f>
        <v>530478350487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38" ht="22.5" customHeight="1">
      <c r="A10" s="3"/>
      <c r="B10" s="11" t="s">
        <v>37</v>
      </c>
      <c r="D10" s="12" t="s">
        <v>14</v>
      </c>
      <c r="F10" s="7">
        <v>50855192</v>
      </c>
      <c r="G10" s="7">
        <v>13632792</v>
      </c>
      <c r="H10" s="7">
        <v>68763</v>
      </c>
      <c r="I10" s="7">
        <v>18428054</v>
      </c>
      <c r="J10" s="7">
        <v>9442197</v>
      </c>
      <c r="K10" s="7">
        <v>12173552</v>
      </c>
      <c r="L10" s="7">
        <v>84348697</v>
      </c>
      <c r="M10" s="7">
        <v>3291548</v>
      </c>
      <c r="N10" s="7">
        <v>0</v>
      </c>
      <c r="O10" s="7">
        <v>375037</v>
      </c>
      <c r="P10" s="7">
        <v>10975722</v>
      </c>
      <c r="Q10" s="7">
        <v>0</v>
      </c>
      <c r="R10" s="7"/>
      <c r="S10" s="7">
        <v>605663</v>
      </c>
      <c r="T10" s="7">
        <v>8018412</v>
      </c>
      <c r="U10" s="7">
        <v>0</v>
      </c>
      <c r="V10" s="7"/>
      <c r="W10" s="7">
        <f>+Q10</f>
        <v>0</v>
      </c>
      <c r="X10" s="7">
        <f>+Y10-W10</f>
        <v>212215629</v>
      </c>
      <c r="Y10" s="7">
        <f>SUM(F10:V10)</f>
        <v>212215629</v>
      </c>
      <c r="Z10" s="2"/>
      <c r="AA10" s="5">
        <f>+Y10-V10-U10</f>
        <v>212215629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2.5" customHeight="1">
      <c r="A11" s="3"/>
      <c r="B11" s="11" t="s">
        <v>21</v>
      </c>
      <c r="D11" s="12" t="s">
        <v>22</v>
      </c>
      <c r="F11" s="7">
        <v>2919962</v>
      </c>
      <c r="G11" s="7">
        <v>297795</v>
      </c>
      <c r="H11" s="7">
        <v>164836</v>
      </c>
      <c r="I11" s="7">
        <v>1338184</v>
      </c>
      <c r="J11" s="7">
        <v>4612677</v>
      </c>
      <c r="K11" s="7">
        <v>2237701</v>
      </c>
      <c r="L11" s="7">
        <v>25057834</v>
      </c>
      <c r="M11" s="7">
        <v>1520119</v>
      </c>
      <c r="N11" s="7">
        <v>1190579</v>
      </c>
      <c r="O11" s="7">
        <v>423574</v>
      </c>
      <c r="P11" s="7">
        <v>577922</v>
      </c>
      <c r="Q11" s="7"/>
      <c r="R11" s="7"/>
      <c r="S11" s="7"/>
      <c r="T11" s="7">
        <v>991098</v>
      </c>
      <c r="U11" s="7">
        <v>515000</v>
      </c>
      <c r="V11" s="7"/>
      <c r="W11" s="7">
        <v>0</v>
      </c>
      <c r="X11" s="7">
        <f aca="true" t="shared" si="1" ref="X11:X64">+Y11-W11</f>
        <v>41847281</v>
      </c>
      <c r="Y11" s="7">
        <f>SUM(F11:V11)</f>
        <v>41847281</v>
      </c>
      <c r="Z11" s="2"/>
      <c r="AA11" s="27">
        <f>+Y11-V11-U11</f>
        <v>41332281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2.5" customHeight="1">
      <c r="A12" s="3"/>
      <c r="B12" s="11" t="s">
        <v>23</v>
      </c>
      <c r="D12" s="12" t="s">
        <v>24</v>
      </c>
      <c r="F12" s="7"/>
      <c r="G12" s="7"/>
      <c r="H12" s="7"/>
      <c r="I12" s="7"/>
      <c r="J12" s="7">
        <v>20000</v>
      </c>
      <c r="K12" s="7">
        <v>0</v>
      </c>
      <c r="L12" s="7">
        <v>973698865</v>
      </c>
      <c r="M12" s="7"/>
      <c r="N12" s="7">
        <v>0</v>
      </c>
      <c r="O12" s="7"/>
      <c r="P12" s="7"/>
      <c r="Q12" s="7"/>
      <c r="R12" s="7"/>
      <c r="S12" s="7">
        <v>24200768214</v>
      </c>
      <c r="T12" s="7"/>
      <c r="U12" s="7">
        <v>4173000</v>
      </c>
      <c r="V12" s="7"/>
      <c r="W12" s="7">
        <v>0</v>
      </c>
      <c r="X12" s="7">
        <f t="shared" si="1"/>
        <v>25178660079</v>
      </c>
      <c r="Y12" s="7">
        <f>SUM(F12:V12)</f>
        <v>25178660079</v>
      </c>
      <c r="Z12" s="2"/>
      <c r="AA12" s="27">
        <f>+Y12-V12-U12</f>
        <v>25174487079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2.5" customHeight="1">
      <c r="A13" s="3"/>
      <c r="B13" s="11" t="s">
        <v>25</v>
      </c>
      <c r="D13" s="12" t="s">
        <v>26</v>
      </c>
      <c r="F13" s="7">
        <v>212410113</v>
      </c>
      <c r="G13" s="7">
        <v>13375535</v>
      </c>
      <c r="H13" s="7">
        <v>12741639</v>
      </c>
      <c r="I13" s="7">
        <v>13725583</v>
      </c>
      <c r="J13" s="7">
        <v>43939084</v>
      </c>
      <c r="K13" s="7">
        <v>92318389</v>
      </c>
      <c r="L13" s="7">
        <v>995572010</v>
      </c>
      <c r="M13" s="7">
        <v>38731934</v>
      </c>
      <c r="N13" s="7">
        <v>89698743</v>
      </c>
      <c r="O13" s="7">
        <v>11001061</v>
      </c>
      <c r="P13" s="7">
        <v>37003985</v>
      </c>
      <c r="Q13" s="7"/>
      <c r="R13" s="7"/>
      <c r="S13" s="7">
        <v>7632807733</v>
      </c>
      <c r="T13" s="7">
        <v>46573347</v>
      </c>
      <c r="U13" s="7">
        <v>34107000</v>
      </c>
      <c r="V13" s="7">
        <v>28777000</v>
      </c>
      <c r="W13" s="7">
        <v>0</v>
      </c>
      <c r="X13" s="7">
        <f t="shared" si="1"/>
        <v>9302783156</v>
      </c>
      <c r="Y13" s="7">
        <f>SUM(F13:V13)</f>
        <v>9302783156</v>
      </c>
      <c r="Z13" s="2"/>
      <c r="AA13" s="27">
        <f aca="true" t="shared" si="2" ref="AA13:AA64">+Y13-V13-U13</f>
        <v>9239899156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2.5" customHeight="1">
      <c r="A14" s="3"/>
      <c r="B14" s="11" t="s">
        <v>44</v>
      </c>
      <c r="D14" s="12" t="s">
        <v>2</v>
      </c>
      <c r="F14" s="7">
        <f>SUM(F15,F18)</f>
        <v>2600000000</v>
      </c>
      <c r="G14" s="7">
        <f aca="true" t="shared" si="3" ref="G14:T14">SUM(G15,G18)</f>
        <v>781392000</v>
      </c>
      <c r="H14" s="7">
        <f t="shared" si="3"/>
        <v>414969000</v>
      </c>
      <c r="I14" s="7">
        <f t="shared" si="3"/>
        <v>1217281000</v>
      </c>
      <c r="J14" s="7">
        <f t="shared" si="3"/>
        <v>1520000000</v>
      </c>
      <c r="K14" s="7">
        <f t="shared" si="3"/>
        <v>2420000000</v>
      </c>
      <c r="L14" s="7">
        <f>SUM(L15,L18)</f>
        <v>16300000000</v>
      </c>
      <c r="M14" s="7">
        <f t="shared" si="3"/>
        <v>1200132000</v>
      </c>
      <c r="N14" s="7">
        <f t="shared" si="3"/>
        <v>1150000000</v>
      </c>
      <c r="O14" s="7">
        <f t="shared" si="3"/>
        <v>703954000</v>
      </c>
      <c r="P14" s="7">
        <f>SUM(P15,P18)</f>
        <v>1015000000</v>
      </c>
      <c r="Q14" s="7">
        <f>SUM(Q15,Q18)</f>
        <v>59027000</v>
      </c>
      <c r="R14" s="7">
        <f>SUM(R15,R18)</f>
        <v>1100000000</v>
      </c>
      <c r="S14" s="7">
        <f>SUM(S15,S18)</f>
        <v>1682741000</v>
      </c>
      <c r="T14" s="7">
        <f t="shared" si="3"/>
        <v>2190000000</v>
      </c>
      <c r="U14" s="7">
        <f>SUM(U15,U18)</f>
        <v>140000000</v>
      </c>
      <c r="V14" s="7">
        <f>SUM(V15,V18)</f>
        <v>1976919000</v>
      </c>
      <c r="W14" s="7">
        <v>0</v>
      </c>
      <c r="X14" s="7">
        <f t="shared" si="1"/>
        <v>36471415000</v>
      </c>
      <c r="Y14" s="7">
        <f>SUM(Y15,Y18)</f>
        <v>36471415000</v>
      </c>
      <c r="Z14" s="2"/>
      <c r="AA14" s="5">
        <f>+Y14-V14-U14</f>
        <v>34354496000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2.5" customHeight="1">
      <c r="A15" s="3"/>
      <c r="B15" s="11" t="s">
        <v>20</v>
      </c>
      <c r="D15" s="12" t="s">
        <v>45</v>
      </c>
      <c r="F15" s="7">
        <f>SUM(F16:F17)</f>
        <v>2600000000</v>
      </c>
      <c r="G15" s="7">
        <f aca="true" t="shared" si="4" ref="G15:T15">SUM(G16:G17)</f>
        <v>781392000</v>
      </c>
      <c r="H15" s="7">
        <f t="shared" si="4"/>
        <v>414969000</v>
      </c>
      <c r="I15" s="7">
        <f t="shared" si="4"/>
        <v>1217281000</v>
      </c>
      <c r="J15" s="7">
        <f t="shared" si="4"/>
        <v>1520000000</v>
      </c>
      <c r="K15" s="7">
        <f t="shared" si="4"/>
        <v>2420000000</v>
      </c>
      <c r="L15" s="7">
        <f>SUM(L16:L17)</f>
        <v>16300000000</v>
      </c>
      <c r="M15" s="7">
        <f t="shared" si="4"/>
        <v>1200132000</v>
      </c>
      <c r="N15" s="7">
        <f t="shared" si="4"/>
        <v>1150000000</v>
      </c>
      <c r="O15" s="7">
        <f t="shared" si="4"/>
        <v>703954000</v>
      </c>
      <c r="P15" s="7">
        <f t="shared" si="4"/>
        <v>1015000000</v>
      </c>
      <c r="Q15" s="7">
        <f>SUM(Q16:Q17)</f>
        <v>59027000</v>
      </c>
      <c r="R15" s="7">
        <f>SUM(R16:R17)</f>
        <v>1100000000</v>
      </c>
      <c r="S15" s="7">
        <f>SUM(S16:S17)</f>
        <v>1682741000</v>
      </c>
      <c r="T15" s="7">
        <f t="shared" si="4"/>
        <v>2190000000</v>
      </c>
      <c r="U15" s="7">
        <f>SUM(U16:U17)</f>
        <v>140000000</v>
      </c>
      <c r="V15" s="7">
        <f>SUM(V16:V17)</f>
        <v>1976919000</v>
      </c>
      <c r="W15" s="7">
        <v>0</v>
      </c>
      <c r="X15" s="7">
        <f t="shared" si="1"/>
        <v>36471415000</v>
      </c>
      <c r="Y15" s="7">
        <f>SUM(Y16:Y17)</f>
        <v>36471415000</v>
      </c>
      <c r="Z15" s="2"/>
      <c r="AA15" s="5">
        <f t="shared" si="2"/>
        <v>34354496000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2.5" customHeight="1">
      <c r="A16" s="3"/>
      <c r="B16" s="11"/>
      <c r="D16" s="12" t="s">
        <v>3</v>
      </c>
      <c r="F16" s="7">
        <v>2600000000</v>
      </c>
      <c r="G16" s="7">
        <v>781392000</v>
      </c>
      <c r="H16" s="7">
        <v>414969000</v>
      </c>
      <c r="I16" s="7">
        <v>1217281000</v>
      </c>
      <c r="J16" s="7">
        <v>1520000000</v>
      </c>
      <c r="K16" s="7">
        <v>2420000000</v>
      </c>
      <c r="L16" s="7">
        <v>16300000000</v>
      </c>
      <c r="M16" s="7">
        <v>1200132000</v>
      </c>
      <c r="N16" s="7">
        <v>1150000000</v>
      </c>
      <c r="O16" s="7">
        <v>703954000</v>
      </c>
      <c r="P16" s="7">
        <v>1015000000</v>
      </c>
      <c r="Q16" s="7">
        <v>59027000</v>
      </c>
      <c r="R16" s="7">
        <v>1100000000</v>
      </c>
      <c r="S16" s="7">
        <v>1682741000</v>
      </c>
      <c r="T16" s="7">
        <v>2190000000</v>
      </c>
      <c r="U16" s="7">
        <v>140000000</v>
      </c>
      <c r="V16" s="7">
        <v>750000000</v>
      </c>
      <c r="W16" s="7">
        <v>0</v>
      </c>
      <c r="X16" s="7">
        <f t="shared" si="1"/>
        <v>35244496000</v>
      </c>
      <c r="Y16" s="7">
        <f aca="true" t="shared" si="5" ref="Y16:Y21">SUM(F16:V16)</f>
        <v>35244496000</v>
      </c>
      <c r="Z16" s="2"/>
      <c r="AA16" s="27">
        <f t="shared" si="2"/>
        <v>34354496000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2.5" customHeight="1">
      <c r="A17" s="3"/>
      <c r="B17" s="11"/>
      <c r="D17" s="12" t="s">
        <v>48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/>
      <c r="V17" s="7">
        <v>1226919000</v>
      </c>
      <c r="W17" s="7">
        <v>0</v>
      </c>
      <c r="X17" s="7">
        <f t="shared" si="1"/>
        <v>1226919000</v>
      </c>
      <c r="Y17" s="7">
        <f t="shared" si="5"/>
        <v>1226919000</v>
      </c>
      <c r="Z17" s="2"/>
      <c r="AA17" s="27">
        <f>+Y17-V17-U17</f>
        <v>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2.5" customHeight="1">
      <c r="A18" s="3"/>
      <c r="B18" s="11" t="s">
        <v>31</v>
      </c>
      <c r="D18" s="12" t="s">
        <v>46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>
        <v>0</v>
      </c>
      <c r="X18" s="7">
        <f t="shared" si="1"/>
        <v>0</v>
      </c>
      <c r="Y18" s="7">
        <f t="shared" si="5"/>
        <v>0</v>
      </c>
      <c r="Z18" s="2"/>
      <c r="AA18" s="27">
        <f t="shared" si="2"/>
        <v>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22.5" customHeight="1">
      <c r="A19" s="3"/>
      <c r="B19" s="11" t="s">
        <v>4</v>
      </c>
      <c r="D19" s="12" t="s">
        <v>27</v>
      </c>
      <c r="F19" s="7">
        <v>0</v>
      </c>
      <c r="G19" s="7">
        <v>0</v>
      </c>
      <c r="H19" s="7"/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/>
      <c r="R19" s="7"/>
      <c r="S19" s="7"/>
      <c r="T19" s="7">
        <v>0</v>
      </c>
      <c r="U19" s="7"/>
      <c r="V19" s="7">
        <v>5151000</v>
      </c>
      <c r="W19" s="7">
        <v>0</v>
      </c>
      <c r="X19" s="7">
        <f t="shared" si="1"/>
        <v>5151000</v>
      </c>
      <c r="Y19" s="7">
        <f t="shared" si="5"/>
        <v>5151000</v>
      </c>
      <c r="Z19" s="2"/>
      <c r="AA19" s="5">
        <f t="shared" si="2"/>
        <v>0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22.5" customHeight="1">
      <c r="A20" s="3"/>
      <c r="B20" s="11" t="s">
        <v>71</v>
      </c>
      <c r="D20" s="12" t="s">
        <v>28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>
        <v>0</v>
      </c>
      <c r="X20" s="7">
        <f t="shared" si="1"/>
        <v>0</v>
      </c>
      <c r="Y20" s="7">
        <f t="shared" si="5"/>
        <v>0</v>
      </c>
      <c r="Z20" s="2"/>
      <c r="AA20" s="5">
        <f t="shared" si="2"/>
        <v>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2.5" customHeight="1">
      <c r="A21" s="3"/>
      <c r="B21" s="11" t="s">
        <v>72</v>
      </c>
      <c r="D21" s="12" t="s">
        <v>29</v>
      </c>
      <c r="F21" s="7">
        <v>839727832</v>
      </c>
      <c r="G21" s="7">
        <v>325788472</v>
      </c>
      <c r="H21" s="7">
        <v>93747164</v>
      </c>
      <c r="I21" s="7">
        <v>471397668</v>
      </c>
      <c r="J21" s="7">
        <v>415812352</v>
      </c>
      <c r="K21" s="7">
        <v>588206920</v>
      </c>
      <c r="L21" s="7">
        <v>5026962264</v>
      </c>
      <c r="M21" s="7">
        <v>362004755</v>
      </c>
      <c r="N21" s="7">
        <v>1261007222</v>
      </c>
      <c r="O21" s="7">
        <v>157850521</v>
      </c>
      <c r="P21" s="7">
        <v>197195089</v>
      </c>
      <c r="Q21" s="7"/>
      <c r="R21" s="7"/>
      <c r="S21" s="7">
        <v>160492159</v>
      </c>
      <c r="T21" s="7">
        <v>647388118</v>
      </c>
      <c r="U21" s="7">
        <v>22463000</v>
      </c>
      <c r="V21" s="7"/>
      <c r="W21" s="7">
        <v>0</v>
      </c>
      <c r="X21" s="7">
        <f t="shared" si="1"/>
        <v>10570043536</v>
      </c>
      <c r="Y21" s="7">
        <f t="shared" si="5"/>
        <v>10570043536</v>
      </c>
      <c r="Z21" s="2"/>
      <c r="AA21" s="27">
        <f t="shared" si="2"/>
        <v>10547580536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2.5" customHeight="1">
      <c r="A22" s="3"/>
      <c r="B22" s="15" t="s">
        <v>73</v>
      </c>
      <c r="C22" s="16"/>
      <c r="D22" s="17" t="s">
        <v>51</v>
      </c>
      <c r="E22" s="16"/>
      <c r="F22" s="9">
        <f>+F23+F24</f>
        <v>0</v>
      </c>
      <c r="G22" s="9">
        <f>+G23+G24</f>
        <v>0</v>
      </c>
      <c r="H22" s="9">
        <f aca="true" t="shared" si="6" ref="H22:Y22">+H23+H24</f>
        <v>0</v>
      </c>
      <c r="I22" s="9">
        <f t="shared" si="6"/>
        <v>0</v>
      </c>
      <c r="J22" s="9">
        <f t="shared" si="6"/>
        <v>0</v>
      </c>
      <c r="K22" s="9">
        <f t="shared" si="6"/>
        <v>0</v>
      </c>
      <c r="L22" s="9">
        <f t="shared" si="6"/>
        <v>0</v>
      </c>
      <c r="M22" s="9">
        <f t="shared" si="6"/>
        <v>0</v>
      </c>
      <c r="N22" s="9">
        <f t="shared" si="6"/>
        <v>0</v>
      </c>
      <c r="O22" s="9">
        <f t="shared" si="6"/>
        <v>0</v>
      </c>
      <c r="P22" s="9">
        <f t="shared" si="6"/>
        <v>0</v>
      </c>
      <c r="Q22" s="9">
        <f t="shared" si="6"/>
        <v>0</v>
      </c>
      <c r="R22" s="9">
        <f t="shared" si="6"/>
        <v>0</v>
      </c>
      <c r="S22" s="9">
        <f t="shared" si="6"/>
        <v>104507792920</v>
      </c>
      <c r="T22" s="9">
        <f t="shared" si="6"/>
        <v>0</v>
      </c>
      <c r="U22" s="9">
        <f t="shared" si="6"/>
        <v>0</v>
      </c>
      <c r="V22" s="9">
        <f t="shared" si="6"/>
        <v>0</v>
      </c>
      <c r="W22" s="9">
        <f t="shared" si="6"/>
        <v>0</v>
      </c>
      <c r="X22" s="9">
        <f t="shared" si="1"/>
        <v>104507792920</v>
      </c>
      <c r="Y22" s="9">
        <f t="shared" si="6"/>
        <v>104507792920</v>
      </c>
      <c r="Z22" s="28"/>
      <c r="AA22" s="29">
        <f>+Y22-V22-U22</f>
        <v>104507792920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22.5" customHeight="1">
      <c r="A23" s="3"/>
      <c r="B23" s="13" t="s">
        <v>20</v>
      </c>
      <c r="D23" s="12" t="s">
        <v>108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1895992920</v>
      </c>
      <c r="T23" s="7"/>
      <c r="U23" s="7"/>
      <c r="V23" s="7"/>
      <c r="W23" s="7">
        <v>0</v>
      </c>
      <c r="X23" s="7">
        <f t="shared" si="1"/>
        <v>1895992920</v>
      </c>
      <c r="Y23" s="7">
        <f>SUM(F23:V23)</f>
        <v>1895992920</v>
      </c>
      <c r="Z23" s="2"/>
      <c r="AA23" s="27">
        <f t="shared" si="2"/>
        <v>1895992920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22.5" customHeight="1">
      <c r="A24" s="3"/>
      <c r="B24" s="13" t="s">
        <v>39</v>
      </c>
      <c r="D24" s="12" t="s">
        <v>109</v>
      </c>
      <c r="F24" s="7">
        <f>+SUM(F25:F31)</f>
        <v>0</v>
      </c>
      <c r="G24" s="7">
        <f>+SUM(G25:G31)</f>
        <v>0</v>
      </c>
      <c r="H24" s="7">
        <f aca="true" t="shared" si="7" ref="H24:Y24">+SUM(H25:H31)</f>
        <v>0</v>
      </c>
      <c r="I24" s="7">
        <f t="shared" si="7"/>
        <v>0</v>
      </c>
      <c r="J24" s="7">
        <f t="shared" si="7"/>
        <v>0</v>
      </c>
      <c r="K24" s="7">
        <f t="shared" si="7"/>
        <v>0</v>
      </c>
      <c r="L24" s="7">
        <f t="shared" si="7"/>
        <v>0</v>
      </c>
      <c r="M24" s="7">
        <f t="shared" si="7"/>
        <v>0</v>
      </c>
      <c r="N24" s="7">
        <f t="shared" si="7"/>
        <v>0</v>
      </c>
      <c r="O24" s="7">
        <f t="shared" si="7"/>
        <v>0</v>
      </c>
      <c r="P24" s="7">
        <f t="shared" si="7"/>
        <v>0</v>
      </c>
      <c r="Q24" s="7">
        <f t="shared" si="7"/>
        <v>0</v>
      </c>
      <c r="R24" s="7">
        <f t="shared" si="7"/>
        <v>0</v>
      </c>
      <c r="S24" s="7">
        <f t="shared" si="7"/>
        <v>102611800000</v>
      </c>
      <c r="T24" s="7">
        <f t="shared" si="7"/>
        <v>0</v>
      </c>
      <c r="U24" s="7">
        <f t="shared" si="7"/>
        <v>0</v>
      </c>
      <c r="V24" s="7">
        <f t="shared" si="7"/>
        <v>0</v>
      </c>
      <c r="W24" s="7">
        <f>+SUM(W25:W31)</f>
        <v>0</v>
      </c>
      <c r="X24" s="7">
        <f t="shared" si="1"/>
        <v>102611800000</v>
      </c>
      <c r="Y24" s="7">
        <f t="shared" si="7"/>
        <v>102611800000</v>
      </c>
      <c r="Z24" s="2"/>
      <c r="AA24" s="27">
        <f t="shared" si="2"/>
        <v>102611800000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22.5" customHeight="1">
      <c r="A25" s="3"/>
      <c r="B25" s="13"/>
      <c r="D25" s="12" t="s">
        <v>112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v>67800000000</v>
      </c>
      <c r="T25" s="7"/>
      <c r="U25" s="7"/>
      <c r="V25" s="7"/>
      <c r="W25" s="7">
        <v>0</v>
      </c>
      <c r="X25" s="7">
        <f t="shared" si="1"/>
        <v>67800000000</v>
      </c>
      <c r="Y25" s="7">
        <f aca="true" t="shared" si="8" ref="Y25:Y33">SUM(F25:V25)</f>
        <v>67800000000</v>
      </c>
      <c r="Z25" s="2"/>
      <c r="AA25" s="27">
        <f t="shared" si="2"/>
        <v>67800000000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22.5" customHeight="1">
      <c r="A26" s="3"/>
      <c r="B26" s="13"/>
      <c r="D26" s="12" t="s">
        <v>113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v>34811800000</v>
      </c>
      <c r="T26" s="7"/>
      <c r="U26" s="7"/>
      <c r="V26" s="7"/>
      <c r="W26" s="7">
        <v>0</v>
      </c>
      <c r="X26" s="7">
        <f t="shared" si="1"/>
        <v>34811800000</v>
      </c>
      <c r="Y26" s="7">
        <f t="shared" si="8"/>
        <v>34811800000</v>
      </c>
      <c r="Z26" s="2"/>
      <c r="AA26" s="27">
        <f t="shared" si="2"/>
        <v>34811800000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22.5" customHeight="1">
      <c r="A27" s="3"/>
      <c r="B27" s="13"/>
      <c r="D27" s="12" t="s">
        <v>114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v>0</v>
      </c>
      <c r="T27" s="7"/>
      <c r="U27" s="7"/>
      <c r="V27" s="7"/>
      <c r="W27" s="7">
        <v>0</v>
      </c>
      <c r="X27" s="7">
        <f t="shared" si="1"/>
        <v>0</v>
      </c>
      <c r="Y27" s="7">
        <f t="shared" si="8"/>
        <v>0</v>
      </c>
      <c r="Z27" s="2"/>
      <c r="AA27" s="27">
        <f t="shared" si="2"/>
        <v>0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22.5" customHeight="1">
      <c r="A28" s="3"/>
      <c r="B28" s="13"/>
      <c r="D28" s="12" t="s">
        <v>115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v>0</v>
      </c>
      <c r="T28" s="7"/>
      <c r="U28" s="7"/>
      <c r="V28" s="7"/>
      <c r="W28" s="7">
        <v>0</v>
      </c>
      <c r="X28" s="7">
        <f t="shared" si="1"/>
        <v>0</v>
      </c>
      <c r="Y28" s="7">
        <f t="shared" si="8"/>
        <v>0</v>
      </c>
      <c r="Z28" s="2"/>
      <c r="AA28" s="27">
        <f t="shared" si="2"/>
        <v>0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2.5" customHeight="1">
      <c r="A29" s="3"/>
      <c r="B29" s="13"/>
      <c r="D29" s="12" t="s">
        <v>116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v>0</v>
      </c>
      <c r="T29" s="7"/>
      <c r="U29" s="7"/>
      <c r="V29" s="7"/>
      <c r="W29" s="7">
        <v>0</v>
      </c>
      <c r="X29" s="7">
        <f t="shared" si="1"/>
        <v>0</v>
      </c>
      <c r="Y29" s="7">
        <f t="shared" si="8"/>
        <v>0</v>
      </c>
      <c r="Z29" s="2"/>
      <c r="AA29" s="27">
        <f t="shared" si="2"/>
        <v>0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22.5" customHeight="1">
      <c r="A30" s="3"/>
      <c r="B30" s="13"/>
      <c r="D30" s="12" t="s">
        <v>117</v>
      </c>
      <c r="F30" s="7"/>
      <c r="G30" s="7">
        <v>0</v>
      </c>
      <c r="H30" s="7"/>
      <c r="I30" s="7"/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/>
      <c r="R30" s="7"/>
      <c r="S30" s="7"/>
      <c r="T30" s="7">
        <v>0</v>
      </c>
      <c r="U30" s="7"/>
      <c r="V30" s="7"/>
      <c r="W30" s="7">
        <f>+SUM(G30:V30)</f>
        <v>0</v>
      </c>
      <c r="X30" s="7">
        <f t="shared" si="1"/>
        <v>0</v>
      </c>
      <c r="Y30" s="7">
        <f t="shared" si="8"/>
        <v>0</v>
      </c>
      <c r="Z30" s="2"/>
      <c r="AA30" s="27">
        <f t="shared" si="2"/>
        <v>0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2.5" customHeight="1">
      <c r="A31" s="3"/>
      <c r="B31" s="13"/>
      <c r="D31" s="12" t="s">
        <v>118</v>
      </c>
      <c r="F31" s="7"/>
      <c r="G31" s="7">
        <v>0</v>
      </c>
      <c r="H31" s="7"/>
      <c r="I31" s="7"/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/>
      <c r="S31" s="7">
        <v>0</v>
      </c>
      <c r="T31" s="7">
        <v>0</v>
      </c>
      <c r="U31" s="7"/>
      <c r="V31" s="7"/>
      <c r="W31" s="7">
        <f>+SUM(G31:V31)</f>
        <v>0</v>
      </c>
      <c r="X31" s="7">
        <f t="shared" si="1"/>
        <v>0</v>
      </c>
      <c r="Y31" s="7">
        <f t="shared" si="8"/>
        <v>0</v>
      </c>
      <c r="Z31" s="2"/>
      <c r="AA31" s="27">
        <f t="shared" si="2"/>
        <v>0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22.5" customHeight="1">
      <c r="A32" s="3"/>
      <c r="B32" s="11">
        <v>14</v>
      </c>
      <c r="D32" s="12" t="s">
        <v>95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>
        <v>0</v>
      </c>
      <c r="X32" s="7">
        <f t="shared" si="1"/>
        <v>0</v>
      </c>
      <c r="Y32" s="7">
        <f t="shared" si="8"/>
        <v>0</v>
      </c>
      <c r="Z32" s="2"/>
      <c r="AA32" s="5">
        <f t="shared" si="2"/>
        <v>0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22.5" customHeight="1">
      <c r="A33" s="3"/>
      <c r="B33" s="11" t="s">
        <v>74</v>
      </c>
      <c r="D33" s="12" t="s">
        <v>5</v>
      </c>
      <c r="F33" s="7">
        <v>711765344</v>
      </c>
      <c r="G33" s="7">
        <v>328459931</v>
      </c>
      <c r="H33" s="7">
        <v>124672762</v>
      </c>
      <c r="I33" s="7">
        <v>403805672</v>
      </c>
      <c r="J33" s="7">
        <v>2999811337</v>
      </c>
      <c r="K33" s="7">
        <v>35571115611</v>
      </c>
      <c r="L33" s="7">
        <v>165265268289</v>
      </c>
      <c r="M33" s="7">
        <v>12003424072</v>
      </c>
      <c r="N33" s="7">
        <v>24168495626</v>
      </c>
      <c r="O33" s="7">
        <v>689609602</v>
      </c>
      <c r="P33" s="7">
        <v>24218302585</v>
      </c>
      <c r="Q33" s="7"/>
      <c r="R33" s="7"/>
      <c r="S33" s="7">
        <v>77020526643</v>
      </c>
      <c r="T33" s="7">
        <v>2895289412</v>
      </c>
      <c r="U33" s="7">
        <v>231923000</v>
      </c>
      <c r="V33" s="7"/>
      <c r="W33" s="7">
        <v>0</v>
      </c>
      <c r="X33" s="7">
        <f t="shared" si="1"/>
        <v>346632469886</v>
      </c>
      <c r="Y33" s="7">
        <f t="shared" si="8"/>
        <v>346632469886</v>
      </c>
      <c r="Z33" s="2"/>
      <c r="AA33" s="27">
        <f t="shared" si="2"/>
        <v>346400546886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41" customFormat="1" ht="24.75" customHeight="1">
      <c r="A34" s="33"/>
      <c r="B34" s="42"/>
      <c r="C34" s="35"/>
      <c r="D34" s="36" t="s">
        <v>6</v>
      </c>
      <c r="E34" s="37"/>
      <c r="F34" s="43">
        <f>SUM(F35,F36,F37,F38,F42,F43,F44,F53,F54,F58,F59,F63,F64)</f>
        <v>3729140543</v>
      </c>
      <c r="G34" s="43">
        <f>SUM(G35,G36,G37,G38,G42,G43,G44,G53,G54,G58,G59,G63,G64)</f>
        <v>1304494315</v>
      </c>
      <c r="H34" s="43">
        <f aca="true" t="shared" si="9" ref="H34:T34">SUM(H35,H36,H37,H38,H42,H43,H44,H53,H54,H58,H59,H63,H64)</f>
        <v>627302713</v>
      </c>
      <c r="I34" s="43">
        <f t="shared" si="9"/>
        <v>1648939454</v>
      </c>
      <c r="J34" s="43">
        <f t="shared" si="9"/>
        <v>4098863192</v>
      </c>
      <c r="K34" s="43">
        <f t="shared" si="9"/>
        <v>42591855006</v>
      </c>
      <c r="L34" s="43">
        <f t="shared" si="9"/>
        <v>220224739472</v>
      </c>
      <c r="M34" s="43">
        <f t="shared" si="9"/>
        <v>21185301461</v>
      </c>
      <c r="N34" s="43">
        <f t="shared" si="9"/>
        <v>36866590382</v>
      </c>
      <c r="O34" s="43">
        <f t="shared" si="9"/>
        <v>956380939</v>
      </c>
      <c r="P34" s="43">
        <f t="shared" si="9"/>
        <v>22802169296</v>
      </c>
      <c r="Q34" s="38">
        <f t="shared" si="9"/>
        <v>0</v>
      </c>
      <c r="R34" s="43">
        <f t="shared" si="9"/>
        <v>191277714</v>
      </c>
      <c r="S34" s="43">
        <f t="shared" si="9"/>
        <v>146325609948</v>
      </c>
      <c r="T34" s="43">
        <f t="shared" si="9"/>
        <v>4973539814</v>
      </c>
      <c r="U34" s="43">
        <f>SUM(U35,U36,U37,U38,U42,U43,U44,U53,U54,U58,U59,U63,U64)</f>
        <v>289714000</v>
      </c>
      <c r="V34" s="38">
        <f>SUM(V35,V36,V37,V38,V42,V43,V44,V53,V54,V58,V59,V63,V64)</f>
        <v>3300093000</v>
      </c>
      <c r="W34" s="31">
        <f>SUM(W35,W36,W37,W38,W42,W43,W44,W53,W54,W58,W59,W63,W64)</f>
        <v>0</v>
      </c>
      <c r="X34" s="31">
        <f>SUM(X35,X36,X37,X38,X42,X43,X44,X53,X54,X58,X59,X63,X64)</f>
        <v>511116011249</v>
      </c>
      <c r="Y34" s="38">
        <f>SUM(Y35,Y36,Y37,Y38,Y42,Y43,Y44,Y53,Y54,Y58,Y59,Y63,Y64)</f>
        <v>511116011249</v>
      </c>
      <c r="Z34" s="40"/>
      <c r="AA34" s="39">
        <f>SUM(AA35,AA36,AA37,AA38,AA42,AA43,AA44,AA53,AA54,AA58,AA59,AA63,AA64)</f>
        <v>507526204249</v>
      </c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ht="22.5" customHeight="1">
      <c r="A35" s="3"/>
      <c r="B35" s="11" t="s">
        <v>7</v>
      </c>
      <c r="D35" s="12" t="s">
        <v>8</v>
      </c>
      <c r="F35" s="7">
        <v>2433144244</v>
      </c>
      <c r="G35" s="7">
        <v>852756207</v>
      </c>
      <c r="H35" s="7">
        <v>452972701</v>
      </c>
      <c r="I35" s="7">
        <v>1230909650</v>
      </c>
      <c r="J35" s="7">
        <v>1617593396</v>
      </c>
      <c r="K35" s="7">
        <v>2450210890</v>
      </c>
      <c r="L35" s="7">
        <v>17111749208</v>
      </c>
      <c r="M35" s="7">
        <v>1240962896</v>
      </c>
      <c r="N35" s="7">
        <v>906603243</v>
      </c>
      <c r="O35" s="7">
        <v>739194789</v>
      </c>
      <c r="P35" s="7">
        <v>1081135495</v>
      </c>
      <c r="Q35" s="7">
        <v>0</v>
      </c>
      <c r="R35" s="7">
        <v>191277714</v>
      </c>
      <c r="S35" s="7">
        <v>1829787156</v>
      </c>
      <c r="T35" s="7">
        <v>2461783979</v>
      </c>
      <c r="U35" s="7">
        <v>223562000</v>
      </c>
      <c r="V35" s="7">
        <v>1546118000</v>
      </c>
      <c r="W35" s="7">
        <v>0</v>
      </c>
      <c r="X35" s="7">
        <f t="shared" si="1"/>
        <v>36369761568</v>
      </c>
      <c r="Y35" s="7">
        <f>SUM(F35:V35)</f>
        <v>36369761568</v>
      </c>
      <c r="Z35" s="2"/>
      <c r="AA35" s="27">
        <f t="shared" si="2"/>
        <v>34600081568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2.5" customHeight="1">
      <c r="A36" s="3"/>
      <c r="B36" s="11" t="s">
        <v>9</v>
      </c>
      <c r="D36" s="12" t="s">
        <v>10</v>
      </c>
      <c r="F36" s="7">
        <v>548369243</v>
      </c>
      <c r="G36" s="7">
        <v>17026322</v>
      </c>
      <c r="H36" s="7">
        <v>19574422</v>
      </c>
      <c r="I36" s="7">
        <v>43324518</v>
      </c>
      <c r="J36" s="7">
        <v>119124787</v>
      </c>
      <c r="K36" s="7">
        <v>179001522</v>
      </c>
      <c r="L36" s="7">
        <v>1388333925</v>
      </c>
      <c r="M36" s="7">
        <v>99833934</v>
      </c>
      <c r="N36" s="7">
        <v>42249587</v>
      </c>
      <c r="O36" s="7">
        <v>24986080</v>
      </c>
      <c r="P36" s="7">
        <v>114562941</v>
      </c>
      <c r="Q36" s="7">
        <v>0</v>
      </c>
      <c r="R36" s="7">
        <v>0</v>
      </c>
      <c r="S36" s="7">
        <v>152851062</v>
      </c>
      <c r="T36" s="7">
        <v>164596925</v>
      </c>
      <c r="U36" s="7">
        <v>15134000</v>
      </c>
      <c r="V36" s="7">
        <v>216600000</v>
      </c>
      <c r="W36" s="7">
        <v>0</v>
      </c>
      <c r="X36" s="7">
        <f t="shared" si="1"/>
        <v>3145569268</v>
      </c>
      <c r="Y36" s="7">
        <f>SUM(F36:V36)</f>
        <v>3145569268</v>
      </c>
      <c r="Z36" s="2"/>
      <c r="AA36" s="27">
        <f t="shared" si="2"/>
        <v>2913835268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22.5" customHeight="1">
      <c r="A37" s="3"/>
      <c r="B37" s="11" t="s">
        <v>11</v>
      </c>
      <c r="D37" s="12" t="s">
        <v>52</v>
      </c>
      <c r="F37" s="7">
        <v>86831840</v>
      </c>
      <c r="G37" s="7">
        <v>63265566</v>
      </c>
      <c r="H37" s="7">
        <v>65914515</v>
      </c>
      <c r="I37" s="7">
        <v>49715488</v>
      </c>
      <c r="J37" s="7">
        <v>100236640</v>
      </c>
      <c r="K37" s="7">
        <v>114742777</v>
      </c>
      <c r="L37" s="7">
        <v>1302404985</v>
      </c>
      <c r="M37" s="7">
        <v>161243403</v>
      </c>
      <c r="N37" s="7">
        <v>0</v>
      </c>
      <c r="O37" s="7"/>
      <c r="P37" s="7">
        <v>3084467</v>
      </c>
      <c r="Q37" s="7"/>
      <c r="R37" s="7"/>
      <c r="S37" s="7">
        <v>14812957</v>
      </c>
      <c r="T37" s="7">
        <v>133918691</v>
      </c>
      <c r="U37" s="7"/>
      <c r="V37" s="7"/>
      <c r="W37" s="7">
        <v>0</v>
      </c>
      <c r="X37" s="7">
        <f t="shared" si="1"/>
        <v>2096171329</v>
      </c>
      <c r="Y37" s="7">
        <f>SUM(F37:V37)</f>
        <v>2096171329</v>
      </c>
      <c r="Z37" s="2"/>
      <c r="AA37" s="27">
        <f t="shared" si="2"/>
        <v>2096171329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22.5" customHeight="1">
      <c r="A38" s="3"/>
      <c r="B38" s="15" t="s">
        <v>12</v>
      </c>
      <c r="C38" s="16"/>
      <c r="D38" s="17" t="s">
        <v>14</v>
      </c>
      <c r="E38" s="16"/>
      <c r="F38" s="9">
        <f>+SUM(F39:F41)</f>
        <v>0</v>
      </c>
      <c r="G38" s="9">
        <f>+SUM(G39:G41)</f>
        <v>84376454</v>
      </c>
      <c r="H38" s="9">
        <f aca="true" t="shared" si="10" ref="H38:Z38">+SUM(H39:H41)</f>
        <v>0</v>
      </c>
      <c r="I38" s="9">
        <f t="shared" si="10"/>
        <v>0</v>
      </c>
      <c r="J38" s="9">
        <f t="shared" si="10"/>
        <v>0</v>
      </c>
      <c r="K38" s="9">
        <f t="shared" si="10"/>
        <v>0</v>
      </c>
      <c r="L38" s="9">
        <f t="shared" si="10"/>
        <v>0</v>
      </c>
      <c r="M38" s="9">
        <f t="shared" si="10"/>
        <v>0</v>
      </c>
      <c r="N38" s="9">
        <f t="shared" si="10"/>
        <v>0</v>
      </c>
      <c r="O38" s="9">
        <f t="shared" si="10"/>
        <v>0</v>
      </c>
      <c r="P38" s="9">
        <f t="shared" si="10"/>
        <v>0</v>
      </c>
      <c r="Q38" s="9">
        <f t="shared" si="10"/>
        <v>0</v>
      </c>
      <c r="R38" s="9">
        <f t="shared" si="10"/>
        <v>0</v>
      </c>
      <c r="S38" s="9">
        <f t="shared" si="10"/>
        <v>0</v>
      </c>
      <c r="T38" s="9">
        <f t="shared" si="10"/>
        <v>0</v>
      </c>
      <c r="U38" s="9">
        <f t="shared" si="10"/>
        <v>0</v>
      </c>
      <c r="V38" s="9">
        <f t="shared" si="10"/>
        <v>0</v>
      </c>
      <c r="W38" s="9">
        <f>+SUM(W39:W41)</f>
        <v>0</v>
      </c>
      <c r="X38" s="9">
        <f t="shared" si="1"/>
        <v>84376454</v>
      </c>
      <c r="Y38" s="9">
        <f t="shared" si="10"/>
        <v>84376454</v>
      </c>
      <c r="Z38" s="9">
        <f t="shared" si="10"/>
        <v>0</v>
      </c>
      <c r="AA38" s="27">
        <f t="shared" si="2"/>
        <v>84376454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22.5" customHeight="1">
      <c r="A39" s="3"/>
      <c r="B39" s="13" t="s">
        <v>20</v>
      </c>
      <c r="D39" s="12" t="s">
        <v>108</v>
      </c>
      <c r="F39" s="7"/>
      <c r="G39" s="7">
        <v>84376454</v>
      </c>
      <c r="H39" s="7"/>
      <c r="I39" s="7"/>
      <c r="J39" s="7"/>
      <c r="K39" s="7"/>
      <c r="L39" s="7">
        <v>0</v>
      </c>
      <c r="M39" s="7"/>
      <c r="N39" s="7"/>
      <c r="O39" s="7"/>
      <c r="P39" s="7">
        <v>0</v>
      </c>
      <c r="Q39" s="7"/>
      <c r="R39" s="7"/>
      <c r="S39" s="7"/>
      <c r="T39" s="7">
        <v>0</v>
      </c>
      <c r="U39" s="7"/>
      <c r="V39" s="7"/>
      <c r="W39" s="7">
        <v>0</v>
      </c>
      <c r="X39" s="7">
        <f t="shared" si="1"/>
        <v>84376454</v>
      </c>
      <c r="Y39" s="7">
        <f>SUM(F39:V39)</f>
        <v>84376454</v>
      </c>
      <c r="Z39" s="2"/>
      <c r="AA39" s="27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22.5" customHeight="1">
      <c r="A40" s="3"/>
      <c r="B40" s="13" t="s">
        <v>39</v>
      </c>
      <c r="D40" s="12" t="s">
        <v>109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0</v>
      </c>
      <c r="S40" s="7"/>
      <c r="T40" s="7"/>
      <c r="U40" s="7"/>
      <c r="V40" s="7"/>
      <c r="W40" s="7">
        <f>+R40</f>
        <v>0</v>
      </c>
      <c r="X40" s="7">
        <f t="shared" si="1"/>
        <v>0</v>
      </c>
      <c r="Y40" s="7">
        <f>SUM(F40:V40)</f>
        <v>0</v>
      </c>
      <c r="Z40" s="2"/>
      <c r="AA40" s="27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22.5" customHeight="1">
      <c r="A41" s="3"/>
      <c r="B41" s="13" t="s">
        <v>31</v>
      </c>
      <c r="D41" s="12" t="s">
        <v>110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0</v>
      </c>
      <c r="R41" s="7"/>
      <c r="S41" s="7"/>
      <c r="T41" s="7"/>
      <c r="U41" s="7"/>
      <c r="V41" s="7"/>
      <c r="W41" s="7">
        <v>0</v>
      </c>
      <c r="X41" s="7">
        <f t="shared" si="1"/>
        <v>0</v>
      </c>
      <c r="Y41" s="7">
        <f>SUM(F41:V41)</f>
        <v>0</v>
      </c>
      <c r="Z41" s="2"/>
      <c r="AA41" s="27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22.5" customHeight="1">
      <c r="A42" s="3"/>
      <c r="B42" s="11" t="s">
        <v>13</v>
      </c>
      <c r="D42" s="12" t="s">
        <v>30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/>
      <c r="R42" s="7"/>
      <c r="S42" s="7">
        <v>0</v>
      </c>
      <c r="T42" s="7">
        <v>0</v>
      </c>
      <c r="U42" s="7">
        <v>5571000</v>
      </c>
      <c r="V42" s="7"/>
      <c r="W42" s="7">
        <v>0</v>
      </c>
      <c r="X42" s="7">
        <f t="shared" si="1"/>
        <v>5571000</v>
      </c>
      <c r="Y42" s="7">
        <f>SUM(F42:V42)</f>
        <v>5571000</v>
      </c>
      <c r="Z42" s="2"/>
      <c r="AA42" s="5">
        <f t="shared" si="2"/>
        <v>0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22.5" customHeight="1">
      <c r="A43" s="3"/>
      <c r="B43" s="11" t="s">
        <v>75</v>
      </c>
      <c r="D43" s="12" t="s">
        <v>67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v>0</v>
      </c>
      <c r="X43" s="7">
        <f t="shared" si="1"/>
        <v>0</v>
      </c>
      <c r="Y43" s="7">
        <f>SUM(F43:V43)</f>
        <v>0</v>
      </c>
      <c r="Z43" s="2"/>
      <c r="AA43" s="27">
        <f t="shared" si="2"/>
        <v>0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22.5" customHeight="1">
      <c r="A44" s="3"/>
      <c r="B44" s="11" t="s">
        <v>76</v>
      </c>
      <c r="D44" s="14" t="s">
        <v>68</v>
      </c>
      <c r="F44" s="7">
        <f>SUM(F45:F51)</f>
        <v>0</v>
      </c>
      <c r="G44" s="7">
        <f aca="true" t="shared" si="11" ref="G44:V44">SUM(G45:G51)</f>
        <v>0</v>
      </c>
      <c r="H44" s="7">
        <f t="shared" si="11"/>
        <v>0</v>
      </c>
      <c r="I44" s="7">
        <f t="shared" si="11"/>
        <v>21500</v>
      </c>
      <c r="J44" s="7">
        <f t="shared" si="11"/>
        <v>332740</v>
      </c>
      <c r="K44" s="7">
        <f t="shared" si="11"/>
        <v>0</v>
      </c>
      <c r="L44" s="7">
        <f t="shared" si="11"/>
        <v>0</v>
      </c>
      <c r="M44" s="7">
        <f t="shared" si="11"/>
        <v>6359022</v>
      </c>
      <c r="N44" s="7">
        <f t="shared" si="11"/>
        <v>0</v>
      </c>
      <c r="O44" s="7">
        <f t="shared" si="11"/>
        <v>0</v>
      </c>
      <c r="P44" s="7">
        <f t="shared" si="11"/>
        <v>20553680</v>
      </c>
      <c r="Q44" s="7">
        <f>SUM(Q45:Q51)</f>
        <v>0</v>
      </c>
      <c r="R44" s="7">
        <f>SUM(R45:R51)</f>
        <v>0</v>
      </c>
      <c r="S44" s="7">
        <f t="shared" si="11"/>
        <v>3477674</v>
      </c>
      <c r="T44" s="7">
        <f t="shared" si="11"/>
        <v>2252373</v>
      </c>
      <c r="U44" s="7">
        <f t="shared" si="11"/>
        <v>116000</v>
      </c>
      <c r="V44" s="7">
        <f t="shared" si="11"/>
        <v>0</v>
      </c>
      <c r="W44" s="7">
        <v>0</v>
      </c>
      <c r="X44" s="7">
        <f t="shared" si="1"/>
        <v>33112989</v>
      </c>
      <c r="Y44" s="7">
        <f>SUM(Y45:Y52)</f>
        <v>33112989</v>
      </c>
      <c r="Z44" s="2"/>
      <c r="AA44" s="5">
        <f t="shared" si="2"/>
        <v>32996989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22.5" customHeight="1">
      <c r="A45" s="3"/>
      <c r="B45" s="22" t="s">
        <v>20</v>
      </c>
      <c r="C45" s="20"/>
      <c r="D45" s="23" t="s">
        <v>38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>
        <v>0</v>
      </c>
      <c r="X45" s="8">
        <f t="shared" si="1"/>
        <v>0</v>
      </c>
      <c r="Y45" s="8">
        <f aca="true" t="shared" si="12" ref="Y45:Y53">SUM(F45:V45)</f>
        <v>0</v>
      </c>
      <c r="Z45" s="2"/>
      <c r="AA45" s="5">
        <f t="shared" si="2"/>
        <v>0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22.5" customHeight="1">
      <c r="A46" s="3"/>
      <c r="B46" s="13" t="s">
        <v>39</v>
      </c>
      <c r="D46" s="12" t="s">
        <v>98</v>
      </c>
      <c r="F46" s="7"/>
      <c r="G46" s="7"/>
      <c r="H46" s="7"/>
      <c r="I46" s="7"/>
      <c r="J46" s="7"/>
      <c r="K46" s="7">
        <v>0</v>
      </c>
      <c r="L46" s="7"/>
      <c r="M46" s="7"/>
      <c r="N46" s="7">
        <v>0</v>
      </c>
      <c r="O46" s="7"/>
      <c r="P46" s="7">
        <v>0</v>
      </c>
      <c r="Q46" s="7"/>
      <c r="R46" s="7"/>
      <c r="S46" s="7"/>
      <c r="T46" s="7"/>
      <c r="U46" s="7"/>
      <c r="V46" s="7"/>
      <c r="W46" s="7">
        <v>0</v>
      </c>
      <c r="X46" s="7">
        <f t="shared" si="1"/>
        <v>0</v>
      </c>
      <c r="Y46" s="7">
        <f t="shared" si="12"/>
        <v>0</v>
      </c>
      <c r="Z46" s="2"/>
      <c r="AA46" s="5">
        <f t="shared" si="2"/>
        <v>0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22.5" customHeight="1">
      <c r="A47" s="3"/>
      <c r="B47" s="13" t="s">
        <v>31</v>
      </c>
      <c r="D47" s="12" t="s">
        <v>33</v>
      </c>
      <c r="F47" s="7">
        <v>0</v>
      </c>
      <c r="G47" s="7">
        <v>0</v>
      </c>
      <c r="H47" s="7"/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/>
      <c r="R47" s="7"/>
      <c r="S47" s="7">
        <v>0</v>
      </c>
      <c r="T47" s="7">
        <v>0</v>
      </c>
      <c r="U47" s="7"/>
      <c r="V47" s="7"/>
      <c r="W47" s="7">
        <v>0</v>
      </c>
      <c r="X47" s="7">
        <f t="shared" si="1"/>
        <v>0</v>
      </c>
      <c r="Y47" s="7">
        <f t="shared" si="12"/>
        <v>0</v>
      </c>
      <c r="Z47" s="2"/>
      <c r="AA47" s="27">
        <f t="shared" si="2"/>
        <v>0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22.5" customHeight="1">
      <c r="A48" s="3"/>
      <c r="B48" s="13" t="s">
        <v>32</v>
      </c>
      <c r="D48" s="12" t="s">
        <v>34</v>
      </c>
      <c r="F48" s="7"/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/>
      <c r="N48" s="7">
        <v>0</v>
      </c>
      <c r="O48" s="7">
        <v>0</v>
      </c>
      <c r="P48" s="7">
        <v>323680</v>
      </c>
      <c r="Q48" s="7"/>
      <c r="R48" s="7"/>
      <c r="S48" s="7">
        <v>0</v>
      </c>
      <c r="T48" s="7">
        <v>2063639</v>
      </c>
      <c r="U48" s="7"/>
      <c r="V48" s="7"/>
      <c r="W48" s="7">
        <v>0</v>
      </c>
      <c r="X48" s="7">
        <f t="shared" si="1"/>
        <v>2387319</v>
      </c>
      <c r="Y48" s="7">
        <f t="shared" si="12"/>
        <v>2387319</v>
      </c>
      <c r="Z48" s="2"/>
      <c r="AA48" s="27">
        <f t="shared" si="2"/>
        <v>2387319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22.5" customHeight="1">
      <c r="A49" s="3"/>
      <c r="B49" s="13" t="s">
        <v>37</v>
      </c>
      <c r="D49" s="12" t="s">
        <v>47</v>
      </c>
      <c r="F49" s="7">
        <v>0</v>
      </c>
      <c r="G49" s="7"/>
      <c r="H49" s="7">
        <v>0</v>
      </c>
      <c r="I49" s="7"/>
      <c r="J49" s="7">
        <v>332740</v>
      </c>
      <c r="K49" s="7">
        <v>0</v>
      </c>
      <c r="L49" s="7">
        <v>0</v>
      </c>
      <c r="M49" s="7">
        <v>0</v>
      </c>
      <c r="N49" s="7"/>
      <c r="O49" s="7">
        <v>0</v>
      </c>
      <c r="P49" s="7">
        <v>20230000</v>
      </c>
      <c r="Q49" s="7"/>
      <c r="R49" s="7"/>
      <c r="S49" s="7">
        <v>0</v>
      </c>
      <c r="T49" s="7">
        <v>188734</v>
      </c>
      <c r="U49" s="7">
        <v>116000</v>
      </c>
      <c r="V49" s="7"/>
      <c r="W49" s="7">
        <v>0</v>
      </c>
      <c r="X49" s="7">
        <f t="shared" si="1"/>
        <v>20867474</v>
      </c>
      <c r="Y49" s="7">
        <f t="shared" si="12"/>
        <v>20867474</v>
      </c>
      <c r="Z49" s="2"/>
      <c r="AA49" s="27">
        <f t="shared" si="2"/>
        <v>20751474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22.5" customHeight="1">
      <c r="A50" s="3"/>
      <c r="B50" s="13" t="s">
        <v>21</v>
      </c>
      <c r="D50" s="12" t="s">
        <v>36</v>
      </c>
      <c r="F50" s="7">
        <v>0</v>
      </c>
      <c r="G50" s="7">
        <v>0</v>
      </c>
      <c r="H50" s="7">
        <v>0</v>
      </c>
      <c r="I50" s="7"/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/>
      <c r="R50" s="7"/>
      <c r="S50" s="7">
        <v>89799</v>
      </c>
      <c r="T50" s="7">
        <v>0</v>
      </c>
      <c r="U50" s="7"/>
      <c r="V50" s="7"/>
      <c r="W50" s="7">
        <v>0</v>
      </c>
      <c r="X50" s="7">
        <f t="shared" si="1"/>
        <v>89799</v>
      </c>
      <c r="Y50" s="7">
        <f t="shared" si="12"/>
        <v>89799</v>
      </c>
      <c r="Z50" s="2"/>
      <c r="AA50" s="27">
        <f t="shared" si="2"/>
        <v>89799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22.5" customHeight="1">
      <c r="A51" s="3"/>
      <c r="B51" s="13" t="s">
        <v>23</v>
      </c>
      <c r="D51" s="12" t="s">
        <v>35</v>
      </c>
      <c r="F51" s="7">
        <v>0</v>
      </c>
      <c r="G51" s="7">
        <v>0</v>
      </c>
      <c r="H51" s="7">
        <v>0</v>
      </c>
      <c r="I51" s="7">
        <v>21500</v>
      </c>
      <c r="J51" s="7">
        <v>0</v>
      </c>
      <c r="K51" s="7">
        <v>0</v>
      </c>
      <c r="L51" s="7">
        <v>0</v>
      </c>
      <c r="M51" s="7">
        <v>6359022</v>
      </c>
      <c r="N51" s="7">
        <v>0</v>
      </c>
      <c r="O51" s="7">
        <v>0</v>
      </c>
      <c r="P51" s="7">
        <v>0</v>
      </c>
      <c r="Q51" s="7"/>
      <c r="R51" s="7"/>
      <c r="S51" s="7">
        <v>3387875</v>
      </c>
      <c r="T51" s="7">
        <v>0</v>
      </c>
      <c r="U51" s="7"/>
      <c r="V51" s="7"/>
      <c r="W51" s="7">
        <v>0</v>
      </c>
      <c r="X51" s="7">
        <f t="shared" si="1"/>
        <v>9768397</v>
      </c>
      <c r="Y51" s="7">
        <f t="shared" si="12"/>
        <v>9768397</v>
      </c>
      <c r="Z51" s="2"/>
      <c r="AA51" s="27">
        <f t="shared" si="2"/>
        <v>9768397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22.5" customHeight="1">
      <c r="A52" s="3"/>
      <c r="B52" s="13" t="s">
        <v>96</v>
      </c>
      <c r="D52" s="12" t="s">
        <v>97</v>
      </c>
      <c r="F52" s="7"/>
      <c r="G52" s="7"/>
      <c r="H52" s="7"/>
      <c r="I52" s="7"/>
      <c r="J52" s="7"/>
      <c r="K52" s="7"/>
      <c r="L52" s="7"/>
      <c r="M52" s="7">
        <v>0</v>
      </c>
      <c r="N52" s="7"/>
      <c r="O52" s="7"/>
      <c r="P52" s="7"/>
      <c r="Q52" s="7"/>
      <c r="R52" s="7"/>
      <c r="S52" s="7"/>
      <c r="T52" s="7"/>
      <c r="U52" s="7"/>
      <c r="V52" s="7"/>
      <c r="W52" s="7">
        <v>0</v>
      </c>
      <c r="X52" s="7">
        <f t="shared" si="1"/>
        <v>0</v>
      </c>
      <c r="Y52" s="7">
        <f t="shared" si="12"/>
        <v>0</v>
      </c>
      <c r="Z52" s="2"/>
      <c r="AA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22.5" customHeight="1">
      <c r="A53" s="3"/>
      <c r="B53" s="15">
        <v>30</v>
      </c>
      <c r="C53" s="16"/>
      <c r="D53" s="17" t="s">
        <v>100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7">
        <v>0</v>
      </c>
      <c r="X53" s="7">
        <f t="shared" si="1"/>
        <v>0</v>
      </c>
      <c r="Y53" s="7">
        <f t="shared" si="12"/>
        <v>0</v>
      </c>
      <c r="Z53" s="2"/>
      <c r="AA53" s="5">
        <f t="shared" si="2"/>
        <v>0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22.5" customHeight="1">
      <c r="A54" s="3"/>
      <c r="B54" s="15" t="s">
        <v>77</v>
      </c>
      <c r="C54" s="16"/>
      <c r="D54" s="17" t="s">
        <v>15</v>
      </c>
      <c r="F54" s="9">
        <f>SUM(F55:F57)</f>
        <v>0</v>
      </c>
      <c r="G54" s="9">
        <f>SUM(G55:G57)</f>
        <v>0</v>
      </c>
      <c r="H54" s="9">
        <f aca="true" t="shared" si="13" ref="H54:Y54">SUM(H55:H57)</f>
        <v>0</v>
      </c>
      <c r="I54" s="9">
        <f t="shared" si="13"/>
        <v>0</v>
      </c>
      <c r="J54" s="9">
        <f t="shared" si="13"/>
        <v>14295174</v>
      </c>
      <c r="K54" s="9">
        <f>SUM(K55:K57)</f>
        <v>6431623792</v>
      </c>
      <c r="L54" s="9">
        <f>SUM(L55:L57)</f>
        <v>18205265901</v>
      </c>
      <c r="M54" s="9">
        <f>SUM(M55:M57)</f>
        <v>9852119605</v>
      </c>
      <c r="N54" s="9">
        <f t="shared" si="13"/>
        <v>13210997684</v>
      </c>
      <c r="O54" s="9">
        <f t="shared" si="13"/>
        <v>0</v>
      </c>
      <c r="P54" s="9">
        <f t="shared" si="13"/>
        <v>2303161069</v>
      </c>
      <c r="Q54" s="9">
        <f>SUM(Q55:Q57)</f>
        <v>0</v>
      </c>
      <c r="R54" s="9">
        <f>SUM(R55:R57)</f>
        <v>0</v>
      </c>
      <c r="S54" s="9">
        <f>SUM(S55:S57)</f>
        <v>8363403760</v>
      </c>
      <c r="T54" s="9">
        <f t="shared" si="13"/>
        <v>11571240</v>
      </c>
      <c r="U54" s="9">
        <f t="shared" si="13"/>
        <v>0</v>
      </c>
      <c r="V54" s="9">
        <f t="shared" si="13"/>
        <v>0</v>
      </c>
      <c r="W54" s="25">
        <v>0</v>
      </c>
      <c r="X54" s="25">
        <f t="shared" si="1"/>
        <v>58392438225</v>
      </c>
      <c r="Y54" s="25">
        <f t="shared" si="13"/>
        <v>58392438225</v>
      </c>
      <c r="Z54" s="2"/>
      <c r="AA54" s="5">
        <f t="shared" si="2"/>
        <v>58392438225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22.5" customHeight="1">
      <c r="A55" s="3"/>
      <c r="B55" s="13" t="s">
        <v>20</v>
      </c>
      <c r="D55" s="12" t="s">
        <v>42</v>
      </c>
      <c r="F55" s="7"/>
      <c r="G55" s="7">
        <v>0</v>
      </c>
      <c r="H55" s="7"/>
      <c r="I55" s="7"/>
      <c r="J55" s="7">
        <v>0</v>
      </c>
      <c r="K55" s="7">
        <v>0</v>
      </c>
      <c r="L55" s="7">
        <v>367533868</v>
      </c>
      <c r="M55" s="7">
        <v>0</v>
      </c>
      <c r="N55" s="7">
        <v>0</v>
      </c>
      <c r="O55" s="7">
        <v>0</v>
      </c>
      <c r="P55" s="7"/>
      <c r="Q55" s="7"/>
      <c r="R55" s="7"/>
      <c r="S55" s="7"/>
      <c r="T55" s="7">
        <v>0</v>
      </c>
      <c r="U55" s="7"/>
      <c r="V55" s="7"/>
      <c r="W55" s="7">
        <v>0</v>
      </c>
      <c r="X55" s="7">
        <f t="shared" si="1"/>
        <v>367533868</v>
      </c>
      <c r="Y55" s="7">
        <f>SUM(F55:V55)</f>
        <v>367533868</v>
      </c>
      <c r="Z55" s="2"/>
      <c r="AA55" s="27">
        <f t="shared" si="2"/>
        <v>367533868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22.5" customHeight="1">
      <c r="A56" s="3"/>
      <c r="B56" s="13" t="s">
        <v>39</v>
      </c>
      <c r="D56" s="12" t="s">
        <v>43</v>
      </c>
      <c r="F56" s="7"/>
      <c r="G56" s="7"/>
      <c r="H56" s="7"/>
      <c r="I56" s="7"/>
      <c r="J56" s="7">
        <v>14295174</v>
      </c>
      <c r="K56" s="7">
        <v>6431623792</v>
      </c>
      <c r="L56" s="7">
        <v>17837732033</v>
      </c>
      <c r="M56" s="7">
        <v>9852119605</v>
      </c>
      <c r="N56" s="7">
        <v>13210997684</v>
      </c>
      <c r="O56" s="7"/>
      <c r="P56" s="7">
        <v>2303161069</v>
      </c>
      <c r="Q56" s="7"/>
      <c r="R56" s="7"/>
      <c r="S56" s="7">
        <v>8363403760</v>
      </c>
      <c r="T56" s="7">
        <v>11571240</v>
      </c>
      <c r="U56" s="7"/>
      <c r="V56" s="7"/>
      <c r="W56" s="7">
        <v>0</v>
      </c>
      <c r="X56" s="7">
        <f t="shared" si="1"/>
        <v>58024904357</v>
      </c>
      <c r="Y56" s="7">
        <f>SUM(F56:V56)</f>
        <v>58024904357</v>
      </c>
      <c r="Z56" s="2"/>
      <c r="AA56" s="27">
        <f t="shared" si="2"/>
        <v>58024904357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22.5" customHeight="1">
      <c r="A57" s="3"/>
      <c r="B57" s="13" t="s">
        <v>31</v>
      </c>
      <c r="D57" s="12" t="s">
        <v>101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>
        <v>0</v>
      </c>
      <c r="X57" s="7">
        <f t="shared" si="1"/>
        <v>0</v>
      </c>
      <c r="Y57" s="7">
        <f>SUM(F57:V57)</f>
        <v>0</v>
      </c>
      <c r="Z57" s="2"/>
      <c r="AA57" s="5">
        <f t="shared" si="2"/>
        <v>0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22.5" customHeight="1">
      <c r="A58" s="3"/>
      <c r="B58" s="11" t="s">
        <v>16</v>
      </c>
      <c r="D58" s="12" t="s">
        <v>40</v>
      </c>
      <c r="F58" s="7"/>
      <c r="G58" s="7"/>
      <c r="H58" s="7"/>
      <c r="I58" s="7"/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/>
      <c r="P58" s="7">
        <v>0</v>
      </c>
      <c r="Q58" s="7"/>
      <c r="R58" s="7"/>
      <c r="S58" s="7"/>
      <c r="T58" s="7">
        <v>0</v>
      </c>
      <c r="U58" s="7"/>
      <c r="V58" s="7"/>
      <c r="W58" s="7">
        <v>0</v>
      </c>
      <c r="X58" s="7">
        <f t="shared" si="1"/>
        <v>0</v>
      </c>
      <c r="Y58" s="7">
        <f>SUM(F58:V58)</f>
        <v>0</v>
      </c>
      <c r="Z58" s="2"/>
      <c r="AA58" s="5">
        <f t="shared" si="2"/>
        <v>0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22.5" customHeight="1">
      <c r="A59" s="3"/>
      <c r="B59" s="15" t="s">
        <v>17</v>
      </c>
      <c r="C59" s="16"/>
      <c r="D59" s="17" t="s">
        <v>18</v>
      </c>
      <c r="E59" s="16"/>
      <c r="F59" s="9">
        <f>+SUM(F60:F62)</f>
        <v>0</v>
      </c>
      <c r="G59" s="9">
        <f>+SUM(G60:G62)</f>
        <v>0</v>
      </c>
      <c r="H59" s="9">
        <f aca="true" t="shared" si="14" ref="H59:Y59">+SUM(H60:H62)</f>
        <v>0</v>
      </c>
      <c r="I59" s="9">
        <f t="shared" si="14"/>
        <v>0</v>
      </c>
      <c r="J59" s="9">
        <f t="shared" si="14"/>
        <v>0</v>
      </c>
      <c r="K59" s="9">
        <f t="shared" si="14"/>
        <v>0</v>
      </c>
      <c r="L59" s="9">
        <f t="shared" si="14"/>
        <v>0</v>
      </c>
      <c r="M59" s="9">
        <f t="shared" si="14"/>
        <v>0</v>
      </c>
      <c r="N59" s="9">
        <f t="shared" si="14"/>
        <v>0</v>
      </c>
      <c r="O59" s="9">
        <f t="shared" si="14"/>
        <v>0</v>
      </c>
      <c r="P59" s="9">
        <f t="shared" si="14"/>
        <v>0</v>
      </c>
      <c r="Q59" s="9">
        <f t="shared" si="14"/>
        <v>0</v>
      </c>
      <c r="R59" s="9">
        <f t="shared" si="14"/>
        <v>0</v>
      </c>
      <c r="S59" s="9">
        <f t="shared" si="14"/>
        <v>64709177752</v>
      </c>
      <c r="T59" s="9">
        <f t="shared" si="14"/>
        <v>0</v>
      </c>
      <c r="U59" s="9">
        <f t="shared" si="14"/>
        <v>0</v>
      </c>
      <c r="V59" s="9">
        <f t="shared" si="14"/>
        <v>0</v>
      </c>
      <c r="W59" s="9">
        <f>+SUM(W60:W62)</f>
        <v>0</v>
      </c>
      <c r="X59" s="9">
        <f t="shared" si="1"/>
        <v>64709177752</v>
      </c>
      <c r="Y59" s="9">
        <f t="shared" si="14"/>
        <v>64709177752</v>
      </c>
      <c r="Z59" s="2"/>
      <c r="AA59" s="27">
        <f t="shared" si="2"/>
        <v>64709177752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22.5" customHeight="1">
      <c r="A60" s="3"/>
      <c r="B60" s="13" t="s">
        <v>20</v>
      </c>
      <c r="D60" s="12" t="s">
        <v>108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v>64709177752</v>
      </c>
      <c r="T60" s="7"/>
      <c r="U60" s="7"/>
      <c r="V60" s="7"/>
      <c r="W60" s="7">
        <v>0</v>
      </c>
      <c r="X60" s="7">
        <f t="shared" si="1"/>
        <v>64709177752</v>
      </c>
      <c r="Y60" s="7">
        <f>SUM(F60:V60)</f>
        <v>64709177752</v>
      </c>
      <c r="Z60" s="2"/>
      <c r="AA60" s="27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22.5" customHeight="1">
      <c r="A61" s="3"/>
      <c r="B61" s="13" t="s">
        <v>39</v>
      </c>
      <c r="D61" s="12" t="s">
        <v>109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0</v>
      </c>
      <c r="R61" s="7">
        <v>0</v>
      </c>
      <c r="S61" s="7"/>
      <c r="T61" s="7"/>
      <c r="U61" s="7"/>
      <c r="V61" s="7"/>
      <c r="W61" s="7">
        <f>+SUM(G61:V61)</f>
        <v>0</v>
      </c>
      <c r="X61" s="7">
        <f t="shared" si="1"/>
        <v>0</v>
      </c>
      <c r="Y61" s="7">
        <f>SUM(F61:V61)</f>
        <v>0</v>
      </c>
      <c r="Z61" s="2"/>
      <c r="AA61" s="27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22.5" customHeight="1">
      <c r="A62" s="3"/>
      <c r="B62" s="13" t="s">
        <v>31</v>
      </c>
      <c r="D62" s="12" t="s">
        <v>111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0</v>
      </c>
      <c r="Q62" s="7">
        <v>0</v>
      </c>
      <c r="R62" s="7">
        <v>0</v>
      </c>
      <c r="S62" s="7"/>
      <c r="T62" s="7">
        <v>0</v>
      </c>
      <c r="U62" s="7"/>
      <c r="V62" s="7"/>
      <c r="W62" s="7">
        <v>0</v>
      </c>
      <c r="X62" s="7">
        <f t="shared" si="1"/>
        <v>0</v>
      </c>
      <c r="Y62" s="7">
        <f>SUM(F62:V62)</f>
        <v>0</v>
      </c>
      <c r="Z62" s="2"/>
      <c r="AA62" s="27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22.5" customHeight="1">
      <c r="A63" s="3"/>
      <c r="B63" s="11" t="s">
        <v>78</v>
      </c>
      <c r="D63" s="12" t="s">
        <v>41</v>
      </c>
      <c r="F63" s="7">
        <v>660795216</v>
      </c>
      <c r="G63" s="7">
        <v>287069766</v>
      </c>
      <c r="H63" s="7">
        <v>88841075</v>
      </c>
      <c r="I63" s="7">
        <v>324968298</v>
      </c>
      <c r="J63" s="7">
        <v>2247280455</v>
      </c>
      <c r="K63" s="7">
        <v>33416276025</v>
      </c>
      <c r="L63" s="7">
        <v>182216985453</v>
      </c>
      <c r="M63" s="7">
        <v>9824782601</v>
      </c>
      <c r="N63" s="7">
        <v>22706739868</v>
      </c>
      <c r="O63" s="7">
        <v>192200070</v>
      </c>
      <c r="P63" s="7">
        <v>19279671644</v>
      </c>
      <c r="Q63" s="7"/>
      <c r="R63" s="7"/>
      <c r="S63" s="7">
        <v>71252099587</v>
      </c>
      <c r="T63" s="7">
        <v>2199416606</v>
      </c>
      <c r="U63" s="7">
        <v>45331000</v>
      </c>
      <c r="V63" s="7">
        <v>1537375000</v>
      </c>
      <c r="W63" s="7">
        <v>0</v>
      </c>
      <c r="X63" s="7">
        <f t="shared" si="1"/>
        <v>346279832664</v>
      </c>
      <c r="Y63" s="7">
        <f>SUM(F63:V63)</f>
        <v>346279832664</v>
      </c>
      <c r="Z63" s="2"/>
      <c r="AA63" s="27">
        <f t="shared" si="2"/>
        <v>344697126664</v>
      </c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22.5" customHeight="1">
      <c r="A64" s="3"/>
      <c r="B64" s="15" t="s">
        <v>79</v>
      </c>
      <c r="C64" s="16"/>
      <c r="D64" s="17" t="s">
        <v>19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/>
      <c r="V64" s="9"/>
      <c r="W64" s="9">
        <v>0</v>
      </c>
      <c r="X64" s="9">
        <f t="shared" si="1"/>
        <v>0</v>
      </c>
      <c r="Y64" s="9">
        <f>SUM(F64:V64)</f>
        <v>0</v>
      </c>
      <c r="Z64" s="2"/>
      <c r="AA64" s="5">
        <f t="shared" si="2"/>
        <v>0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6:38" ht="25.5" customHeight="1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6:38" ht="18" customHeight="1" hidden="1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>
        <f aca="true" t="shared" si="15" ref="U66:Z66">+U9-U34</f>
        <v>143467000</v>
      </c>
      <c r="V66" s="4">
        <f t="shared" si="15"/>
        <v>-1289246000</v>
      </c>
      <c r="W66" s="4"/>
      <c r="X66" s="4"/>
      <c r="Y66" s="4">
        <f t="shared" si="15"/>
        <v>21806367238</v>
      </c>
      <c r="Z66" s="4">
        <f t="shared" si="15"/>
        <v>0</v>
      </c>
      <c r="AA66" s="4">
        <f>+AA9-AA34</f>
        <v>22952146238</v>
      </c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6:38" ht="18" customHeight="1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6:38" ht="18" customHeight="1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6:38" ht="18" customHeight="1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6:38" ht="18" customHeight="1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6:38" ht="18" customHeight="1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6:38" ht="18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6:38" ht="18" customHeight="1">
      <c r="F73" s="2"/>
      <c r="G73" s="2"/>
      <c r="H73" s="2"/>
      <c r="I73" s="2"/>
      <c r="J73" s="2"/>
      <c r="K73" s="2"/>
      <c r="L73" s="2"/>
      <c r="M73" s="2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6:38" ht="18" customHeight="1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6:38" ht="18" customHeight="1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6:38" ht="18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6:38" ht="18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6:38" ht="18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6:38" ht="18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6:38" ht="18" customHeight="1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6:38" ht="18" customHeight="1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6:38" ht="18" customHeight="1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6:38" ht="18" customHeight="1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6:38" ht="18" customHeight="1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6:38" ht="18" customHeight="1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6:38" ht="18" customHeight="1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6:38" ht="18" customHeight="1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6:38" ht="18" customHeight="1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6:38" ht="18" customHeight="1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6:38" ht="18" customHeight="1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6:38" ht="18" customHeight="1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6:38" ht="18" customHeight="1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6:38" ht="18" customHeight="1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6:38" ht="18" customHeight="1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26:38" ht="18" customHeight="1"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26:38" ht="18" customHeight="1"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26:38" ht="18" customHeight="1"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6:38" ht="18" customHeight="1"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26:38" ht="18" customHeight="1"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26:38" ht="18" customHeight="1"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26:38" ht="18" customHeight="1"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26:38" ht="18" customHeight="1"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6:38" ht="18" customHeight="1"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26:38" ht="18" customHeight="1"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26:38" ht="18" customHeight="1"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26:38" ht="18" customHeight="1"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26:38" ht="18" customHeight="1"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26:38" ht="18" customHeight="1"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26:38" ht="18" customHeight="1"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26:38" ht="18" customHeight="1"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26:38" ht="18" customHeight="1"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26:38" ht="18" customHeight="1"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26:38" ht="18" customHeight="1"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26:38" ht="18" customHeight="1"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26:38" ht="18" customHeight="1"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26:38" ht="18" customHeight="1"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26:38" ht="18" customHeight="1"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26:38" ht="18" customHeight="1"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26:38" ht="18" customHeight="1"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26:38" ht="18" customHeight="1"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26:38" ht="18" customHeight="1"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26:38" ht="18" customHeight="1"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26:38" ht="18" customHeight="1"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26:38" ht="18" customHeight="1"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26:38" ht="18" customHeight="1"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26:38" ht="18" customHeight="1"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</sheetData>
  <sheetProtection/>
  <mergeCells count="1">
    <mergeCell ref="L3:N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(DIRPLAN)</cp:lastModifiedBy>
  <cp:lastPrinted>2023-03-15T14:40:19Z</cp:lastPrinted>
  <dcterms:created xsi:type="dcterms:W3CDTF">1998-06-30T14:14:38Z</dcterms:created>
  <dcterms:modified xsi:type="dcterms:W3CDTF">2023-06-01T18:58:10Z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