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855" activeTab="1"/>
  </bookViews>
  <sheets>
    <sheet name="Por servicio FET" sheetId="1" r:id="rId1"/>
    <sheet name="Por region FET" sheetId="2" r:id="rId2"/>
    <sheet name="Por servicio REGU" sheetId="3" r:id="rId3"/>
    <sheet name="Por region REG" sheetId="4" r:id="rId4"/>
  </sheets>
  <definedNames>
    <definedName name="_xlfn.IFERROR" hidden="1">#NAME?</definedName>
    <definedName name="_xlnm.Print_Area" localSheetId="1">'Por region FET'!$A$1:$F$21</definedName>
    <definedName name="_xlnm.Print_Area" localSheetId="3">'Por region REG'!$A$1:$F$21</definedName>
    <definedName name="_xlnm.Print_Area" localSheetId="0">'Por servicio FET'!$A$1:$F$16</definedName>
    <definedName name="_xlnm.Print_Area" localSheetId="2">'Por servicio REGU'!$A$1:$F$15</definedName>
  </definedNames>
  <calcPr fullCalcOnLoad="1"/>
</workbook>
</file>

<file path=xl/sharedStrings.xml><?xml version="1.0" encoding="utf-8"?>
<sst xmlns="http://schemas.openxmlformats.org/spreadsheetml/2006/main" count="91" uniqueCount="41">
  <si>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</si>
  <si>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</si>
  <si>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</si>
  <si>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</si>
  <si>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</si>
  <si>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</si>
  <si>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TOTAL</t>
  </si>
  <si>
    <t>Monto Asignado en Ley de Presupuestos</t>
  </si>
  <si>
    <t xml:space="preserve">Monto Decretado </t>
  </si>
  <si>
    <t>Monto Ejecutado</t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</si>
  <si>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</si>
  <si>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</si>
  <si>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</si>
  <si>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</si>
  <si>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</si>
  <si>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</si>
  <si>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</si>
  <si>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</si>
  <si>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</si>
  <si>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</si>
  <si>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</si>
  <si>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</si>
  <si>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</si>
  <si>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</si>
  <si>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</si>
  <si>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</si>
  <si>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</si>
  <si>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</si>
  <si>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</si>
  <si>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</si>
  <si>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</si>
  <si>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</si>
  <si>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</si>
  <si>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</si>
  <si>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</si>
  <si>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</si>
  <si>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</si>
  <si>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</si>
  <si>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SECRETARIA  Y ADM. GRAL</t>
  </si>
  <si>
    <r>
      <t>% Avance de la Ejecución</t>
    </r>
    <r>
      <rPr>
        <b/>
        <sz val="8"/>
        <rFont val="Verdana"/>
        <family val="2"/>
      </rPr>
      <t xml:space="preserve"> (Ejecutado/Decretado)</t>
    </r>
  </si>
  <si>
    <t>% Avance de la Ejecución (Ejecutado/Decretado)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</si>
</sst>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164" fontId="21" fillId="0" borderId="13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3" fontId="21" fillId="33" borderId="13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164" fontId="18" fillId="0" borderId="13" xfId="0" applyNumberFormat="1" applyFont="1" applyFill="1" applyBorder="1" applyAlignment="1">
      <alignment horizontal="center" vertical="center"/>
    </xf>
    <xf numFmtId="3" fontId="18" fillId="33" borderId="13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vertical="center"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5" xfId="0" applyNumberFormat="1" applyFont="1" applyFill="1" applyBorder="1" applyAlignment="1">
      <alignment vertical="center"/>
    </xf>
    <xf numFmtId="164" fontId="22" fillId="33" borderId="15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/>
    </xf>
    <xf numFmtId="3" fontId="21" fillId="33" borderId="13" xfId="0" applyNumberFormat="1" applyFont="1" applyFill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164" fontId="19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Layout" zoomScaleNormal="8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33.28125" style="1" customWidth="1"/>
    <col min="3" max="3" width="25.140625" style="1" customWidth="1"/>
    <col min="4" max="4" width="22.57421875" style="1" customWidth="1"/>
    <col min="5" max="5" width="24.421875" style="1" customWidth="1"/>
    <col min="6" max="6" width="26.00390625" style="2" customWidth="1"/>
    <col min="7" max="16384" width="11.421875" style="1" customWidth="1"/>
  </cols>
  <sheetData>
    <row r="1" spans="1:6" ht="60.75" customHeight="1" thickBot="1">
      <c r="A1" s="11" t="s">
        <v>0</v>
      </c>
      <c r="B1" s="12" t="s">
        <v>7</v>
      </c>
      <c r="C1" s="12" t="s">
        <v>10</v>
      </c>
      <c r="D1" s="11" t="s">
        <v>8</v>
      </c>
      <c r="E1" s="11" t="s">
        <v>9</v>
      </c>
      <c r="F1" s="11" t="s">
        <v>40</v>
      </c>
    </row>
    <row r="2" spans="1:6" s="8" customFormat="1" ht="18" customHeight="1">
      <c r="A2" s="13" t="s">
        <v>38</v>
      </c>
      <c r="B2" s="14">
        <v>884857</v>
      </c>
      <c r="C2" s="14"/>
      <c r="D2" s="14"/>
      <c r="E2" s="14"/>
      <c r="F2" s="15" t="str">
        <f aca="true" t="shared" si="0" ref="F2:F14">+IF(D2=0,"-",E2/D2)</f>
        <v>-</v>
      </c>
    </row>
    <row r="3" spans="1:6" s="8" customFormat="1" ht="18" customHeight="1">
      <c r="A3" s="13" t="s">
        <v>1</v>
      </c>
      <c r="B3" s="14">
        <v>25061381</v>
      </c>
      <c r="C3" s="14">
        <v>5775562</v>
      </c>
      <c r="D3" s="14">
        <v>5775562</v>
      </c>
      <c r="E3" s="14">
        <v>46093.123999999996</v>
      </c>
      <c r="F3" s="15">
        <f>+IF(D3=0,"-",E3/D3)</f>
        <v>0.007980716681770535</v>
      </c>
    </row>
    <row r="4" spans="1:6" s="8" customFormat="1" ht="18" customHeight="1">
      <c r="A4" s="16" t="s">
        <v>25</v>
      </c>
      <c r="B4" s="14">
        <v>100700947</v>
      </c>
      <c r="C4" s="14">
        <v>99206026</v>
      </c>
      <c r="D4" s="14">
        <v>99206026</v>
      </c>
      <c r="E4" s="17">
        <v>9437197.573000005</v>
      </c>
      <c r="F4" s="15">
        <f t="shared" si="0"/>
        <v>0.09512726145284768</v>
      </c>
    </row>
    <row r="5" spans="1:6" s="8" customFormat="1" ht="18" customHeight="1">
      <c r="A5" s="16" t="s">
        <v>2</v>
      </c>
      <c r="B5" s="14">
        <v>380805877</v>
      </c>
      <c r="C5" s="14">
        <v>468712800</v>
      </c>
      <c r="D5" s="14">
        <v>468689300</v>
      </c>
      <c r="E5" s="14">
        <v>16673674.767000005</v>
      </c>
      <c r="F5" s="15">
        <f t="shared" si="0"/>
        <v>0.035575112909554375</v>
      </c>
    </row>
    <row r="6" spans="1:6" s="8" customFormat="1" ht="18" customHeight="1">
      <c r="A6" s="16" t="s">
        <v>26</v>
      </c>
      <c r="B6" s="14">
        <v>10507533</v>
      </c>
      <c r="C6" s="14">
        <v>9951577</v>
      </c>
      <c r="D6" s="14">
        <v>9951577</v>
      </c>
      <c r="E6" s="14">
        <v>1244902.5620000002</v>
      </c>
      <c r="F6" s="15">
        <f t="shared" si="0"/>
        <v>0.12509600860245568</v>
      </c>
    </row>
    <row r="7" spans="1:6" s="8" customFormat="1" ht="18" customHeight="1">
      <c r="A7" s="16" t="s">
        <v>3</v>
      </c>
      <c r="B7" s="14">
        <v>46830346</v>
      </c>
      <c r="C7" s="14">
        <v>46279674</v>
      </c>
      <c r="D7" s="14">
        <v>46279674</v>
      </c>
      <c r="E7" s="14">
        <v>2907307.254</v>
      </c>
      <c r="F7" s="15">
        <f t="shared" si="0"/>
        <v>0.06282039182039183</v>
      </c>
    </row>
    <row r="8" spans="1:6" s="8" customFormat="1" ht="18" customHeight="1">
      <c r="A8" s="16" t="s">
        <v>5</v>
      </c>
      <c r="B8" s="14">
        <v>180749</v>
      </c>
      <c r="C8" s="14"/>
      <c r="D8" s="14"/>
      <c r="E8" s="17"/>
      <c r="F8" s="15" t="str">
        <f t="shared" si="0"/>
        <v>-</v>
      </c>
    </row>
    <row r="9" spans="1:6" s="8" customFormat="1" ht="18" customHeight="1">
      <c r="A9" s="16" t="s">
        <v>4</v>
      </c>
      <c r="B9" s="14">
        <v>180749</v>
      </c>
      <c r="C9" s="14"/>
      <c r="D9" s="14"/>
      <c r="E9" s="14"/>
      <c r="F9" s="15" t="str">
        <f t="shared" si="0"/>
        <v>-</v>
      </c>
    </row>
    <row r="10" spans="1:6" s="8" customFormat="1" ht="18" customHeight="1">
      <c r="A10" s="16" t="s">
        <v>27</v>
      </c>
      <c r="B10" s="14">
        <v>104543895</v>
      </c>
      <c r="C10" s="14">
        <v>84714065</v>
      </c>
      <c r="D10" s="14">
        <v>74170011</v>
      </c>
      <c r="E10" s="14">
        <v>7114821.654</v>
      </c>
      <c r="F10" s="15">
        <f t="shared" si="0"/>
        <v>0.09592585410294735</v>
      </c>
    </row>
    <row r="11" spans="1:6" s="8" customFormat="1" ht="18" customHeight="1">
      <c r="A11" s="16" t="s">
        <v>30</v>
      </c>
      <c r="B11" s="14">
        <v>109051279</v>
      </c>
      <c r="C11" s="14">
        <v>25519337</v>
      </c>
      <c r="D11" s="14">
        <v>25519337</v>
      </c>
      <c r="E11" s="14">
        <v>0</v>
      </c>
      <c r="F11" s="15">
        <f t="shared" si="0"/>
        <v>0</v>
      </c>
    </row>
    <row r="12" spans="1:6" s="8" customFormat="1" ht="18" customHeight="1">
      <c r="A12" s="16" t="s">
        <v>29</v>
      </c>
      <c r="B12" s="14">
        <v>10120399</v>
      </c>
      <c r="C12" s="14">
        <v>9813981</v>
      </c>
      <c r="D12" s="14">
        <v>9778479</v>
      </c>
      <c r="E12" s="14">
        <v>370342.82700000005</v>
      </c>
      <c r="F12" s="15">
        <f t="shared" si="0"/>
        <v>0.037873254828281584</v>
      </c>
    </row>
    <row r="13" spans="1:6" s="8" customFormat="1" ht="18" customHeight="1">
      <c r="A13" s="18" t="s">
        <v>22</v>
      </c>
      <c r="B13" s="14"/>
      <c r="C13" s="14"/>
      <c r="D13" s="14"/>
      <c r="E13" s="14"/>
      <c r="F13" s="15" t="str">
        <f t="shared" si="0"/>
        <v>-</v>
      </c>
    </row>
    <row r="14" spans="1:6" s="8" customFormat="1" ht="18" customHeight="1">
      <c r="A14" s="18" t="s">
        <v>37</v>
      </c>
      <c r="B14" s="14"/>
      <c r="C14" s="14"/>
      <c r="D14" s="14"/>
      <c r="E14" s="17"/>
      <c r="F14" s="15" t="str">
        <f t="shared" si="0"/>
        <v>-</v>
      </c>
    </row>
    <row r="15" spans="1:6" s="8" customFormat="1" ht="18" customHeight="1" thickBot="1">
      <c r="A15" s="19" t="s">
        <v>6</v>
      </c>
      <c r="B15" s="20">
        <f>+SUM(B2:B14)</f>
        <v>788868012</v>
      </c>
      <c r="C15" s="20">
        <f>SUM(C2:C14)</f>
        <v>749973022</v>
      </c>
      <c r="D15" s="20">
        <f>+SUM(D3:D14)</f>
        <v>739369966</v>
      </c>
      <c r="E15" s="20">
        <f>+SUM(E3:E14)</f>
        <v>37794339.76100001</v>
      </c>
      <c r="F15" s="21">
        <f>E15/D15</f>
        <v>0.051116952945042954</v>
      </c>
    </row>
    <row r="18" spans="2:6" s="22" customFormat="1" ht="12.75" hidden="1">
      <c r="B18" s="22">
        <f>+B15-'Por region FET'!B20</f>
        <v>0</v>
      </c>
      <c r="D18" s="22">
        <f>+D15-'Por region FET'!D20</f>
        <v>0</v>
      </c>
      <c r="E18" s="22">
        <f>+E15-'Por region FET'!E20</f>
        <v>0</v>
      </c>
      <c r="F18" s="22">
        <f>+F15-'Por region FET'!F20</f>
        <v>0</v>
      </c>
    </row>
  </sheetData>
  <sheetProtection/>
  <printOptions horizontalCentered="1"/>
  <pageMargins left="0.5511811023622047" right="0.15748031496062992" top="0.77" bottom="0.4724409448818898" header="0" footer="0"/>
  <pageSetup fitToHeight="1" fitToWidth="1" horizontalDpi="600" verticalDpi="600" orientation="landscape" scale="78" r:id="rId2"/>
  <headerFooter alignWithMargins="0">
    <oddHeader xml:space="preserve">&amp;L&amp;G&amp;C&amp;"Verdana,Negrita"PRESUPUESTO MOP AÑO 2021     
FINANCIAMIENTO FET-COVID 19     
INICIATIVAS DE INVERSION     
(Miles de $ 2021)     
SITUACION AL CIERRE DEL MES DE MAYO&amp;"Arial,Normal" </oddHeader>
    <oddFooter>&amp;L&amp;G&amp;R&amp;P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Layout" zoomScaleNormal="90" workbookViewId="0" topLeftCell="A2">
      <selection activeCell="A1" sqref="A1"/>
    </sheetView>
  </sheetViews>
  <sheetFormatPr defaultColWidth="11.421875" defaultRowHeight="12.75"/>
  <cols>
    <col min="1" max="1" width="39.8515625" style="1" bestFit="1" customWidth="1"/>
    <col min="2" max="3" width="25.140625" style="1" customWidth="1"/>
    <col min="4" max="4" width="22.57421875" style="1" customWidth="1"/>
    <col min="5" max="5" width="24.421875" style="1" customWidth="1"/>
    <col min="6" max="6" width="25.28125" style="2" customWidth="1"/>
    <col min="7" max="16384" width="11.421875" style="1" customWidth="1"/>
  </cols>
  <sheetData>
    <row r="1" spans="1:6" ht="56.25" customHeight="1" hidden="1" thickBot="1">
      <c r="A1" s="3" t="s">
        <v>24</v>
      </c>
      <c r="B1" s="4" t="s">
        <v>7</v>
      </c>
      <c r="C1" s="4" t="s">
        <v>10</v>
      </c>
      <c r="D1" s="3" t="s">
        <v>8</v>
      </c>
      <c r="E1" s="3" t="s">
        <v>9</v>
      </c>
      <c r="F1" s="3" t="s">
        <v>39</v>
      </c>
    </row>
    <row r="2" spans="1:6" s="8" customFormat="1" ht="18" customHeight="1">
      <c r="A2" s="5" t="s">
        <v>11</v>
      </c>
      <c r="B2" s="6">
        <v>49731642</v>
      </c>
      <c r="C2" s="6">
        <v>59060047</v>
      </c>
      <c r="D2" s="6">
        <v>59060047</v>
      </c>
      <c r="E2" s="6">
        <v>313432.07</v>
      </c>
      <c r="F2" s="7">
        <f>_xlfn.IFERROR(E2/D2,0)</f>
        <v>0.005307006782436187</v>
      </c>
    </row>
    <row r="3" spans="1:6" s="8" customFormat="1" ht="18" customHeight="1">
      <c r="A3" s="9" t="s">
        <v>12</v>
      </c>
      <c r="B3" s="10">
        <v>34311934</v>
      </c>
      <c r="C3" s="10">
        <v>32951173</v>
      </c>
      <c r="D3" s="10">
        <v>32951173</v>
      </c>
      <c r="E3" s="6">
        <v>126833.45</v>
      </c>
      <c r="F3" s="7">
        <f aca="true" t="shared" si="0" ref="F3:F18">_xlfn.IFERROR(E3/D3,0)</f>
        <v>0.0038491330794202683</v>
      </c>
    </row>
    <row r="4" spans="1:6" s="8" customFormat="1" ht="18" customHeight="1">
      <c r="A4" s="9" t="s">
        <v>13</v>
      </c>
      <c r="B4" s="10">
        <v>38480209</v>
      </c>
      <c r="C4" s="10">
        <v>34039907</v>
      </c>
      <c r="D4" s="10">
        <v>34039907</v>
      </c>
      <c r="E4" s="6">
        <v>1245727.639</v>
      </c>
      <c r="F4" s="7">
        <f t="shared" si="0"/>
        <v>0.036596094078635406</v>
      </c>
    </row>
    <row r="5" spans="1:6" s="8" customFormat="1" ht="18" customHeight="1">
      <c r="A5" s="9" t="s">
        <v>14</v>
      </c>
      <c r="B5" s="10">
        <v>42341329</v>
      </c>
      <c r="C5" s="10">
        <v>42771627</v>
      </c>
      <c r="D5" s="10">
        <v>42771627</v>
      </c>
      <c r="E5" s="6">
        <v>439545.449</v>
      </c>
      <c r="F5" s="7">
        <f t="shared" si="0"/>
        <v>0.010276566028222401</v>
      </c>
    </row>
    <row r="6" spans="1:6" s="8" customFormat="1" ht="18" customHeight="1">
      <c r="A6" s="9" t="s">
        <v>15</v>
      </c>
      <c r="B6" s="10">
        <v>18593207</v>
      </c>
      <c r="C6" s="10">
        <v>31411886</v>
      </c>
      <c r="D6" s="10">
        <v>31411886</v>
      </c>
      <c r="E6" s="6">
        <v>1349424.5270000002</v>
      </c>
      <c r="F6" s="7">
        <f t="shared" si="0"/>
        <v>0.04295904190534756</v>
      </c>
    </row>
    <row r="7" spans="1:6" s="8" customFormat="1" ht="18" customHeight="1">
      <c r="A7" s="9" t="s">
        <v>16</v>
      </c>
      <c r="B7" s="10">
        <v>47539834</v>
      </c>
      <c r="C7" s="10">
        <v>78855729</v>
      </c>
      <c r="D7" s="10">
        <v>78855729</v>
      </c>
      <c r="E7" s="6">
        <v>6240326.818</v>
      </c>
      <c r="F7" s="7">
        <f t="shared" si="0"/>
        <v>0.07913599807060309</v>
      </c>
    </row>
    <row r="8" spans="1:6" s="8" customFormat="1" ht="18" customHeight="1">
      <c r="A8" s="9" t="s">
        <v>35</v>
      </c>
      <c r="B8" s="10">
        <v>70209885</v>
      </c>
      <c r="C8" s="10">
        <v>48583969</v>
      </c>
      <c r="D8" s="10">
        <v>48583969</v>
      </c>
      <c r="E8" s="6">
        <v>3619087.5479999995</v>
      </c>
      <c r="F8" s="7">
        <f t="shared" si="0"/>
        <v>0.07449139340591954</v>
      </c>
    </row>
    <row r="9" spans="1:6" s="8" customFormat="1" ht="18" customHeight="1">
      <c r="A9" s="23" t="s">
        <v>36</v>
      </c>
      <c r="B9" s="10">
        <v>31446779</v>
      </c>
      <c r="C9" s="10">
        <v>27690731</v>
      </c>
      <c r="D9" s="10">
        <v>27690731</v>
      </c>
      <c r="E9" s="6">
        <v>3861948.6600000006</v>
      </c>
      <c r="F9" s="7">
        <f t="shared" si="0"/>
        <v>0.1394671978865419</v>
      </c>
    </row>
    <row r="10" spans="1:6" s="8" customFormat="1" ht="18" customHeight="1">
      <c r="A10" s="23" t="s">
        <v>17</v>
      </c>
      <c r="B10" s="10">
        <v>26289402</v>
      </c>
      <c r="C10" s="10">
        <v>34553659</v>
      </c>
      <c r="D10" s="10">
        <v>34553659</v>
      </c>
      <c r="E10" s="6">
        <v>5146434.456</v>
      </c>
      <c r="F10" s="7">
        <f t="shared" si="0"/>
        <v>0.14894036130876906</v>
      </c>
    </row>
    <row r="11" spans="1:6" s="8" customFormat="1" ht="18" customHeight="1">
      <c r="A11" s="23" t="s">
        <v>28</v>
      </c>
      <c r="B11" s="10">
        <v>28720868</v>
      </c>
      <c r="C11" s="10">
        <v>28712805</v>
      </c>
      <c r="D11" s="10">
        <v>28712805</v>
      </c>
      <c r="E11" s="6">
        <v>440283.11699999997</v>
      </c>
      <c r="F11" s="7">
        <f t="shared" si="0"/>
        <v>0.015334033613225875</v>
      </c>
    </row>
    <row r="12" spans="1:6" s="8" customFormat="1" ht="18" customHeight="1">
      <c r="A12" s="9" t="s">
        <v>31</v>
      </c>
      <c r="B12" s="10">
        <v>115199203</v>
      </c>
      <c r="C12" s="10">
        <v>65538124</v>
      </c>
      <c r="D12" s="10">
        <v>65538124</v>
      </c>
      <c r="E12" s="6">
        <v>2587040.8</v>
      </c>
      <c r="F12" s="7">
        <f>_xlfn.IFERROR(E12/D12,0)</f>
        <v>0.03947383052954033</v>
      </c>
    </row>
    <row r="13" spans="1:6" s="8" customFormat="1" ht="18" customHeight="1">
      <c r="A13" s="9" t="s">
        <v>18</v>
      </c>
      <c r="B13" s="10">
        <v>70594000</v>
      </c>
      <c r="C13" s="10">
        <v>45301710</v>
      </c>
      <c r="D13" s="10">
        <v>45301710</v>
      </c>
      <c r="E13" s="6">
        <v>1058106.974</v>
      </c>
      <c r="F13" s="7">
        <f t="shared" si="0"/>
        <v>0.023356888161616855</v>
      </c>
    </row>
    <row r="14" spans="1:6" s="8" customFormat="1" ht="18" customHeight="1">
      <c r="A14" s="9" t="s">
        <v>19</v>
      </c>
      <c r="B14" s="10">
        <v>30913369</v>
      </c>
      <c r="C14" s="10">
        <v>29130373</v>
      </c>
      <c r="D14" s="10">
        <v>29130373</v>
      </c>
      <c r="E14" s="6">
        <v>2190802.7060000002</v>
      </c>
      <c r="F14" s="7">
        <f t="shared" si="0"/>
        <v>0.07520681956252329</v>
      </c>
    </row>
    <row r="15" spans="1:6" s="8" customFormat="1" ht="18" customHeight="1">
      <c r="A15" s="9" t="s">
        <v>20</v>
      </c>
      <c r="B15" s="10">
        <v>46551802</v>
      </c>
      <c r="C15" s="10">
        <v>91277903</v>
      </c>
      <c r="D15" s="10">
        <v>91277903</v>
      </c>
      <c r="E15" s="6">
        <v>7266216.013999998</v>
      </c>
      <c r="F15" s="7">
        <f t="shared" si="0"/>
        <v>0.07960542228933544</v>
      </c>
    </row>
    <row r="16" spans="1:6" s="8" customFormat="1" ht="18" customHeight="1">
      <c r="A16" s="9" t="s">
        <v>32</v>
      </c>
      <c r="B16" s="10">
        <v>22174261</v>
      </c>
      <c r="C16" s="10">
        <v>19325536</v>
      </c>
      <c r="D16" s="10">
        <v>19325536</v>
      </c>
      <c r="E16" s="6">
        <v>993580.492</v>
      </c>
      <c r="F16" s="7">
        <f t="shared" si="0"/>
        <v>0.05141282973988406</v>
      </c>
    </row>
    <row r="17" spans="1:6" s="8" customFormat="1" ht="18" customHeight="1">
      <c r="A17" s="9" t="s">
        <v>33</v>
      </c>
      <c r="B17" s="10">
        <v>35456527</v>
      </c>
      <c r="C17" s="10">
        <v>34905745</v>
      </c>
      <c r="D17" s="10">
        <v>34905745</v>
      </c>
      <c r="E17" s="6">
        <v>171378.32499999998</v>
      </c>
      <c r="F17" s="7">
        <f t="shared" si="0"/>
        <v>0.004909745516103438</v>
      </c>
    </row>
    <row r="18" spans="1:6" s="8" customFormat="1" ht="18" customHeight="1">
      <c r="A18" s="9" t="s">
        <v>34</v>
      </c>
      <c r="B18" s="10">
        <v>80313761</v>
      </c>
      <c r="C18" s="10">
        <v>35259042</v>
      </c>
      <c r="D18" s="10">
        <v>35259042</v>
      </c>
      <c r="E18" s="6">
        <v>744170.7160000001</v>
      </c>
      <c r="F18" s="7">
        <f t="shared" si="0"/>
        <v>0.021105812120476786</v>
      </c>
    </row>
    <row r="19" spans="1:6" s="8" customFormat="1" ht="18" customHeight="1" thickBot="1">
      <c r="A19" s="9" t="s">
        <v>21</v>
      </c>
      <c r="B19" s="10"/>
      <c r="C19" s="10">
        <v>10603056</v>
      </c>
      <c r="D19" s="10"/>
      <c r="E19" s="6"/>
      <c r="F19" s="7"/>
    </row>
    <row r="20" spans="1:6" s="8" customFormat="1" ht="18" customHeight="1" thickBot="1">
      <c r="A20" s="24" t="s">
        <v>6</v>
      </c>
      <c r="B20" s="25">
        <f>+SUM(B2:B19)</f>
        <v>788868012</v>
      </c>
      <c r="C20" s="25">
        <f>SUM(C2:C19)</f>
        <v>749973022</v>
      </c>
      <c r="D20" s="25">
        <f>+SUM(D2:D19)</f>
        <v>739369966</v>
      </c>
      <c r="E20" s="25">
        <f>+SUM(E2:E19)</f>
        <v>37794339.76099999</v>
      </c>
      <c r="F20" s="26">
        <f>E20/D20</f>
        <v>0.05111695294504293</v>
      </c>
    </row>
    <row r="29" ht="12.75">
      <c r="E29" s="1" t="s">
        <v>23</v>
      </c>
    </row>
  </sheetData>
  <sheetProtection/>
  <printOptions horizontalCentered="1" verticalCentered="1"/>
  <pageMargins left="0.5511811023622047" right="0.15748031496062992" top="0.85" bottom="0.4724409448818898" header="0" footer="0"/>
  <pageSetup fitToHeight="1" fitToWidth="1" horizontalDpi="600" verticalDpi="600" orientation="landscape" scale="80" r:id="rId2"/>
  <headerFooter alignWithMargins="0">
    <oddHeader>&amp;L&amp;G&amp;C&amp;"Verdana,Negrita"PRESUPUESTO MOP AÑO 2021 POR REGION     
FINANCIAMIENTO FET-COVID 19     
INICIATIVAS DE INVERSION     
(Miles de $ 2021)     
SITUACIÓN AL CIERRE DE MAYO</oddHeader>
    <oddFooter>&amp;L&amp;G&amp;C&amp;P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Layout" zoomScaleNormal="80" workbookViewId="0" topLeftCell="A25">
      <selection activeCell="A1" sqref="A1:F11"/>
    </sheetView>
  </sheetViews>
  <sheetFormatPr defaultColWidth="11.421875" defaultRowHeight="12.75"/>
  <cols>
    <col min="1" max="1" width="35.8515625" style="1" customWidth="1"/>
    <col min="2" max="2" width="33.28125" style="1" customWidth="1"/>
    <col min="3" max="3" width="25.140625" style="1" customWidth="1"/>
    <col min="4" max="4" width="22.57421875" style="1" customWidth="1"/>
    <col min="5" max="5" width="24.421875" style="1" customWidth="1"/>
    <col min="6" max="6" width="26.28125" style="2" customWidth="1"/>
    <col min="7" max="16384" width="11.421875" style="1" customWidth="1"/>
  </cols>
  <sheetData>
    <row r="1" spans="1:6" ht="56.25" customHeight="1" thickBot="1">
      <c r="A1" s="11" t="s">
        <v>0</v>
      </c>
      <c r="B1" s="12" t="s">
        <v>7</v>
      </c>
      <c r="C1" s="12" t="s">
        <v>10</v>
      </c>
      <c r="D1" s="11" t="s">
        <v>8</v>
      </c>
      <c r="E1" s="11" t="s">
        <v>9</v>
      </c>
      <c r="F1" s="11" t="s">
        <v>40</v>
      </c>
    </row>
    <row r="2" spans="1:6" s="8" customFormat="1" ht="18" customHeight="1">
      <c r="A2" s="13" t="s">
        <v>1</v>
      </c>
      <c r="B2" s="14">
        <v>11904427</v>
      </c>
      <c r="C2" s="14">
        <v>11904427</v>
      </c>
      <c r="D2" s="14">
        <v>11904427</v>
      </c>
      <c r="E2" s="14">
        <v>1160606.942</v>
      </c>
      <c r="F2" s="15">
        <f>+IF(D2=0,"-",E2/D2)</f>
        <v>0.09749372582149482</v>
      </c>
    </row>
    <row r="3" spans="1:6" s="8" customFormat="1" ht="18" customHeight="1">
      <c r="A3" s="16" t="s">
        <v>25</v>
      </c>
      <c r="B3" s="14">
        <v>140801596</v>
      </c>
      <c r="C3" s="14">
        <v>140801596</v>
      </c>
      <c r="D3" s="14">
        <v>139491543</v>
      </c>
      <c r="E3" s="17">
        <v>38359267.24499999</v>
      </c>
      <c r="F3" s="15">
        <f aca="true" t="shared" si="0" ref="F3:F13">+IF(D3=0,"-",E3/D3)</f>
        <v>0.27499349724018746</v>
      </c>
    </row>
    <row r="4" spans="1:6" s="8" customFormat="1" ht="18" customHeight="1">
      <c r="A4" s="16" t="s">
        <v>2</v>
      </c>
      <c r="B4" s="14">
        <v>1224421462</v>
      </c>
      <c r="C4" s="14">
        <v>1048239333</v>
      </c>
      <c r="D4" s="14">
        <v>1043694171</v>
      </c>
      <c r="E4" s="14">
        <v>358590675.4830002</v>
      </c>
      <c r="F4" s="15">
        <f t="shared" si="0"/>
        <v>0.34357830621916946</v>
      </c>
    </row>
    <row r="5" spans="1:6" s="8" customFormat="1" ht="18" customHeight="1">
      <c r="A5" s="16" t="s">
        <v>26</v>
      </c>
      <c r="B5" s="14">
        <v>73670723</v>
      </c>
      <c r="C5" s="14">
        <v>73670723</v>
      </c>
      <c r="D5" s="14">
        <v>73670722</v>
      </c>
      <c r="E5" s="14">
        <v>26317103.559999995</v>
      </c>
      <c r="F5" s="15">
        <f t="shared" si="0"/>
        <v>0.35722608446812826</v>
      </c>
    </row>
    <row r="6" spans="1:6" s="8" customFormat="1" ht="18" customHeight="1">
      <c r="A6" s="16" t="s">
        <v>3</v>
      </c>
      <c r="B6" s="14">
        <v>60144148</v>
      </c>
      <c r="C6" s="14">
        <v>60144148</v>
      </c>
      <c r="D6" s="14">
        <v>60144148</v>
      </c>
      <c r="E6" s="14">
        <v>33912012.13200001</v>
      </c>
      <c r="F6" s="15">
        <f t="shared" si="0"/>
        <v>0.5638455819841359</v>
      </c>
    </row>
    <row r="7" spans="1:6" s="8" customFormat="1" ht="18" customHeight="1">
      <c r="A7" s="16" t="s">
        <v>5</v>
      </c>
      <c r="B7" s="14">
        <v>60619</v>
      </c>
      <c r="C7" s="14">
        <v>60619</v>
      </c>
      <c r="D7" s="14">
        <v>33334</v>
      </c>
      <c r="E7" s="17">
        <v>0</v>
      </c>
      <c r="F7" s="15">
        <f t="shared" si="0"/>
        <v>0</v>
      </c>
    </row>
    <row r="8" spans="1:6" s="8" customFormat="1" ht="18" customHeight="1">
      <c r="A8" s="16" t="s">
        <v>4</v>
      </c>
      <c r="B8" s="14">
        <v>204414</v>
      </c>
      <c r="C8" s="14">
        <v>204414</v>
      </c>
      <c r="D8" s="14">
        <v>197049</v>
      </c>
      <c r="E8" s="14">
        <v>62799.019</v>
      </c>
      <c r="F8" s="15">
        <f t="shared" si="0"/>
        <v>0.3186974762622495</v>
      </c>
    </row>
    <row r="9" spans="1:6" s="8" customFormat="1" ht="18" customHeight="1">
      <c r="A9" s="16" t="s">
        <v>27</v>
      </c>
      <c r="B9" s="14">
        <v>142048072</v>
      </c>
      <c r="C9" s="14">
        <v>160995572</v>
      </c>
      <c r="D9" s="14">
        <v>160935274</v>
      </c>
      <c r="E9" s="14">
        <v>47287711.298</v>
      </c>
      <c r="F9" s="15">
        <f t="shared" si="0"/>
        <v>0.293830619743438</v>
      </c>
    </row>
    <row r="10" spans="1:6" s="8" customFormat="1" ht="18" customHeight="1">
      <c r="A10" s="16" t="s">
        <v>30</v>
      </c>
      <c r="B10" s="14">
        <v>307696463</v>
      </c>
      <c r="C10" s="14">
        <v>463672514</v>
      </c>
      <c r="D10" s="14">
        <v>463672514</v>
      </c>
      <c r="E10" s="14">
        <v>124473745.45999998</v>
      </c>
      <c r="F10" s="15">
        <f t="shared" si="0"/>
        <v>0.26845185276606665</v>
      </c>
    </row>
    <row r="11" spans="1:6" s="8" customFormat="1" ht="18" customHeight="1">
      <c r="A11" s="16" t="s">
        <v>29</v>
      </c>
      <c r="B11" s="14">
        <v>5224853</v>
      </c>
      <c r="C11" s="14">
        <v>5224853</v>
      </c>
      <c r="D11" s="14">
        <v>5224853</v>
      </c>
      <c r="E11" s="14">
        <v>857166.3679999999</v>
      </c>
      <c r="F11" s="15">
        <f t="shared" si="0"/>
        <v>0.16405559505693268</v>
      </c>
    </row>
    <row r="12" spans="1:6" s="8" customFormat="1" ht="18" customHeight="1">
      <c r="A12" s="18" t="s">
        <v>22</v>
      </c>
      <c r="B12" s="14">
        <v>134564</v>
      </c>
      <c r="C12" s="14">
        <v>134564</v>
      </c>
      <c r="D12" s="14">
        <v>0</v>
      </c>
      <c r="E12" s="14">
        <v>0</v>
      </c>
      <c r="F12" s="15" t="str">
        <f t="shared" si="0"/>
        <v>-</v>
      </c>
    </row>
    <row r="13" spans="1:6" s="8" customFormat="1" ht="18" customHeight="1">
      <c r="A13" s="18" t="s">
        <v>37</v>
      </c>
      <c r="B13" s="14">
        <v>102250</v>
      </c>
      <c r="C13" s="14">
        <v>102250</v>
      </c>
      <c r="D13" s="14">
        <v>0</v>
      </c>
      <c r="E13" s="17">
        <v>0</v>
      </c>
      <c r="F13" s="15" t="str">
        <f t="shared" si="0"/>
        <v>-</v>
      </c>
    </row>
    <row r="14" spans="1:6" s="8" customFormat="1" ht="18" customHeight="1" thickBot="1">
      <c r="A14" s="19" t="s">
        <v>6</v>
      </c>
      <c r="B14" s="20">
        <f>+SUM(B2:B13)</f>
        <v>1966413591</v>
      </c>
      <c r="C14" s="20">
        <f>SUM(C2:C13)</f>
        <v>1965155013</v>
      </c>
      <c r="D14" s="20">
        <f>+SUM(D2:D13)</f>
        <v>1958968035</v>
      </c>
      <c r="E14" s="20">
        <f>+SUM(E2:E13)</f>
        <v>631021087.5070002</v>
      </c>
      <c r="F14" s="21">
        <f>E14/D14</f>
        <v>0.3221191342752054</v>
      </c>
    </row>
    <row r="17" spans="2:6" s="22" customFormat="1" ht="12.75" hidden="1">
      <c r="B17" s="22">
        <f>+B14-'Por region REG'!B20</f>
        <v>0</v>
      </c>
      <c r="D17" s="22">
        <f>+D14-'Por region REG'!D20</f>
        <v>0</v>
      </c>
      <c r="E17" s="22">
        <f>+E14-'Por region REG'!E20</f>
        <v>0</v>
      </c>
      <c r="F17" s="22">
        <f>+F14-'Por region REG'!F20</f>
        <v>0</v>
      </c>
    </row>
  </sheetData>
  <sheetProtection/>
  <printOptions horizontalCentered="1"/>
  <pageMargins left="0.5511811023622047" right="0.15748031496062992" top="0.8386458333333333" bottom="0.4724409448818898" header="0" footer="0"/>
  <pageSetup fitToHeight="1" fitToWidth="1" horizontalDpi="600" verticalDpi="600" orientation="landscape" scale="78" r:id="rId2"/>
  <headerFooter alignWithMargins="0">
    <oddHeader>&amp;L&amp;G&amp;C&amp;"Verdana,Negrita"PRESUPUESTO MOP AÑO 2021     
FINANCIAMIENTO REGULAR     
INICIATIVAS DE INVERSION     
(Miles de $ 2021)     
SITUACION AL CIERRE DEL MES DE MAYO</oddHeader>
    <oddFooter>&amp;L&amp;G&amp;R&amp;P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Layout" zoomScaleNormal="90" workbookViewId="0" topLeftCell="F52">
      <selection activeCell="A1" sqref="A1:F11"/>
    </sheetView>
  </sheetViews>
  <sheetFormatPr defaultColWidth="11.421875" defaultRowHeight="12.75"/>
  <cols>
    <col min="1" max="1" width="39.8515625" style="1" bestFit="1" customWidth="1"/>
    <col min="2" max="5" width="24.7109375" style="1" customWidth="1"/>
    <col min="6" max="6" width="22.8515625" style="2" customWidth="1"/>
    <col min="7" max="16384" width="11.421875" style="1" customWidth="1"/>
  </cols>
  <sheetData>
    <row r="1" spans="1:6" ht="56.25" customHeight="1" thickBot="1">
      <c r="A1" s="3" t="s">
        <v>24</v>
      </c>
      <c r="B1" s="4" t="s">
        <v>7</v>
      </c>
      <c r="C1" s="4" t="s">
        <v>10</v>
      </c>
      <c r="D1" s="3" t="s">
        <v>8</v>
      </c>
      <c r="E1" s="3" t="s">
        <v>9</v>
      </c>
      <c r="F1" s="3" t="s">
        <v>39</v>
      </c>
    </row>
    <row r="2" spans="1:6" s="8" customFormat="1" ht="18" customHeight="1">
      <c r="A2" s="5" t="s">
        <v>11</v>
      </c>
      <c r="B2" s="6">
        <v>97941171</v>
      </c>
      <c r="C2" s="6">
        <v>85770420</v>
      </c>
      <c r="D2" s="6">
        <v>85770420</v>
      </c>
      <c r="E2" s="6">
        <v>37464981.95100001</v>
      </c>
      <c r="F2" s="7">
        <f>_xlfn.IFERROR(E2/D2,0)</f>
        <v>0.4368053922436198</v>
      </c>
    </row>
    <row r="3" spans="1:6" s="8" customFormat="1" ht="18" customHeight="1">
      <c r="A3" s="9" t="s">
        <v>12</v>
      </c>
      <c r="B3" s="10">
        <v>46341640</v>
      </c>
      <c r="C3" s="10">
        <v>43763444</v>
      </c>
      <c r="D3" s="10">
        <v>43763444</v>
      </c>
      <c r="E3" s="6">
        <v>10642992.804000001</v>
      </c>
      <c r="F3" s="7">
        <f aca="true" t="shared" si="0" ref="F3:F18">_xlfn.IFERROR(E3/D3,0)</f>
        <v>0.2431936756165717</v>
      </c>
    </row>
    <row r="4" spans="1:6" s="8" customFormat="1" ht="18" customHeight="1">
      <c r="A4" s="9" t="s">
        <v>13</v>
      </c>
      <c r="B4" s="10">
        <v>87274598</v>
      </c>
      <c r="C4" s="10">
        <v>79313414</v>
      </c>
      <c r="D4" s="10">
        <v>79313414</v>
      </c>
      <c r="E4" s="6">
        <v>30325801.653999995</v>
      </c>
      <c r="F4" s="7">
        <f t="shared" si="0"/>
        <v>0.3823540070283697</v>
      </c>
    </row>
    <row r="5" spans="1:6" s="8" customFormat="1" ht="18" customHeight="1">
      <c r="A5" s="9" t="s">
        <v>14</v>
      </c>
      <c r="B5" s="10">
        <v>59911182</v>
      </c>
      <c r="C5" s="10">
        <v>52645999</v>
      </c>
      <c r="D5" s="10">
        <v>52645999</v>
      </c>
      <c r="E5" s="6">
        <v>21185328.377</v>
      </c>
      <c r="F5" s="7">
        <f t="shared" si="0"/>
        <v>0.40241098619859034</v>
      </c>
    </row>
    <row r="6" spans="1:6" s="8" customFormat="1" ht="18" customHeight="1">
      <c r="A6" s="9" t="s">
        <v>15</v>
      </c>
      <c r="B6" s="10">
        <v>116632494</v>
      </c>
      <c r="C6" s="10">
        <v>123193951</v>
      </c>
      <c r="D6" s="10">
        <v>123193951</v>
      </c>
      <c r="E6" s="6">
        <v>60448629.57299999</v>
      </c>
      <c r="F6" s="7">
        <f t="shared" si="0"/>
        <v>0.490678552658807</v>
      </c>
    </row>
    <row r="7" spans="1:6" s="8" customFormat="1" ht="18" customHeight="1">
      <c r="A7" s="9" t="s">
        <v>16</v>
      </c>
      <c r="B7" s="10">
        <v>152409126</v>
      </c>
      <c r="C7" s="10">
        <v>141027097</v>
      </c>
      <c r="D7" s="10">
        <v>141027097</v>
      </c>
      <c r="E7" s="6">
        <v>56338892.23199999</v>
      </c>
      <c r="F7" s="7">
        <f t="shared" si="0"/>
        <v>0.39948983869390714</v>
      </c>
    </row>
    <row r="8" spans="1:6" s="8" customFormat="1" ht="18" customHeight="1">
      <c r="A8" s="9" t="s">
        <v>35</v>
      </c>
      <c r="B8" s="10">
        <v>191092755</v>
      </c>
      <c r="C8" s="10">
        <v>223656078</v>
      </c>
      <c r="D8" s="10">
        <v>223656078</v>
      </c>
      <c r="E8" s="6">
        <v>58485454.543999985</v>
      </c>
      <c r="F8" s="7">
        <f t="shared" si="0"/>
        <v>0.2614972732554131</v>
      </c>
    </row>
    <row r="9" spans="1:6" s="8" customFormat="1" ht="18" customHeight="1">
      <c r="A9" s="23" t="s">
        <v>36</v>
      </c>
      <c r="B9" s="10">
        <v>77783494</v>
      </c>
      <c r="C9" s="10">
        <v>74580842</v>
      </c>
      <c r="D9" s="10">
        <v>74580842</v>
      </c>
      <c r="E9" s="6">
        <v>15871437.381</v>
      </c>
      <c r="F9" s="7">
        <f t="shared" si="0"/>
        <v>0.21280850356985778</v>
      </c>
    </row>
    <row r="10" spans="1:6" s="8" customFormat="1" ht="18" customHeight="1">
      <c r="A10" s="23" t="s">
        <v>17</v>
      </c>
      <c r="B10" s="10">
        <v>102549997</v>
      </c>
      <c r="C10" s="10">
        <v>99428718</v>
      </c>
      <c r="D10" s="10">
        <v>99428718</v>
      </c>
      <c r="E10" s="6">
        <v>37288071.48700001</v>
      </c>
      <c r="F10" s="7">
        <f t="shared" si="0"/>
        <v>0.37502315464833824</v>
      </c>
    </row>
    <row r="11" spans="1:6" s="8" customFormat="1" ht="18" customHeight="1">
      <c r="A11" s="23" t="s">
        <v>28</v>
      </c>
      <c r="B11" s="10">
        <v>50514809</v>
      </c>
      <c r="C11" s="10">
        <v>52030818</v>
      </c>
      <c r="D11" s="10">
        <v>52030818</v>
      </c>
      <c r="E11" s="6">
        <v>13373451.300999999</v>
      </c>
      <c r="F11" s="7">
        <f t="shared" si="0"/>
        <v>0.25702942631038395</v>
      </c>
    </row>
    <row r="12" spans="1:6" s="8" customFormat="1" ht="18" customHeight="1">
      <c r="A12" s="9" t="s">
        <v>31</v>
      </c>
      <c r="B12" s="10">
        <v>131864676</v>
      </c>
      <c r="C12" s="10">
        <v>152342344</v>
      </c>
      <c r="D12" s="10">
        <v>152342344</v>
      </c>
      <c r="E12" s="6">
        <v>39399354.94699998</v>
      </c>
      <c r="F12" s="7">
        <f>_xlfn.IFERROR(E12/D12,0)</f>
        <v>0.2586237937037386</v>
      </c>
    </row>
    <row r="13" spans="1:6" s="8" customFormat="1" ht="18" customHeight="1">
      <c r="A13" s="9" t="s">
        <v>18</v>
      </c>
      <c r="B13" s="10">
        <v>177632725</v>
      </c>
      <c r="C13" s="10">
        <v>150074201</v>
      </c>
      <c r="D13" s="10">
        <v>150074201</v>
      </c>
      <c r="E13" s="6">
        <v>53827344.91600003</v>
      </c>
      <c r="F13" s="7">
        <f t="shared" si="0"/>
        <v>0.3586715408599779</v>
      </c>
    </row>
    <row r="14" spans="1:6" s="8" customFormat="1" ht="18" customHeight="1">
      <c r="A14" s="9" t="s">
        <v>19</v>
      </c>
      <c r="B14" s="10">
        <v>157215665</v>
      </c>
      <c r="C14" s="10">
        <v>121513158</v>
      </c>
      <c r="D14" s="10">
        <v>121513158</v>
      </c>
      <c r="E14" s="6">
        <v>43404807.511</v>
      </c>
      <c r="F14" s="7">
        <f t="shared" si="0"/>
        <v>0.35720253037123767</v>
      </c>
    </row>
    <row r="15" spans="1:6" s="8" customFormat="1" ht="18" customHeight="1">
      <c r="A15" s="9" t="s">
        <v>20</v>
      </c>
      <c r="B15" s="10">
        <v>192709811</v>
      </c>
      <c r="C15" s="10">
        <v>227941012</v>
      </c>
      <c r="D15" s="10">
        <v>227941012</v>
      </c>
      <c r="E15" s="6">
        <v>83493858.33400002</v>
      </c>
      <c r="F15" s="7">
        <f t="shared" si="0"/>
        <v>0.3662959008622811</v>
      </c>
    </row>
    <row r="16" spans="1:6" s="8" customFormat="1" ht="18" customHeight="1">
      <c r="A16" s="9" t="s">
        <v>32</v>
      </c>
      <c r="B16" s="10">
        <v>87284196</v>
      </c>
      <c r="C16" s="10">
        <v>71513566</v>
      </c>
      <c r="D16" s="10">
        <v>71513566</v>
      </c>
      <c r="E16" s="6">
        <v>18266913.326</v>
      </c>
      <c r="F16" s="7">
        <f t="shared" si="0"/>
        <v>0.2554328408962294</v>
      </c>
    </row>
    <row r="17" spans="1:6" s="8" customFormat="1" ht="18" customHeight="1">
      <c r="A17" s="9" t="s">
        <v>33</v>
      </c>
      <c r="B17" s="10">
        <v>84471294</v>
      </c>
      <c r="C17" s="10">
        <v>54854446</v>
      </c>
      <c r="D17" s="10">
        <v>54854446</v>
      </c>
      <c r="E17" s="6">
        <v>14556556.364000002</v>
      </c>
      <c r="F17" s="7">
        <f t="shared" si="0"/>
        <v>0.2653669378777429</v>
      </c>
    </row>
    <row r="18" spans="1:6" s="8" customFormat="1" ht="18" customHeight="1">
      <c r="A18" s="9" t="s">
        <v>34</v>
      </c>
      <c r="B18" s="10">
        <v>152783958</v>
      </c>
      <c r="C18" s="10">
        <v>205318527</v>
      </c>
      <c r="D18" s="10">
        <v>205318527</v>
      </c>
      <c r="E18" s="6">
        <v>36647210.80500001</v>
      </c>
      <c r="F18" s="7">
        <f t="shared" si="0"/>
        <v>0.1784895466593719</v>
      </c>
    </row>
    <row r="19" spans="1:6" s="8" customFormat="1" ht="20.25" customHeight="1" thickBot="1">
      <c r="A19" s="9" t="s">
        <v>21</v>
      </c>
      <c r="B19" s="10"/>
      <c r="C19" s="10">
        <v>6186978</v>
      </c>
      <c r="D19" s="10">
        <v>0</v>
      </c>
      <c r="E19" s="6">
        <v>0</v>
      </c>
      <c r="F19" s="7"/>
    </row>
    <row r="20" spans="1:6" s="8" customFormat="1" ht="18" customHeight="1" thickBot="1">
      <c r="A20" s="24" t="s">
        <v>6</v>
      </c>
      <c r="B20" s="25">
        <f>+SUM(B2:B19)</f>
        <v>1966413591</v>
      </c>
      <c r="C20" s="25">
        <f>SUM(C2:C19)</f>
        <v>1965155013</v>
      </c>
      <c r="D20" s="25">
        <f>+SUM(D2:D19)</f>
        <v>1958968035</v>
      </c>
      <c r="E20" s="25">
        <f>+SUM(E2:E19)</f>
        <v>631021087.507</v>
      </c>
      <c r="F20" s="26">
        <f>E20/D20</f>
        <v>0.3221191342752052</v>
      </c>
    </row>
    <row r="29" ht="12.75">
      <c r="E29" s="1" t="s">
        <v>23</v>
      </c>
    </row>
  </sheetData>
  <sheetProtection/>
  <printOptions horizontalCentered="1" verticalCentered="1"/>
  <pageMargins left="0.5511811023622047" right="0.15748031496062992" top="0.7614583333333333" bottom="0.4724409448818898" header="0" footer="0"/>
  <pageSetup fitToHeight="1" fitToWidth="1" horizontalDpi="600" verticalDpi="600" orientation="landscape" scale="83" r:id="rId2"/>
  <headerFooter alignWithMargins="0">
    <oddHeader>&amp;L&amp;G&amp;C&amp;"Verdana,Negrita"PRESUPUESTO MOP AÑO 2021 POR REGION     
FINANCIAMIENTO REGULAR     
INICIATIVAS DE INVERSION     
(Miles de $ 2021)     
SITUACIÓN AL CIERRE DE MAYO</oddHeader>
    <oddFooter>&amp;L&amp;G&amp;R&amp;P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Windows User</cp:lastModifiedBy>
  <cp:lastPrinted>2021-06-16T20:49:46Z</cp:lastPrinted>
  <dcterms:created xsi:type="dcterms:W3CDTF">2005-09-27T16:03:12Z</dcterms:created>
  <dcterms:modified xsi:type="dcterms:W3CDTF">2021-06-16T20:51:00Z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6.00000000000000</vt:lpwstr>
  </property>
  <property fmtid="{D5CDD505-2E9C-101B-9397-08002B2CF9AE}" pid="5" name="url_documen">
    <vt:lpwstr>/InformaciondePresupuestoMOP/informedeejecucionpresupuestaria/Documents/2021/Decretado_ejecutado_mayo_2021.xls</vt:lpwstr>
  </property>
  <property fmtid="{D5CDD505-2E9C-101B-9397-08002B2CF9AE}" pid="6" name="A">
    <vt:lpwstr>2021</vt:lpwstr>
  </property>
  <property fmtid="{D5CDD505-2E9C-101B-9397-08002B2CF9AE}" pid="7" name="M">
    <vt:lpwstr>5.00000000000000</vt:lpwstr>
  </property>
</Properties>
</file>