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855" activeTab="3"/>
  </bookViews>
  <sheets>
    <sheet name="Por servicio FET" sheetId="1" r:id="rId1"/>
    <sheet name="Por region FET" sheetId="2" r:id="rId2"/>
    <sheet name="Por servicio REGU" sheetId="3" r:id="rId3"/>
    <sheet name="Por region REGU" sheetId="4" r:id="rId4"/>
  </sheets>
  <definedNames>
    <definedName name="_xlfn.IFERROR" hidden="1">#NAME?</definedName>
    <definedName name="_xlnm.Print_Area" localSheetId="1">'Por region FET'!$A$1:$F$21</definedName>
    <definedName name="_xlnm.Print_Area" localSheetId="3">'Por region REGU'!$A$1:$F$21</definedName>
    <definedName name="_xlnm.Print_Area" localSheetId="0">'Por servicio FET'!$A$1:$F$16</definedName>
    <definedName name="_xlnm.Print_Area" localSheetId="2">'Por servicio REGU'!$A$1:$F$15</definedName>
  </definedNames>
  <calcPr fullCalcOnLoad="1"/>
</workbook>
</file>

<file path=xl/sharedStrings.xml><?xml version="1.0" encoding="utf-8"?>
<sst xmlns="http://schemas.openxmlformats.org/spreadsheetml/2006/main" count="91" uniqueCount="41">
  <si>
    <t>SERVICIOS</t>
  </si>
  <si>
    <t>ARQUITECTURA</t>
  </si>
  <si>
    <t>VIALIDAD</t>
  </si>
  <si>
    <t>AEROPUERTOS</t>
  </si>
  <si>
    <t xml:space="preserve">PLANEAMIENTO </t>
  </si>
  <si>
    <t>ADMIN. Y EJECUCION DE OO.PP.</t>
  </si>
  <si>
    <t>TOTAL</t>
  </si>
  <si>
    <t>Monto Asignado en Ley de Presupuestos</t>
  </si>
  <si>
    <t xml:space="preserve">Monto Decretado </t>
  </si>
  <si>
    <t>Monto Ejecutado</t>
  </si>
  <si>
    <t>Presupuesto
Vigente</t>
  </si>
  <si>
    <t>Arica y Parinacota</t>
  </si>
  <si>
    <t>Tarapacá</t>
  </si>
  <si>
    <t>Antofagasta</t>
  </si>
  <si>
    <t>Atacama</t>
  </si>
  <si>
    <t>Coquimbo</t>
  </si>
  <si>
    <t xml:space="preserve">Valparaíso </t>
  </si>
  <si>
    <t>Maule</t>
  </si>
  <si>
    <t>Araucanía</t>
  </si>
  <si>
    <t>Los Ríos</t>
  </si>
  <si>
    <t>Los Lagos</t>
  </si>
  <si>
    <t>Fondos sin decretar</t>
  </si>
  <si>
    <t>I. N. HIDRAULICA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</si>
  <si>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</si>
  <si>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REGIONES</t>
  </si>
  <si>
    <t xml:space="preserve">OBRAS HIDRAULICAS </t>
  </si>
  <si>
    <t>OBRAS PORTUARIAS</t>
  </si>
  <si>
    <t>AGUA POTABLE RURAL</t>
  </si>
  <si>
    <t>Ñuble</t>
  </si>
  <si>
    <t>D. GRAL. DE AGUAS</t>
  </si>
  <si>
    <t xml:space="preserve">D. GRAL. CONCESIONES </t>
  </si>
  <si>
    <t xml:space="preserve">Biobío </t>
  </si>
  <si>
    <t>Aysén del Gral. Carlos Ibáñez del Campo</t>
  </si>
  <si>
    <t>Magallanes y de la Antártica Chilena</t>
  </si>
  <si>
    <t>Interregional</t>
  </si>
  <si>
    <t>Metropolitana de Santiago</t>
  </si>
  <si>
    <t>Libertador General Bernardo O'Higgins</t>
  </si>
  <si>
    <t>S. SERVICIOS SANITARIOS</t>
  </si>
  <si>
    <t>SECRETARIA  Y ADM. GRAL</t>
  </si>
  <si>
    <r>
      <t>% Avance de la Ejecución</t>
    </r>
    <r>
      <rPr>
        <b/>
        <sz val="8"/>
        <rFont val="Verdana"/>
        <family val="2"/>
      </rPr>
      <t xml:space="preserve"> (Ejecutado/Decretado)</t>
    </r>
  </si>
  <si>
    <t>% Avance de la Ejecución (Ejecutado/Decretado)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</si>
</sst>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1"/>
      <color indexed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Verdana"/>
      <family val="2"/>
    </font>
    <font>
      <b/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 horizontal="center"/>
    </xf>
    <xf numFmtId="3" fontId="19" fillId="33" borderId="10" xfId="0" applyNumberFormat="1" applyFont="1" applyFill="1" applyBorder="1" applyAlignment="1">
      <alignment horizontal="center" vertical="center" wrapText="1"/>
    </xf>
    <xf numFmtId="3" fontId="19" fillId="33" borderId="11" xfId="0" applyNumberFormat="1" applyFont="1" applyFill="1" applyBorder="1" applyAlignment="1">
      <alignment horizontal="center" vertical="center" wrapText="1"/>
    </xf>
    <xf numFmtId="3" fontId="21" fillId="33" borderId="12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172" fontId="21" fillId="0" borderId="13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Alignment="1">
      <alignment vertical="center"/>
    </xf>
    <xf numFmtId="3" fontId="21" fillId="33" borderId="13" xfId="0" applyNumberFormat="1" applyFont="1" applyFill="1" applyBorder="1" applyAlignment="1">
      <alignment vertical="center"/>
    </xf>
    <xf numFmtId="3" fontId="21" fillId="0" borderId="13" xfId="0" applyNumberFormat="1" applyFont="1" applyFill="1" applyBorder="1" applyAlignment="1">
      <alignment vertical="center"/>
    </xf>
    <xf numFmtId="3" fontId="21" fillId="33" borderId="14" xfId="0" applyNumberFormat="1" applyFont="1" applyFill="1" applyBorder="1" applyAlignment="1">
      <alignment vertical="center"/>
    </xf>
    <xf numFmtId="3" fontId="19" fillId="33" borderId="15" xfId="0" applyNumberFormat="1" applyFont="1" applyFill="1" applyBorder="1" applyAlignment="1">
      <alignment horizontal="center" vertical="center"/>
    </xf>
    <xf numFmtId="3" fontId="19" fillId="33" borderId="15" xfId="0" applyNumberFormat="1" applyFont="1" applyFill="1" applyBorder="1" applyAlignment="1">
      <alignment vertical="center"/>
    </xf>
    <xf numFmtId="172" fontId="19" fillId="33" borderId="15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Alignment="1">
      <alignment/>
    </xf>
    <xf numFmtId="3" fontId="21" fillId="33" borderId="13" xfId="0" applyNumberFormat="1" applyFont="1" applyFill="1" applyBorder="1" applyAlignment="1">
      <alignment horizontal="left" vertical="center"/>
    </xf>
    <xf numFmtId="3" fontId="19" fillId="33" borderId="10" xfId="0" applyNumberFormat="1" applyFont="1" applyFill="1" applyBorder="1" applyAlignment="1">
      <alignment horizontal="center" vertical="center"/>
    </xf>
    <xf numFmtId="3" fontId="19" fillId="33" borderId="16" xfId="0" applyNumberFormat="1" applyFont="1" applyFill="1" applyBorder="1" applyAlignment="1">
      <alignment vertical="center"/>
    </xf>
    <xf numFmtId="172" fontId="19" fillId="33" borderId="10" xfId="0" applyNumberFormat="1" applyFont="1" applyFill="1" applyBorder="1" applyAlignment="1">
      <alignment horizontal="center" vertical="center"/>
    </xf>
    <xf numFmtId="3" fontId="23" fillId="33" borderId="10" xfId="0" applyNumberFormat="1" applyFont="1" applyFill="1" applyBorder="1" applyAlignment="1">
      <alignment horizontal="center" vertical="center" wrapText="1"/>
    </xf>
    <xf numFmtId="3" fontId="23" fillId="33" borderId="11" xfId="0" applyNumberFormat="1" applyFont="1" applyFill="1" applyBorder="1" applyAlignment="1">
      <alignment horizontal="center" vertical="center" wrapText="1"/>
    </xf>
    <xf numFmtId="3" fontId="18" fillId="33" borderId="12" xfId="0" applyNumberFormat="1" applyFont="1" applyFill="1" applyBorder="1" applyAlignment="1">
      <alignment vertical="center"/>
    </xf>
    <xf numFmtId="3" fontId="18" fillId="0" borderId="12" xfId="0" applyNumberFormat="1" applyFont="1" applyFill="1" applyBorder="1" applyAlignment="1">
      <alignment vertical="center"/>
    </xf>
    <xf numFmtId="172" fontId="18" fillId="0" borderId="13" xfId="0" applyNumberFormat="1" applyFont="1" applyFill="1" applyBorder="1" applyAlignment="1">
      <alignment horizontal="center" vertical="center"/>
    </xf>
    <xf numFmtId="3" fontId="18" fillId="33" borderId="13" xfId="0" applyNumberFormat="1" applyFont="1" applyFill="1" applyBorder="1" applyAlignment="1">
      <alignment vertical="center"/>
    </xf>
    <xf numFmtId="3" fontId="18" fillId="0" borderId="13" xfId="0" applyNumberFormat="1" applyFont="1" applyFill="1" applyBorder="1" applyAlignment="1">
      <alignment vertical="center"/>
    </xf>
    <xf numFmtId="3" fontId="18" fillId="33" borderId="14" xfId="0" applyNumberFormat="1" applyFont="1" applyFill="1" applyBorder="1" applyAlignment="1">
      <alignment vertical="center"/>
    </xf>
    <xf numFmtId="3" fontId="23" fillId="33" borderId="15" xfId="0" applyNumberFormat="1" applyFont="1" applyFill="1" applyBorder="1" applyAlignment="1">
      <alignment horizontal="center" vertical="center"/>
    </xf>
    <xf numFmtId="3" fontId="23" fillId="33" borderId="15" xfId="0" applyNumberFormat="1" applyFont="1" applyFill="1" applyBorder="1" applyAlignment="1">
      <alignment vertical="center"/>
    </xf>
    <xf numFmtId="172" fontId="23" fillId="33" borderId="15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view="pageLayout" zoomScaleNormal="80" workbookViewId="0" topLeftCell="A16">
      <selection activeCell="A1" sqref="A1:F11"/>
    </sheetView>
  </sheetViews>
  <sheetFormatPr defaultColWidth="11.421875" defaultRowHeight="12.75"/>
  <cols>
    <col min="1" max="1" width="35.8515625" style="1" customWidth="1"/>
    <col min="2" max="2" width="33.28125" style="1" customWidth="1"/>
    <col min="3" max="3" width="25.140625" style="1" customWidth="1"/>
    <col min="4" max="4" width="22.57421875" style="1" customWidth="1"/>
    <col min="5" max="5" width="24.421875" style="1" customWidth="1"/>
    <col min="6" max="6" width="24.00390625" style="2" customWidth="1"/>
    <col min="7" max="16384" width="11.421875" style="1" customWidth="1"/>
  </cols>
  <sheetData>
    <row r="1" spans="1:6" ht="60.75" customHeight="1" thickBot="1">
      <c r="A1" s="3" t="s">
        <v>0</v>
      </c>
      <c r="B1" s="4" t="s">
        <v>7</v>
      </c>
      <c r="C1" s="4" t="s">
        <v>10</v>
      </c>
      <c r="D1" s="3" t="s">
        <v>8</v>
      </c>
      <c r="E1" s="3" t="s">
        <v>9</v>
      </c>
      <c r="F1" s="3" t="s">
        <v>39</v>
      </c>
    </row>
    <row r="2" spans="1:6" s="8" customFormat="1" ht="18" customHeight="1">
      <c r="A2" s="5" t="s">
        <v>38</v>
      </c>
      <c r="B2" s="6">
        <v>884857</v>
      </c>
      <c r="C2" s="6"/>
      <c r="D2" s="6"/>
      <c r="E2" s="6"/>
      <c r="F2" s="7" t="str">
        <f aca="true" t="shared" si="0" ref="F2:F14">+IF(D2=0,"-",E2/D2)</f>
        <v>-</v>
      </c>
    </row>
    <row r="3" spans="1:6" s="8" customFormat="1" ht="18" customHeight="1">
      <c r="A3" s="5" t="s">
        <v>1</v>
      </c>
      <c r="B3" s="6">
        <v>25061381</v>
      </c>
      <c r="C3" s="6">
        <v>5775562</v>
      </c>
      <c r="D3" s="6">
        <v>5775562</v>
      </c>
      <c r="E3" s="6">
        <v>150443.777</v>
      </c>
      <c r="F3" s="7">
        <f>+IF(D3=0,"-",E3/D3)</f>
        <v>0.026048335555916464</v>
      </c>
    </row>
    <row r="4" spans="1:6" s="8" customFormat="1" ht="18" customHeight="1">
      <c r="A4" s="9" t="s">
        <v>25</v>
      </c>
      <c r="B4" s="6">
        <v>100700947</v>
      </c>
      <c r="C4" s="6">
        <v>99206026</v>
      </c>
      <c r="D4" s="6">
        <v>99206026</v>
      </c>
      <c r="E4" s="10">
        <v>16350653.866</v>
      </c>
      <c r="F4" s="7">
        <f t="shared" si="0"/>
        <v>0.16481512792378156</v>
      </c>
    </row>
    <row r="5" spans="1:6" s="8" customFormat="1" ht="18" customHeight="1">
      <c r="A5" s="9" t="s">
        <v>2</v>
      </c>
      <c r="B5" s="6">
        <v>380805877</v>
      </c>
      <c r="C5" s="6">
        <v>468712800</v>
      </c>
      <c r="D5" s="6">
        <v>468689300</v>
      </c>
      <c r="E5" s="6">
        <v>33105576.550999995</v>
      </c>
      <c r="F5" s="7">
        <f t="shared" si="0"/>
        <v>0.07063437665634781</v>
      </c>
    </row>
    <row r="6" spans="1:6" s="8" customFormat="1" ht="18" customHeight="1">
      <c r="A6" s="9" t="s">
        <v>26</v>
      </c>
      <c r="B6" s="6">
        <v>10507533</v>
      </c>
      <c r="C6" s="6">
        <v>9951577</v>
      </c>
      <c r="D6" s="6">
        <v>9951577</v>
      </c>
      <c r="E6" s="6">
        <v>2055925.268</v>
      </c>
      <c r="F6" s="7">
        <f t="shared" si="0"/>
        <v>0.20659291165611238</v>
      </c>
    </row>
    <row r="7" spans="1:6" s="8" customFormat="1" ht="18" customHeight="1">
      <c r="A7" s="9" t="s">
        <v>3</v>
      </c>
      <c r="B7" s="6">
        <v>46830346</v>
      </c>
      <c r="C7" s="6">
        <v>46279674</v>
      </c>
      <c r="D7" s="6">
        <v>46279674</v>
      </c>
      <c r="E7" s="6">
        <v>5001984.747</v>
      </c>
      <c r="F7" s="7">
        <f t="shared" si="0"/>
        <v>0.10808167635320855</v>
      </c>
    </row>
    <row r="8" spans="1:6" s="8" customFormat="1" ht="18" customHeight="1">
      <c r="A8" s="9" t="s">
        <v>5</v>
      </c>
      <c r="B8" s="6">
        <v>180749</v>
      </c>
      <c r="C8" s="6"/>
      <c r="D8" s="6"/>
      <c r="E8" s="10"/>
      <c r="F8" s="7" t="str">
        <f t="shared" si="0"/>
        <v>-</v>
      </c>
    </row>
    <row r="9" spans="1:6" s="8" customFormat="1" ht="18" customHeight="1">
      <c r="A9" s="9" t="s">
        <v>4</v>
      </c>
      <c r="B9" s="6">
        <v>180749</v>
      </c>
      <c r="C9" s="6"/>
      <c r="D9" s="6"/>
      <c r="E9" s="6"/>
      <c r="F9" s="7" t="str">
        <f t="shared" si="0"/>
        <v>-</v>
      </c>
    </row>
    <row r="10" spans="1:6" s="8" customFormat="1" ht="18" customHeight="1">
      <c r="A10" s="9" t="s">
        <v>27</v>
      </c>
      <c r="B10" s="6">
        <v>104543895</v>
      </c>
      <c r="C10" s="6">
        <v>84714065</v>
      </c>
      <c r="D10" s="6">
        <v>74170011</v>
      </c>
      <c r="E10" s="6">
        <v>10486714.616999997</v>
      </c>
      <c r="F10" s="7">
        <f t="shared" si="0"/>
        <v>0.14138752948277164</v>
      </c>
    </row>
    <row r="11" spans="1:6" s="8" customFormat="1" ht="18" customHeight="1">
      <c r="A11" s="9" t="s">
        <v>30</v>
      </c>
      <c r="B11" s="6">
        <v>109051279</v>
      </c>
      <c r="C11" s="6">
        <v>25519337</v>
      </c>
      <c r="D11" s="6">
        <v>25519337</v>
      </c>
      <c r="E11" s="6">
        <v>0</v>
      </c>
      <c r="F11" s="7">
        <f t="shared" si="0"/>
        <v>0</v>
      </c>
    </row>
    <row r="12" spans="1:6" s="8" customFormat="1" ht="18" customHeight="1">
      <c r="A12" s="9" t="s">
        <v>29</v>
      </c>
      <c r="B12" s="6">
        <v>10120399</v>
      </c>
      <c r="C12" s="6">
        <v>9813981</v>
      </c>
      <c r="D12" s="6">
        <v>9778479</v>
      </c>
      <c r="E12" s="6">
        <v>513690.064</v>
      </c>
      <c r="F12" s="7">
        <f t="shared" si="0"/>
        <v>0.052532716386669134</v>
      </c>
    </row>
    <row r="13" spans="1:6" s="8" customFormat="1" ht="18" customHeight="1">
      <c r="A13" s="11" t="s">
        <v>22</v>
      </c>
      <c r="B13" s="6"/>
      <c r="C13" s="6"/>
      <c r="D13" s="6"/>
      <c r="E13" s="6"/>
      <c r="F13" s="7" t="str">
        <f t="shared" si="0"/>
        <v>-</v>
      </c>
    </row>
    <row r="14" spans="1:6" s="8" customFormat="1" ht="18" customHeight="1">
      <c r="A14" s="11" t="s">
        <v>37</v>
      </c>
      <c r="B14" s="6"/>
      <c r="C14" s="6"/>
      <c r="D14" s="6"/>
      <c r="E14" s="10"/>
      <c r="F14" s="7" t="str">
        <f t="shared" si="0"/>
        <v>-</v>
      </c>
    </row>
    <row r="15" spans="1:6" s="8" customFormat="1" ht="18" customHeight="1" thickBot="1">
      <c r="A15" s="12" t="s">
        <v>6</v>
      </c>
      <c r="B15" s="13">
        <f>+SUM(B2:B14)</f>
        <v>788868012</v>
      </c>
      <c r="C15" s="13">
        <f>SUM(C2:C14)</f>
        <v>749973022</v>
      </c>
      <c r="D15" s="13">
        <f>SUM(D2:D14)</f>
        <v>739369966</v>
      </c>
      <c r="E15" s="13">
        <f>SUM(E2:E14)</f>
        <v>67664988.88999999</v>
      </c>
      <c r="F15" s="14">
        <f>E15/D15</f>
        <v>0.09151709158010346</v>
      </c>
    </row>
    <row r="18" spans="2:6" s="15" customFormat="1" ht="14.25" hidden="1">
      <c r="B18" s="15">
        <f>+B15-'Por region FET'!B20</f>
        <v>0</v>
      </c>
      <c r="D18" s="15">
        <f>+D15-'Por region FET'!D20</f>
        <v>0</v>
      </c>
      <c r="E18" s="15">
        <f>+E15-'Por region FET'!E20</f>
        <v>0</v>
      </c>
      <c r="F18" s="15">
        <f>+F15-'Por region FET'!F20</f>
        <v>0</v>
      </c>
    </row>
  </sheetData>
  <sheetProtection/>
  <printOptions horizontalCentered="1"/>
  <pageMargins left="0.5511811023622047" right="0.15748031496062992" top="1.089375" bottom="0.4724409448818898" header="0" footer="0"/>
  <pageSetup fitToHeight="1" fitToWidth="1" horizontalDpi="600" verticalDpi="600" orientation="landscape" scale="79" r:id="rId2"/>
  <headerFooter alignWithMargins="0">
    <oddHeader>&amp;L&amp;G&amp;C&amp;"Verdana,Negrita"PRESUPUESTO MOP AÑO 2021     
FINANCIAMIENTO FET-COVID 19     
INICIATIVAS DE INVERSION     
(Miles de $ 2021)     
SITUACION AL CIERRE DEL MES DE JUNIO</oddHeader>
    <oddFooter>&amp;L&amp;G&amp;R&amp;P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view="pageLayout" zoomScaleNormal="90" workbookViewId="0" topLeftCell="A1">
      <selection activeCell="A1" sqref="A1:F11"/>
    </sheetView>
  </sheetViews>
  <sheetFormatPr defaultColWidth="11.421875" defaultRowHeight="12.75"/>
  <cols>
    <col min="1" max="1" width="39.8515625" style="1" bestFit="1" customWidth="1"/>
    <col min="2" max="3" width="25.140625" style="1" customWidth="1"/>
    <col min="4" max="4" width="22.57421875" style="1" customWidth="1"/>
    <col min="5" max="5" width="24.421875" style="1" customWidth="1"/>
    <col min="6" max="6" width="25.140625" style="2" customWidth="1"/>
    <col min="7" max="16384" width="11.421875" style="1" customWidth="1"/>
  </cols>
  <sheetData>
    <row r="1" spans="1:6" ht="56.25" customHeight="1" thickBot="1">
      <c r="A1" s="3" t="s">
        <v>24</v>
      </c>
      <c r="B1" s="4" t="s">
        <v>7</v>
      </c>
      <c r="C1" s="4" t="s">
        <v>10</v>
      </c>
      <c r="D1" s="3" t="s">
        <v>8</v>
      </c>
      <c r="E1" s="3" t="s">
        <v>9</v>
      </c>
      <c r="F1" s="3" t="s">
        <v>39</v>
      </c>
    </row>
    <row r="2" spans="1:6" s="8" customFormat="1" ht="18" customHeight="1">
      <c r="A2" s="5" t="s">
        <v>11</v>
      </c>
      <c r="B2" s="6">
        <v>49731642</v>
      </c>
      <c r="C2" s="6">
        <v>59979547</v>
      </c>
      <c r="D2" s="6">
        <v>59060047</v>
      </c>
      <c r="E2" s="6">
        <v>3492570.858</v>
      </c>
      <c r="F2" s="7">
        <f>_xlfn.IFERROR(E2/D2,0)</f>
        <v>0.059135930894196546</v>
      </c>
    </row>
    <row r="3" spans="1:6" s="8" customFormat="1" ht="18" customHeight="1">
      <c r="A3" s="9" t="s">
        <v>12</v>
      </c>
      <c r="B3" s="10">
        <v>34311934</v>
      </c>
      <c r="C3" s="10">
        <v>32951173</v>
      </c>
      <c r="D3" s="10">
        <v>32951173</v>
      </c>
      <c r="E3" s="6">
        <v>268177.636</v>
      </c>
      <c r="F3" s="7">
        <f aca="true" t="shared" si="0" ref="F3:F18">_xlfn.IFERROR(E3/D3,0)</f>
        <v>0.008138637006943577</v>
      </c>
    </row>
    <row r="4" spans="1:6" s="8" customFormat="1" ht="18" customHeight="1">
      <c r="A4" s="9" t="s">
        <v>13</v>
      </c>
      <c r="B4" s="10">
        <v>38480209</v>
      </c>
      <c r="C4" s="10">
        <v>34039907</v>
      </c>
      <c r="D4" s="10">
        <v>34039907</v>
      </c>
      <c r="E4" s="6">
        <v>4236353.221999999</v>
      </c>
      <c r="F4" s="7">
        <f t="shared" si="0"/>
        <v>0.1244525498262965</v>
      </c>
    </row>
    <row r="5" spans="1:6" s="8" customFormat="1" ht="18" customHeight="1">
      <c r="A5" s="9" t="s">
        <v>14</v>
      </c>
      <c r="B5" s="10">
        <v>42341329</v>
      </c>
      <c r="C5" s="10">
        <v>42712495</v>
      </c>
      <c r="D5" s="10">
        <v>42771627</v>
      </c>
      <c r="E5" s="6">
        <v>663629.278</v>
      </c>
      <c r="F5" s="7">
        <f t="shared" si="0"/>
        <v>0.015515642601110312</v>
      </c>
    </row>
    <row r="6" spans="1:6" s="8" customFormat="1" ht="18" customHeight="1">
      <c r="A6" s="9" t="s">
        <v>15</v>
      </c>
      <c r="B6" s="10">
        <v>18593207</v>
      </c>
      <c r="C6" s="10">
        <v>31411886</v>
      </c>
      <c r="D6" s="10">
        <v>31411886</v>
      </c>
      <c r="E6" s="6">
        <v>2643248.463</v>
      </c>
      <c r="F6" s="7">
        <f t="shared" si="0"/>
        <v>0.08414803437781482</v>
      </c>
    </row>
    <row r="7" spans="1:6" s="8" customFormat="1" ht="18" customHeight="1">
      <c r="A7" s="9" t="s">
        <v>16</v>
      </c>
      <c r="B7" s="10">
        <v>47539834</v>
      </c>
      <c r="C7" s="10">
        <v>78955729</v>
      </c>
      <c r="D7" s="10">
        <v>78855729</v>
      </c>
      <c r="E7" s="6">
        <v>11438610.049999999</v>
      </c>
      <c r="F7" s="7">
        <f t="shared" si="0"/>
        <v>0.1450574383758471</v>
      </c>
    </row>
    <row r="8" spans="1:6" s="8" customFormat="1" ht="18" customHeight="1">
      <c r="A8" s="9" t="s">
        <v>35</v>
      </c>
      <c r="B8" s="10">
        <v>70209885</v>
      </c>
      <c r="C8" s="10">
        <v>46999094</v>
      </c>
      <c r="D8" s="10">
        <v>48583969</v>
      </c>
      <c r="E8" s="6">
        <v>6046292.903000001</v>
      </c>
      <c r="F8" s="7">
        <f t="shared" si="0"/>
        <v>0.12445036968881651</v>
      </c>
    </row>
    <row r="9" spans="1:6" s="8" customFormat="1" ht="18" customHeight="1">
      <c r="A9" s="16" t="s">
        <v>36</v>
      </c>
      <c r="B9" s="10">
        <v>31446779</v>
      </c>
      <c r="C9" s="10">
        <v>27690731</v>
      </c>
      <c r="D9" s="10">
        <v>27690731</v>
      </c>
      <c r="E9" s="6">
        <v>5124982.267</v>
      </c>
      <c r="F9" s="7">
        <f t="shared" si="0"/>
        <v>0.1850793417840793</v>
      </c>
    </row>
    <row r="10" spans="1:6" s="8" customFormat="1" ht="18" customHeight="1">
      <c r="A10" s="16" t="s">
        <v>17</v>
      </c>
      <c r="B10" s="10">
        <v>26289402</v>
      </c>
      <c r="C10" s="10">
        <v>35118034</v>
      </c>
      <c r="D10" s="10">
        <v>34553659</v>
      </c>
      <c r="E10" s="6">
        <v>7583749.027000002</v>
      </c>
      <c r="F10" s="7">
        <f t="shared" si="0"/>
        <v>0.2194774517801429</v>
      </c>
    </row>
    <row r="11" spans="1:6" s="8" customFormat="1" ht="18" customHeight="1">
      <c r="A11" s="16" t="s">
        <v>28</v>
      </c>
      <c r="B11" s="10">
        <v>28720868</v>
      </c>
      <c r="C11" s="10">
        <v>28712805</v>
      </c>
      <c r="D11" s="10">
        <v>28712805</v>
      </c>
      <c r="E11" s="6">
        <v>1161820.6080000002</v>
      </c>
      <c r="F11" s="7">
        <f t="shared" si="0"/>
        <v>0.04046350079694409</v>
      </c>
    </row>
    <row r="12" spans="1:6" s="8" customFormat="1" ht="18" customHeight="1">
      <c r="A12" s="9" t="s">
        <v>31</v>
      </c>
      <c r="B12" s="10">
        <v>115199203</v>
      </c>
      <c r="C12" s="10">
        <v>65538124</v>
      </c>
      <c r="D12" s="10">
        <v>65538124</v>
      </c>
      <c r="E12" s="6">
        <v>5483688.345999998</v>
      </c>
      <c r="F12" s="7">
        <f>_xlfn.IFERROR(E12/D12,0)</f>
        <v>0.08367173198305154</v>
      </c>
    </row>
    <row r="13" spans="1:6" s="8" customFormat="1" ht="18" customHeight="1">
      <c r="A13" s="9" t="s">
        <v>18</v>
      </c>
      <c r="B13" s="10">
        <v>70594000</v>
      </c>
      <c r="C13" s="10">
        <v>45302710</v>
      </c>
      <c r="D13" s="10">
        <v>45301710</v>
      </c>
      <c r="E13" s="6">
        <v>2114841.497</v>
      </c>
      <c r="F13" s="7">
        <f t="shared" si="0"/>
        <v>0.04668348053528222</v>
      </c>
    </row>
    <row r="14" spans="1:6" s="8" customFormat="1" ht="18" customHeight="1">
      <c r="A14" s="9" t="s">
        <v>19</v>
      </c>
      <c r="B14" s="10">
        <v>30913369</v>
      </c>
      <c r="C14" s="10">
        <v>29130373</v>
      </c>
      <c r="D14" s="10">
        <v>29130373</v>
      </c>
      <c r="E14" s="6">
        <v>3302884.588</v>
      </c>
      <c r="F14" s="7">
        <f t="shared" si="0"/>
        <v>0.11338284573287133</v>
      </c>
    </row>
    <row r="15" spans="1:6" s="8" customFormat="1" ht="18" customHeight="1">
      <c r="A15" s="9" t="s">
        <v>20</v>
      </c>
      <c r="B15" s="10">
        <v>46551802</v>
      </c>
      <c r="C15" s="10">
        <v>91277903</v>
      </c>
      <c r="D15" s="10">
        <v>91277903</v>
      </c>
      <c r="E15" s="6">
        <v>10110346.568</v>
      </c>
      <c r="F15" s="7">
        <f t="shared" si="0"/>
        <v>0.11076444830245498</v>
      </c>
    </row>
    <row r="16" spans="1:6" s="8" customFormat="1" ht="18" customHeight="1">
      <c r="A16" s="9" t="s">
        <v>32</v>
      </c>
      <c r="B16" s="10">
        <v>22174261</v>
      </c>
      <c r="C16" s="10">
        <v>19325536</v>
      </c>
      <c r="D16" s="10">
        <v>19325536</v>
      </c>
      <c r="E16" s="6">
        <v>1524537.627</v>
      </c>
      <c r="F16" s="7">
        <f t="shared" si="0"/>
        <v>0.07888721052808056</v>
      </c>
    </row>
    <row r="17" spans="1:6" s="8" customFormat="1" ht="18" customHeight="1">
      <c r="A17" s="9" t="s">
        <v>33</v>
      </c>
      <c r="B17" s="10">
        <v>35456527</v>
      </c>
      <c r="C17" s="10">
        <v>34964877</v>
      </c>
      <c r="D17" s="10">
        <v>34905745</v>
      </c>
      <c r="E17" s="6">
        <v>237976.183</v>
      </c>
      <c r="F17" s="7">
        <f t="shared" si="0"/>
        <v>0.006817679525247204</v>
      </c>
    </row>
    <row r="18" spans="1:6" s="8" customFormat="1" ht="18" customHeight="1">
      <c r="A18" s="9" t="s">
        <v>34</v>
      </c>
      <c r="B18" s="10">
        <v>80313761</v>
      </c>
      <c r="C18" s="10">
        <v>35259042</v>
      </c>
      <c r="D18" s="10">
        <v>35259042</v>
      </c>
      <c r="E18" s="6">
        <v>2231279.7689999994</v>
      </c>
      <c r="F18" s="7">
        <f t="shared" si="0"/>
        <v>0.0632824842206433</v>
      </c>
    </row>
    <row r="19" spans="1:6" s="8" customFormat="1" ht="18" customHeight="1" thickBot="1">
      <c r="A19" s="9" t="s">
        <v>21</v>
      </c>
      <c r="B19" s="10"/>
      <c r="C19" s="10">
        <v>10603056</v>
      </c>
      <c r="D19" s="10"/>
      <c r="E19" s="6"/>
      <c r="F19" s="7"/>
    </row>
    <row r="20" spans="1:6" s="8" customFormat="1" ht="18" customHeight="1" thickBot="1">
      <c r="A20" s="17" t="s">
        <v>6</v>
      </c>
      <c r="B20" s="18">
        <f>+SUM(B2:B19)</f>
        <v>788868012</v>
      </c>
      <c r="C20" s="18">
        <f>SUM(C2:C19)</f>
        <v>749973022</v>
      </c>
      <c r="D20" s="18">
        <f>+SUM(D2:D19)</f>
        <v>739369966</v>
      </c>
      <c r="E20" s="18">
        <f>+SUM(E2:E19)</f>
        <v>67664988.89</v>
      </c>
      <c r="F20" s="19">
        <f>E20/D20</f>
        <v>0.09151709158010349</v>
      </c>
    </row>
    <row r="29" ht="12.75">
      <c r="E29" s="1" t="s">
        <v>23</v>
      </c>
    </row>
  </sheetData>
  <sheetProtection/>
  <printOptions horizontalCentered="1" verticalCentered="1"/>
  <pageMargins left="0.5511811023622047" right="0.15748031496062992" top="0.5933333333333334" bottom="0.4724409448818898" header="0" footer="0"/>
  <pageSetup fitToHeight="1" fitToWidth="1" horizontalDpi="600" verticalDpi="600" orientation="landscape" scale="83" r:id="rId2"/>
  <headerFooter alignWithMargins="0">
    <oddHeader>&amp;L&amp;G&amp;C&amp;"Verdana,Negrita"PRESUPUESTO MOP AÑO 2021 POR REGION     
FINANCIAMIENTO FET-COVID 19     
INICIATIVAS DE INVERSION     
(Miles de $ 2021)     
SITUACION AL CIERRE DEL MES DE JUNIO</oddHeader>
    <oddFooter>&amp;L&amp;G&amp;C&amp;P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Layout" zoomScaleNormal="80" workbookViewId="0" topLeftCell="A7">
      <selection activeCell="A1" sqref="A1:F11"/>
    </sheetView>
  </sheetViews>
  <sheetFormatPr defaultColWidth="11.421875" defaultRowHeight="12.75"/>
  <cols>
    <col min="1" max="1" width="35.8515625" style="1" customWidth="1"/>
    <col min="2" max="2" width="33.28125" style="1" customWidth="1"/>
    <col min="3" max="3" width="25.140625" style="1" customWidth="1"/>
    <col min="4" max="4" width="22.57421875" style="1" customWidth="1"/>
    <col min="5" max="5" width="24.421875" style="1" customWidth="1"/>
    <col min="6" max="6" width="26.140625" style="2" customWidth="1"/>
    <col min="7" max="16384" width="11.421875" style="1" customWidth="1"/>
  </cols>
  <sheetData>
    <row r="1" spans="1:6" ht="56.25" customHeight="1" thickBot="1">
      <c r="A1" s="20" t="s">
        <v>0</v>
      </c>
      <c r="B1" s="21" t="s">
        <v>7</v>
      </c>
      <c r="C1" s="21" t="s">
        <v>10</v>
      </c>
      <c r="D1" s="20" t="s">
        <v>8</v>
      </c>
      <c r="E1" s="20" t="s">
        <v>9</v>
      </c>
      <c r="F1" s="20" t="s">
        <v>40</v>
      </c>
    </row>
    <row r="2" spans="1:6" s="8" customFormat="1" ht="18" customHeight="1">
      <c r="A2" s="22" t="s">
        <v>1</v>
      </c>
      <c r="B2" s="23">
        <v>11904427</v>
      </c>
      <c r="C2" s="23">
        <v>11904427</v>
      </c>
      <c r="D2" s="23">
        <v>11904427</v>
      </c>
      <c r="E2" s="23">
        <v>1516702.5010000004</v>
      </c>
      <c r="F2" s="24">
        <f>+IF(D2=0,"-",E2/D2)</f>
        <v>0.1274065942863105</v>
      </c>
    </row>
    <row r="3" spans="1:6" s="8" customFormat="1" ht="18" customHeight="1">
      <c r="A3" s="25" t="s">
        <v>25</v>
      </c>
      <c r="B3" s="23">
        <v>140801596</v>
      </c>
      <c r="C3" s="23">
        <v>133918279</v>
      </c>
      <c r="D3" s="23">
        <v>139491543</v>
      </c>
      <c r="E3" s="26">
        <v>46029533.63000001</v>
      </c>
      <c r="F3" s="24">
        <f aca="true" t="shared" si="0" ref="F3:F13">+IF(D3=0,"-",E3/D3)</f>
        <v>0.3299808191956125</v>
      </c>
    </row>
    <row r="4" spans="1:6" s="8" customFormat="1" ht="18" customHeight="1">
      <c r="A4" s="25" t="s">
        <v>2</v>
      </c>
      <c r="B4" s="23">
        <v>1224421462</v>
      </c>
      <c r="C4" s="23">
        <v>1048217333</v>
      </c>
      <c r="D4" s="23">
        <v>1048147600</v>
      </c>
      <c r="E4" s="23">
        <v>433048907.03300005</v>
      </c>
      <c r="F4" s="24">
        <f t="shared" si="0"/>
        <v>0.413156417123886</v>
      </c>
    </row>
    <row r="5" spans="1:6" s="8" customFormat="1" ht="18" customHeight="1">
      <c r="A5" s="25" t="s">
        <v>26</v>
      </c>
      <c r="B5" s="23">
        <v>73670723</v>
      </c>
      <c r="C5" s="23">
        <v>73670723</v>
      </c>
      <c r="D5" s="23">
        <v>73670722</v>
      </c>
      <c r="E5" s="23">
        <v>31688070.041999996</v>
      </c>
      <c r="F5" s="24">
        <f t="shared" si="0"/>
        <v>0.43013111832947687</v>
      </c>
    </row>
    <row r="6" spans="1:6" s="8" customFormat="1" ht="18" customHeight="1">
      <c r="A6" s="25" t="s">
        <v>3</v>
      </c>
      <c r="B6" s="23">
        <v>60144148</v>
      </c>
      <c r="C6" s="23">
        <v>60144148</v>
      </c>
      <c r="D6" s="23">
        <v>60144148</v>
      </c>
      <c r="E6" s="23">
        <v>39164650.84599999</v>
      </c>
      <c r="F6" s="24">
        <f t="shared" si="0"/>
        <v>0.6511797431397647</v>
      </c>
    </row>
    <row r="7" spans="1:6" s="8" customFormat="1" ht="18" customHeight="1">
      <c r="A7" s="25" t="s">
        <v>5</v>
      </c>
      <c r="B7" s="23">
        <v>60619</v>
      </c>
      <c r="C7" s="23">
        <v>60619</v>
      </c>
      <c r="D7" s="23">
        <v>33334</v>
      </c>
      <c r="E7" s="26">
        <v>0</v>
      </c>
      <c r="F7" s="24">
        <f t="shared" si="0"/>
        <v>0</v>
      </c>
    </row>
    <row r="8" spans="1:6" s="8" customFormat="1" ht="18" customHeight="1">
      <c r="A8" s="25" t="s">
        <v>4</v>
      </c>
      <c r="B8" s="23">
        <v>204414</v>
      </c>
      <c r="C8" s="23">
        <v>204414</v>
      </c>
      <c r="D8" s="23">
        <v>197049</v>
      </c>
      <c r="E8" s="23">
        <v>95419.90299999999</v>
      </c>
      <c r="F8" s="24">
        <f t="shared" si="0"/>
        <v>0.48424454323543886</v>
      </c>
    </row>
    <row r="9" spans="1:6" s="8" customFormat="1" ht="18" customHeight="1">
      <c r="A9" s="25" t="s">
        <v>27</v>
      </c>
      <c r="B9" s="23">
        <v>142048072</v>
      </c>
      <c r="C9" s="23">
        <v>160995572</v>
      </c>
      <c r="D9" s="23">
        <v>160935274</v>
      </c>
      <c r="E9" s="23">
        <v>58269491.598000005</v>
      </c>
      <c r="F9" s="24">
        <f t="shared" si="0"/>
        <v>0.3620678683406598</v>
      </c>
    </row>
    <row r="10" spans="1:6" s="8" customFormat="1" ht="18" customHeight="1">
      <c r="A10" s="25" t="s">
        <v>30</v>
      </c>
      <c r="B10" s="23">
        <v>307696463</v>
      </c>
      <c r="C10" s="23">
        <v>470555831</v>
      </c>
      <c r="D10" s="23">
        <v>463672514</v>
      </c>
      <c r="E10" s="23">
        <v>181399379.06100002</v>
      </c>
      <c r="F10" s="24">
        <f t="shared" si="0"/>
        <v>0.39122305848174566</v>
      </c>
    </row>
    <row r="11" spans="1:6" s="8" customFormat="1" ht="18" customHeight="1">
      <c r="A11" s="25" t="s">
        <v>29</v>
      </c>
      <c r="B11" s="23">
        <v>5224853</v>
      </c>
      <c r="C11" s="23">
        <v>5224853</v>
      </c>
      <c r="D11" s="23">
        <v>5224853</v>
      </c>
      <c r="E11" s="23">
        <v>1133493.4249999998</v>
      </c>
      <c r="F11" s="24">
        <f t="shared" si="0"/>
        <v>0.2169426441279783</v>
      </c>
    </row>
    <row r="12" spans="1:6" s="8" customFormat="1" ht="18" customHeight="1">
      <c r="A12" s="27" t="s">
        <v>22</v>
      </c>
      <c r="B12" s="23">
        <v>134564</v>
      </c>
      <c r="C12" s="23">
        <v>134564</v>
      </c>
      <c r="D12" s="23">
        <v>0</v>
      </c>
      <c r="E12" s="23">
        <v>0</v>
      </c>
      <c r="F12" s="24" t="str">
        <f t="shared" si="0"/>
        <v>-</v>
      </c>
    </row>
    <row r="13" spans="1:6" s="8" customFormat="1" ht="18" customHeight="1">
      <c r="A13" s="27" t="s">
        <v>37</v>
      </c>
      <c r="B13" s="23">
        <v>102250</v>
      </c>
      <c r="C13" s="23">
        <v>102250</v>
      </c>
      <c r="D13" s="23">
        <v>0</v>
      </c>
      <c r="E13" s="26">
        <v>0</v>
      </c>
      <c r="F13" s="24" t="str">
        <f t="shared" si="0"/>
        <v>-</v>
      </c>
    </row>
    <row r="14" spans="1:6" s="8" customFormat="1" ht="18" customHeight="1" thickBot="1">
      <c r="A14" s="28" t="s">
        <v>6</v>
      </c>
      <c r="B14" s="29">
        <f>+SUM(B2:B13)</f>
        <v>1966413591</v>
      </c>
      <c r="C14" s="29">
        <f>SUM(C2:C13)</f>
        <v>1965133013</v>
      </c>
      <c r="D14" s="29">
        <f>+SUM(D2:D13)</f>
        <v>1963421464</v>
      </c>
      <c r="E14" s="29">
        <f>+SUM(E2:E13)</f>
        <v>792345648.039</v>
      </c>
      <c r="F14" s="30">
        <f>E14/D14</f>
        <v>0.40355352254568205</v>
      </c>
    </row>
    <row r="17" spans="2:6" s="31" customFormat="1" ht="12.75" hidden="1">
      <c r="B17" s="31">
        <f>+B14-'Por region REGU'!B20</f>
        <v>0</v>
      </c>
      <c r="D17" s="31">
        <f>+D14-'Por region REGU'!D20</f>
        <v>0</v>
      </c>
      <c r="E17" s="31">
        <f>+E14-'Por region REGU'!E20</f>
        <v>0</v>
      </c>
      <c r="F17" s="31">
        <f>+F14-'Por region REGU'!F20</f>
        <v>0</v>
      </c>
    </row>
  </sheetData>
  <sheetProtection/>
  <printOptions horizontalCentered="1"/>
  <pageMargins left="0.5511811023622047" right="0.15748031496062992" top="1.0029166666666667" bottom="0.4724409448818898" header="0" footer="0"/>
  <pageSetup fitToHeight="1" fitToWidth="1" horizontalDpi="600" verticalDpi="600" orientation="landscape" scale="78" r:id="rId2"/>
  <headerFooter alignWithMargins="0">
    <oddHeader>&amp;L&amp;G&amp;C&amp;"Verdana,Negrita"PRESUPUESTO MOP AÑO 2021     
FINANCIAMIENTO REGULAR     
INICIATIVAS DE INVERSION     
(Miles de $ 2021)     
SITUACION AL CIERRE DEL MES DE JUNIO</oddHeader>
    <oddFooter>&amp;L&amp;G&amp;R&amp;P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view="pageLayout" zoomScaleNormal="90" workbookViewId="0" topLeftCell="A1">
      <selection activeCell="A1" sqref="A1"/>
    </sheetView>
  </sheetViews>
  <sheetFormatPr defaultColWidth="11.421875" defaultRowHeight="12.75"/>
  <cols>
    <col min="1" max="1" width="39.8515625" style="1" bestFit="1" customWidth="1"/>
    <col min="2" max="5" width="24.7109375" style="1" customWidth="1"/>
    <col min="6" max="6" width="23.00390625" style="2" customWidth="1"/>
    <col min="7" max="16384" width="11.421875" style="1" customWidth="1"/>
  </cols>
  <sheetData>
    <row r="1" spans="1:6" ht="56.25" customHeight="1" thickBot="1">
      <c r="A1" s="3" t="s">
        <v>24</v>
      </c>
      <c r="B1" s="4" t="s">
        <v>7</v>
      </c>
      <c r="C1" s="4" t="s">
        <v>10</v>
      </c>
      <c r="D1" s="3" t="s">
        <v>8</v>
      </c>
      <c r="E1" s="3" t="s">
        <v>9</v>
      </c>
      <c r="F1" s="3" t="s">
        <v>39</v>
      </c>
    </row>
    <row r="2" spans="1:6" s="8" customFormat="1" ht="18" customHeight="1">
      <c r="A2" s="5" t="s">
        <v>11</v>
      </c>
      <c r="B2" s="6">
        <v>97941171</v>
      </c>
      <c r="C2" s="6">
        <v>85942645</v>
      </c>
      <c r="D2" s="6">
        <v>85942645</v>
      </c>
      <c r="E2" s="6">
        <v>47121238.46800002</v>
      </c>
      <c r="F2" s="7">
        <f>_xlfn.IFERROR(E2/D2,0)</f>
        <v>0.548287040362791</v>
      </c>
    </row>
    <row r="3" spans="1:6" s="8" customFormat="1" ht="18" customHeight="1">
      <c r="A3" s="9" t="s">
        <v>12</v>
      </c>
      <c r="B3" s="10">
        <v>46341640</v>
      </c>
      <c r="C3" s="10">
        <v>43793744</v>
      </c>
      <c r="D3" s="10">
        <v>43793744</v>
      </c>
      <c r="E3" s="6">
        <v>14555623.273</v>
      </c>
      <c r="F3" s="7">
        <f aca="true" t="shared" si="0" ref="F3:F18">_xlfn.IFERROR(E3/D3,0)</f>
        <v>0.33236763846909273</v>
      </c>
    </row>
    <row r="4" spans="1:6" s="8" customFormat="1" ht="18" customHeight="1">
      <c r="A4" s="9" t="s">
        <v>13</v>
      </c>
      <c r="B4" s="10">
        <v>87274598</v>
      </c>
      <c r="C4" s="10">
        <v>81725924</v>
      </c>
      <c r="D4" s="10">
        <v>81725924</v>
      </c>
      <c r="E4" s="6">
        <v>39614236.552</v>
      </c>
      <c r="F4" s="7">
        <f t="shared" si="0"/>
        <v>0.4847205710638402</v>
      </c>
    </row>
    <row r="5" spans="1:6" s="8" customFormat="1" ht="18" customHeight="1">
      <c r="A5" s="9" t="s">
        <v>14</v>
      </c>
      <c r="B5" s="10">
        <v>59911182</v>
      </c>
      <c r="C5" s="10">
        <v>55901793</v>
      </c>
      <c r="D5" s="10">
        <v>55901793</v>
      </c>
      <c r="E5" s="6">
        <v>25843843.250000004</v>
      </c>
      <c r="F5" s="7">
        <f t="shared" si="0"/>
        <v>0.4623079486913775</v>
      </c>
    </row>
    <row r="6" spans="1:6" s="8" customFormat="1" ht="18" customHeight="1">
      <c r="A6" s="9" t="s">
        <v>15</v>
      </c>
      <c r="B6" s="10">
        <v>116632494</v>
      </c>
      <c r="C6" s="10">
        <v>122913951</v>
      </c>
      <c r="D6" s="10">
        <v>122913951</v>
      </c>
      <c r="E6" s="6">
        <v>65666075.968</v>
      </c>
      <c r="F6" s="7">
        <f t="shared" si="0"/>
        <v>0.5342442858093465</v>
      </c>
    </row>
    <row r="7" spans="1:6" s="8" customFormat="1" ht="18" customHeight="1">
      <c r="A7" s="9" t="s">
        <v>16</v>
      </c>
      <c r="B7" s="10">
        <v>152409126</v>
      </c>
      <c r="C7" s="10">
        <v>141382437</v>
      </c>
      <c r="D7" s="10">
        <v>141382437</v>
      </c>
      <c r="E7" s="6">
        <v>72872763.47500004</v>
      </c>
      <c r="F7" s="7">
        <f t="shared" si="0"/>
        <v>0.5154300988247927</v>
      </c>
    </row>
    <row r="8" spans="1:6" s="8" customFormat="1" ht="18" customHeight="1">
      <c r="A8" s="9" t="s">
        <v>35</v>
      </c>
      <c r="B8" s="10">
        <v>191092755</v>
      </c>
      <c r="C8" s="10">
        <v>226688078</v>
      </c>
      <c r="D8" s="10">
        <v>226688078</v>
      </c>
      <c r="E8" s="6">
        <v>99917205.43900003</v>
      </c>
      <c r="F8" s="7">
        <f t="shared" si="0"/>
        <v>0.4407695645952763</v>
      </c>
    </row>
    <row r="9" spans="1:6" s="8" customFormat="1" ht="18" customHeight="1">
      <c r="A9" s="16" t="s">
        <v>36</v>
      </c>
      <c r="B9" s="10">
        <v>77783494</v>
      </c>
      <c r="C9" s="10">
        <v>73866842</v>
      </c>
      <c r="D9" s="10">
        <v>73866842</v>
      </c>
      <c r="E9" s="6">
        <v>21376399.959</v>
      </c>
      <c r="F9" s="7">
        <f t="shared" si="0"/>
        <v>0.28939100928397615</v>
      </c>
    </row>
    <row r="10" spans="1:6" s="8" customFormat="1" ht="18" customHeight="1">
      <c r="A10" s="16" t="s">
        <v>17</v>
      </c>
      <c r="B10" s="10">
        <v>102549997</v>
      </c>
      <c r="C10" s="10">
        <v>99479818</v>
      </c>
      <c r="D10" s="10">
        <v>99479818</v>
      </c>
      <c r="E10" s="6">
        <v>44613823.304</v>
      </c>
      <c r="F10" s="7">
        <f t="shared" si="0"/>
        <v>0.4484710989720548</v>
      </c>
    </row>
    <row r="11" spans="1:6" s="8" customFormat="1" ht="18" customHeight="1">
      <c r="A11" s="16" t="s">
        <v>28</v>
      </c>
      <c r="B11" s="10">
        <v>50514809</v>
      </c>
      <c r="C11" s="10">
        <v>50340628</v>
      </c>
      <c r="D11" s="10">
        <v>50340628</v>
      </c>
      <c r="E11" s="6">
        <v>16308443.386000004</v>
      </c>
      <c r="F11" s="7">
        <f t="shared" si="0"/>
        <v>0.32396185812382006</v>
      </c>
    </row>
    <row r="12" spans="1:6" s="8" customFormat="1" ht="18" customHeight="1">
      <c r="A12" s="9" t="s">
        <v>31</v>
      </c>
      <c r="B12" s="10">
        <v>131864676</v>
      </c>
      <c r="C12" s="10">
        <v>150776044</v>
      </c>
      <c r="D12" s="10">
        <v>150776044</v>
      </c>
      <c r="E12" s="6">
        <v>47802732.336</v>
      </c>
      <c r="F12" s="7">
        <f>_xlfn.IFERROR(E12/D12,0)</f>
        <v>0.31704461178196186</v>
      </c>
    </row>
    <row r="13" spans="1:6" s="8" customFormat="1" ht="18" customHeight="1">
      <c r="A13" s="9" t="s">
        <v>18</v>
      </c>
      <c r="B13" s="10">
        <v>177632725</v>
      </c>
      <c r="C13" s="10">
        <v>149898111</v>
      </c>
      <c r="D13" s="10">
        <v>149898111</v>
      </c>
      <c r="E13" s="6">
        <v>66097081.88500003</v>
      </c>
      <c r="F13" s="7">
        <f t="shared" si="0"/>
        <v>0.44094673004251556</v>
      </c>
    </row>
    <row r="14" spans="1:6" s="8" customFormat="1" ht="18" customHeight="1">
      <c r="A14" s="9" t="s">
        <v>19</v>
      </c>
      <c r="B14" s="10">
        <v>157215665</v>
      </c>
      <c r="C14" s="10">
        <v>119466728</v>
      </c>
      <c r="D14" s="10">
        <v>119466728</v>
      </c>
      <c r="E14" s="6">
        <v>48884039.725999996</v>
      </c>
      <c r="F14" s="7">
        <f t="shared" si="0"/>
        <v>0.409185390312188</v>
      </c>
    </row>
    <row r="15" spans="1:6" s="8" customFormat="1" ht="18" customHeight="1">
      <c r="A15" s="9" t="s">
        <v>20</v>
      </c>
      <c r="B15" s="10">
        <v>192709811</v>
      </c>
      <c r="C15" s="10">
        <v>228347342</v>
      </c>
      <c r="D15" s="10">
        <v>228347342</v>
      </c>
      <c r="E15" s="6">
        <v>94008001.10099998</v>
      </c>
      <c r="F15" s="7">
        <f t="shared" si="0"/>
        <v>0.41168861558721354</v>
      </c>
    </row>
    <row r="16" spans="1:6" s="8" customFormat="1" ht="18" customHeight="1">
      <c r="A16" s="9" t="s">
        <v>32</v>
      </c>
      <c r="B16" s="10">
        <v>87284196</v>
      </c>
      <c r="C16" s="10">
        <v>73640676</v>
      </c>
      <c r="D16" s="10">
        <v>73640676</v>
      </c>
      <c r="E16" s="6">
        <v>22796937.488999996</v>
      </c>
      <c r="F16" s="7">
        <f t="shared" si="0"/>
        <v>0.3095699106428626</v>
      </c>
    </row>
    <row r="17" spans="1:6" s="8" customFormat="1" ht="18" customHeight="1">
      <c r="A17" s="9" t="s">
        <v>33</v>
      </c>
      <c r="B17" s="10">
        <v>84471294</v>
      </c>
      <c r="C17" s="10">
        <v>54258446</v>
      </c>
      <c r="D17" s="10">
        <v>54258446</v>
      </c>
      <c r="E17" s="6">
        <v>16592366.484000003</v>
      </c>
      <c r="F17" s="7">
        <f t="shared" si="0"/>
        <v>0.30580246408089173</v>
      </c>
    </row>
    <row r="18" spans="1:6" s="8" customFormat="1" ht="18" customHeight="1">
      <c r="A18" s="9" t="s">
        <v>34</v>
      </c>
      <c r="B18" s="10">
        <v>152783958</v>
      </c>
      <c r="C18" s="10">
        <v>204998257</v>
      </c>
      <c r="D18" s="10">
        <v>204998257</v>
      </c>
      <c r="E18" s="6">
        <v>48274835.94400002</v>
      </c>
      <c r="F18" s="7">
        <f t="shared" si="0"/>
        <v>0.23548900683579968</v>
      </c>
    </row>
    <row r="19" spans="1:6" s="8" customFormat="1" ht="20.25" customHeight="1" thickBot="1">
      <c r="A19" s="9" t="s">
        <v>21</v>
      </c>
      <c r="B19" s="10"/>
      <c r="C19" s="10">
        <v>1711549</v>
      </c>
      <c r="D19" s="10">
        <v>0</v>
      </c>
      <c r="E19" s="6">
        <v>0</v>
      </c>
      <c r="F19" s="7"/>
    </row>
    <row r="20" spans="1:6" s="8" customFormat="1" ht="18" customHeight="1" thickBot="1">
      <c r="A20" s="17" t="s">
        <v>6</v>
      </c>
      <c r="B20" s="18">
        <f>+SUM(B2:B19)</f>
        <v>1966413591</v>
      </c>
      <c r="C20" s="18">
        <f>SUM(C2:C19)</f>
        <v>1965133013</v>
      </c>
      <c r="D20" s="18">
        <f>+SUM(D2:D19)</f>
        <v>1963421464</v>
      </c>
      <c r="E20" s="18">
        <f>+SUM(E2:E19)</f>
        <v>792345648.0389999</v>
      </c>
      <c r="F20" s="19">
        <f>E20/D20</f>
        <v>0.403553522545682</v>
      </c>
    </row>
    <row r="29" ht="12.75">
      <c r="E29" s="1" t="s">
        <v>23</v>
      </c>
    </row>
  </sheetData>
  <sheetProtection/>
  <printOptions horizontalCentered="1" verticalCentered="1"/>
  <pageMargins left="0.5511811023622047" right="0.15748031496062992" top="0.5534375" bottom="0.4724409448818898" header="0" footer="0"/>
  <pageSetup fitToHeight="1" fitToWidth="1" horizontalDpi="600" verticalDpi="600" orientation="landscape" scale="32" r:id="rId2"/>
  <headerFooter alignWithMargins="0">
    <oddHeader>&amp;L&amp;G&amp;C&amp;"Verdana,Negrita"PRESUPUESTO MOP AÑO 2021 POR REGION     
FINANCIAMIENTO REGULAR     
INICIATIVAS DE INVERSION     
(Miles de $ 2021)     
SITUACION AL CIERRE DEL MES DE JUNIO</oddHeader>
    <oddFooter>&amp;L&amp;G&amp;R&amp;P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Obras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Obras Publicas</dc:creator>
  <cp:keywords/>
  <dc:description/>
  <cp:lastModifiedBy>Windows User</cp:lastModifiedBy>
  <cp:lastPrinted>2021-07-15T21:20:36Z</cp:lastPrinted>
  <dcterms:created xsi:type="dcterms:W3CDTF">2005-09-27T16:03:12Z</dcterms:created>
  <dcterms:modified xsi:type="dcterms:W3CDTF">2021-07-15T21:21:41Z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>Dirección de Planeamiento</vt:lpwstr>
  </property>
  <property fmtid="{D5CDD505-2E9C-101B-9397-08002B2CF9AE}" pid="4" name="ord">
    <vt:lpwstr>8.00000000000000</vt:lpwstr>
  </property>
  <property fmtid="{D5CDD505-2E9C-101B-9397-08002B2CF9AE}" pid="5" name="url_documen">
    <vt:lpwstr>/InformaciondePresupuestoMOP/informedeejecucionpresupuestaria/Documents/2021/Decretado_ejecutado_junio_2021.xls</vt:lpwstr>
  </property>
  <property fmtid="{D5CDD505-2E9C-101B-9397-08002B2CF9AE}" pid="6" name="A">
    <vt:lpwstr>2021</vt:lpwstr>
  </property>
  <property fmtid="{D5CDD505-2E9C-101B-9397-08002B2CF9AE}" pid="7" name="M">
    <vt:lpwstr>6.00000000000000</vt:lpwstr>
  </property>
</Properties>
</file>