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2855" activeTab="3"/>
  </bookViews>
  <sheets>
    <sheet name="Por servicio FET" sheetId="1" r:id="rId1"/>
    <sheet name="Por region FET" sheetId="2" r:id="rId2"/>
    <sheet name="Por servicio REGU" sheetId="3" r:id="rId3"/>
    <sheet name="Por region REGU" sheetId="4" r:id="rId4"/>
  </sheets>
  <definedNames>
    <definedName name="_xlfn.IFERROR" hidden="1">#NAME?</definedName>
    <definedName name="_xlnm.Print_Area" localSheetId="1">'Por region FET'!$A$1:$F$21</definedName>
    <definedName name="_xlnm.Print_Area" localSheetId="3">'Por region REGU'!$A$1:$F$21</definedName>
    <definedName name="_xlnm.Print_Area" localSheetId="0">'Por servicio FET'!$A$1:$F$16</definedName>
    <definedName name="_xlnm.Print_Area" localSheetId="2">'Por servicio REGU'!$A$1:$F$15</definedName>
  </definedNames>
  <calcPr fullCalcOnLoad="1"/>
</workbook>
</file>

<file path=xl/sharedStrings.xml><?xml version="1.0" encoding="utf-8"?>
<sst xmlns="http://schemas.openxmlformats.org/spreadsheetml/2006/main" count="91" uniqueCount="41">
  <si>
    <t>SERVICIOS</t>
  </si>
  <si>
    <t>ARQUITECTURA</t>
  </si>
  <si>
    <t>VIALIDAD</t>
  </si>
  <si>
    <t>AEROPUERTOS</t>
  </si>
  <si>
    <t xml:space="preserve">PLANEAMIENTO </t>
  </si>
  <si>
    <t>ADMIN. Y EJECUCION DE OO.PP.</t>
  </si>
  <si>
    <t>TOTAL</t>
  </si>
  <si>
    <t>Monto Asignado en Ley de Presupuestos</t>
  </si>
  <si>
    <t xml:space="preserve">Monto Decretado </t>
  </si>
  <si>
    <t>Monto Ejecutado</t>
  </si>
  <si>
    <t>Presupuesto
Vigente</t>
  </si>
  <si>
    <t>Arica y Parinacota</t>
  </si>
  <si>
    <t>Tarapacá</t>
  </si>
  <si>
    <t>Antofagasta</t>
  </si>
  <si>
    <t>Atacama</t>
  </si>
  <si>
    <t>Coquimbo</t>
  </si>
  <si>
    <t xml:space="preserve">Valparaíso </t>
  </si>
  <si>
    <t>Maule</t>
  </si>
  <si>
    <t>Araucanía</t>
  </si>
  <si>
    <t>Los Ríos</t>
  </si>
  <si>
    <t>Los Lagos</t>
  </si>
  <si>
    <t>Fondos sin decretar</t>
  </si>
  <si>
    <t>I. N. HIDRAULICA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</si>
  <si>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</si>
  <si>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REGIONES</t>
  </si>
  <si>
    <t xml:space="preserve">OBRAS HIDRAULICAS </t>
  </si>
  <si>
    <t>OBRAS PORTUARIAS</t>
  </si>
  <si>
    <t>AGUA POTABLE RURAL</t>
  </si>
  <si>
    <t>Ñuble</t>
  </si>
  <si>
    <t>D. GRAL. DE AGUAS</t>
  </si>
  <si>
    <t xml:space="preserve">D. GRAL. CONCESIONES </t>
  </si>
  <si>
    <t xml:space="preserve">Biobío </t>
  </si>
  <si>
    <t>Aysén del Gral. Carlos Ibáñez del Campo</t>
  </si>
  <si>
    <t>Magallanes y de la Antártica Chilena</t>
  </si>
  <si>
    <t>Interregional</t>
  </si>
  <si>
    <t>Metropolitana de Santiago</t>
  </si>
  <si>
    <t>Libertador General Bernardo O'Higgins</t>
  </si>
  <si>
    <t>S. SERVICIOS SANITARIOS</t>
  </si>
  <si>
    <t>SECRETARIA  Y ADM. GRAL</t>
  </si>
  <si>
    <r>
      <t>% Avance de la Ejecución</t>
    </r>
    <r>
      <rPr>
        <b/>
        <sz val="8"/>
        <rFont val="Verdana"/>
        <family val="2"/>
      </rPr>
      <t xml:space="preserve"> (Ejecutado/Decretado)</t>
    </r>
  </si>
  <si>
    <t>% Avance de la Ejecución (Ejecutado/Decretado)</t>
  </si>
</sst>
</file>

<file path=xl/styles.xml><?xml version="1.0" encoding="utf-8"?>
<styleSheet xmlns="http://schemas.openxmlformats.org/spreadsheetml/2006/main">
  <numFmts count="17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* #,##0_-;\-* #,##0_-;_-* &quot;-&quot;_-;_-@_-"/>
    <numFmt numFmtId="170" formatCode="_-&quot;XDR&quot;* #,##0.00_-;\-&quot;XDR&quot;* #,##0.00_-;_-&quot;XDR&quot;* &quot;-&quot;??_-;_-@_-"/>
    <numFmt numFmtId="171" formatCode="_-* #,##0.00_-;\-* #,##0.00_-;_-* &quot;-&quot;??_-;_-@_-"/>
    <numFmt numFmtId="172" formatCode="0.0%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Verdana"/>
      <family val="2"/>
    </font>
    <font>
      <b/>
      <sz val="11"/>
      <name val="Verdana"/>
      <family val="2"/>
    </font>
    <font>
      <b/>
      <sz val="8"/>
      <name val="Verdana"/>
      <family val="2"/>
    </font>
    <font>
      <sz val="11"/>
      <name val="Verdana"/>
      <family val="2"/>
    </font>
    <font>
      <b/>
      <sz val="10"/>
      <name val="Verdana"/>
      <family val="2"/>
    </font>
    <font>
      <b/>
      <sz val="10"/>
      <color indexed="10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/>
      <right style="thin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31">
    <xf numFmtId="0" fontId="0" fillId="0" borderId="0" xfId="0" applyAlignment="1">
      <alignment/>
    </xf>
    <xf numFmtId="3" fontId="18" fillId="0" borderId="0" xfId="0" applyNumberFormat="1" applyFont="1" applyFill="1" applyAlignment="1">
      <alignment/>
    </xf>
    <xf numFmtId="3" fontId="18" fillId="0" borderId="0" xfId="0" applyNumberFormat="1" applyFont="1" applyFill="1" applyAlignment="1">
      <alignment horizontal="center"/>
    </xf>
    <xf numFmtId="3" fontId="19" fillId="33" borderId="10" xfId="0" applyNumberFormat="1" applyFont="1" applyFill="1" applyBorder="1" applyAlignment="1">
      <alignment horizontal="center" vertical="center" wrapText="1"/>
    </xf>
    <xf numFmtId="3" fontId="19" fillId="33" borderId="11" xfId="0" applyNumberFormat="1" applyFont="1" applyFill="1" applyBorder="1" applyAlignment="1">
      <alignment horizontal="center" vertical="center" wrapText="1"/>
    </xf>
    <xf numFmtId="3" fontId="21" fillId="33" borderId="12" xfId="0" applyNumberFormat="1" applyFont="1" applyFill="1" applyBorder="1" applyAlignment="1">
      <alignment vertical="center"/>
    </xf>
    <xf numFmtId="3" fontId="21" fillId="0" borderId="12" xfId="0" applyNumberFormat="1" applyFont="1" applyFill="1" applyBorder="1" applyAlignment="1">
      <alignment vertical="center"/>
    </xf>
    <xf numFmtId="172" fontId="21" fillId="0" borderId="13" xfId="0" applyNumberFormat="1" applyFont="1" applyFill="1" applyBorder="1" applyAlignment="1">
      <alignment horizontal="center" vertical="center"/>
    </xf>
    <xf numFmtId="3" fontId="18" fillId="0" borderId="0" xfId="0" applyNumberFormat="1" applyFont="1" applyFill="1" applyAlignment="1">
      <alignment vertical="center"/>
    </xf>
    <xf numFmtId="3" fontId="21" fillId="33" borderId="13" xfId="0" applyNumberFormat="1" applyFont="1" applyFill="1" applyBorder="1" applyAlignment="1">
      <alignment vertical="center"/>
    </xf>
    <xf numFmtId="3" fontId="21" fillId="0" borderId="13" xfId="0" applyNumberFormat="1" applyFont="1" applyFill="1" applyBorder="1" applyAlignment="1">
      <alignment vertical="center"/>
    </xf>
    <xf numFmtId="3" fontId="22" fillId="33" borderId="10" xfId="0" applyNumberFormat="1" applyFont="1" applyFill="1" applyBorder="1" applyAlignment="1">
      <alignment horizontal="center" vertical="center" wrapText="1"/>
    </xf>
    <xf numFmtId="3" fontId="22" fillId="33" borderId="11" xfId="0" applyNumberFormat="1" applyFont="1" applyFill="1" applyBorder="1" applyAlignment="1">
      <alignment horizontal="center" vertical="center" wrapText="1"/>
    </xf>
    <xf numFmtId="3" fontId="18" fillId="33" borderId="12" xfId="0" applyNumberFormat="1" applyFont="1" applyFill="1" applyBorder="1" applyAlignment="1">
      <alignment vertical="center"/>
    </xf>
    <xf numFmtId="3" fontId="18" fillId="0" borderId="12" xfId="0" applyNumberFormat="1" applyFont="1" applyFill="1" applyBorder="1" applyAlignment="1">
      <alignment vertical="center"/>
    </xf>
    <xf numFmtId="172" fontId="18" fillId="0" borderId="13" xfId="0" applyNumberFormat="1" applyFont="1" applyFill="1" applyBorder="1" applyAlignment="1">
      <alignment horizontal="center" vertical="center"/>
    </xf>
    <xf numFmtId="3" fontId="18" fillId="33" borderId="13" xfId="0" applyNumberFormat="1" applyFont="1" applyFill="1" applyBorder="1" applyAlignment="1">
      <alignment vertical="center"/>
    </xf>
    <xf numFmtId="3" fontId="18" fillId="0" borderId="13" xfId="0" applyNumberFormat="1" applyFont="1" applyFill="1" applyBorder="1" applyAlignment="1">
      <alignment vertical="center"/>
    </xf>
    <xf numFmtId="3" fontId="18" fillId="33" borderId="14" xfId="0" applyNumberFormat="1" applyFont="1" applyFill="1" applyBorder="1" applyAlignment="1">
      <alignment vertical="center"/>
    </xf>
    <xf numFmtId="3" fontId="22" fillId="33" borderId="15" xfId="0" applyNumberFormat="1" applyFont="1" applyFill="1" applyBorder="1" applyAlignment="1">
      <alignment horizontal="center" vertical="center"/>
    </xf>
    <xf numFmtId="3" fontId="22" fillId="33" borderId="15" xfId="0" applyNumberFormat="1" applyFont="1" applyFill="1" applyBorder="1" applyAlignment="1">
      <alignment vertical="center"/>
    </xf>
    <xf numFmtId="172" fontId="22" fillId="33" borderId="15" xfId="0" applyNumberFormat="1" applyFont="1" applyFill="1" applyBorder="1" applyAlignment="1">
      <alignment horizontal="center" vertical="center"/>
    </xf>
    <xf numFmtId="3" fontId="41" fillId="0" borderId="0" xfId="0" applyNumberFormat="1" applyFont="1" applyFill="1" applyAlignment="1">
      <alignment/>
    </xf>
    <xf numFmtId="3" fontId="21" fillId="33" borderId="13" xfId="0" applyNumberFormat="1" applyFont="1" applyFill="1" applyBorder="1" applyAlignment="1">
      <alignment horizontal="left" vertical="center"/>
    </xf>
    <xf numFmtId="3" fontId="19" fillId="33" borderId="10" xfId="0" applyNumberFormat="1" applyFont="1" applyFill="1" applyBorder="1" applyAlignment="1">
      <alignment horizontal="center" vertical="center"/>
    </xf>
    <xf numFmtId="3" fontId="19" fillId="33" borderId="16" xfId="0" applyNumberFormat="1" applyFont="1" applyFill="1" applyBorder="1" applyAlignment="1">
      <alignment vertical="center"/>
    </xf>
    <xf numFmtId="172" fontId="19" fillId="33" borderId="10" xfId="0" applyNumberFormat="1" applyFont="1" applyFill="1" applyBorder="1" applyAlignment="1">
      <alignment horizontal="center" vertical="center"/>
    </xf>
    <xf numFmtId="3" fontId="18" fillId="33" borderId="13" xfId="0" applyNumberFormat="1" applyFont="1" applyFill="1" applyBorder="1" applyAlignment="1">
      <alignment horizontal="left" vertical="center"/>
    </xf>
    <xf numFmtId="3" fontId="22" fillId="33" borderId="10" xfId="0" applyNumberFormat="1" applyFont="1" applyFill="1" applyBorder="1" applyAlignment="1">
      <alignment horizontal="center" vertical="center"/>
    </xf>
    <xf numFmtId="3" fontId="22" fillId="33" borderId="16" xfId="0" applyNumberFormat="1" applyFont="1" applyFill="1" applyBorder="1" applyAlignment="1">
      <alignment vertical="center"/>
    </xf>
    <xf numFmtId="172" fontId="22" fillId="33" borderId="10" xfId="0" applyNumberFormat="1" applyFont="1" applyFill="1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view="pageLayout" zoomScaleNormal="80" workbookViewId="0" topLeftCell="A10">
      <selection activeCell="A1" sqref="A1"/>
    </sheetView>
  </sheetViews>
  <sheetFormatPr defaultColWidth="11.421875" defaultRowHeight="12.75"/>
  <cols>
    <col min="1" max="1" width="35.8515625" style="1" customWidth="1"/>
    <col min="2" max="2" width="33.28125" style="1" customWidth="1"/>
    <col min="3" max="3" width="25.140625" style="1" customWidth="1"/>
    <col min="4" max="4" width="22.57421875" style="1" customWidth="1"/>
    <col min="5" max="5" width="24.421875" style="1" customWidth="1"/>
    <col min="6" max="6" width="26.00390625" style="2" customWidth="1"/>
    <col min="7" max="16384" width="11.421875" style="1" customWidth="1"/>
  </cols>
  <sheetData>
    <row r="1" spans="1:6" ht="60.75" customHeight="1" thickBot="1">
      <c r="A1" s="11" t="s">
        <v>0</v>
      </c>
      <c r="B1" s="12" t="s">
        <v>7</v>
      </c>
      <c r="C1" s="12" t="s">
        <v>10</v>
      </c>
      <c r="D1" s="11" t="s">
        <v>8</v>
      </c>
      <c r="E1" s="11" t="s">
        <v>9</v>
      </c>
      <c r="F1" s="11" t="s">
        <v>40</v>
      </c>
    </row>
    <row r="2" spans="1:6" s="8" customFormat="1" ht="18" customHeight="1">
      <c r="A2" s="13" t="s">
        <v>38</v>
      </c>
      <c r="B2" s="14">
        <v>884857</v>
      </c>
      <c r="C2" s="14">
        <v>0</v>
      </c>
      <c r="D2" s="14">
        <v>0</v>
      </c>
      <c r="E2" s="14">
        <v>0</v>
      </c>
      <c r="F2" s="15" t="str">
        <f aca="true" t="shared" si="0" ref="F2:F14">+IF(D2=0,"-",E2/D2)</f>
        <v>-</v>
      </c>
    </row>
    <row r="3" spans="1:6" s="8" customFormat="1" ht="18" customHeight="1">
      <c r="A3" s="13" t="s">
        <v>1</v>
      </c>
      <c r="B3" s="14">
        <v>25061381</v>
      </c>
      <c r="C3" s="14">
        <v>5775562</v>
      </c>
      <c r="D3" s="14">
        <v>5775562</v>
      </c>
      <c r="E3" s="14">
        <v>331025.689</v>
      </c>
      <c r="F3" s="15">
        <f>+IF(D3=0,"-",E3/D3)</f>
        <v>0.05731488797107537</v>
      </c>
    </row>
    <row r="4" spans="1:6" s="8" customFormat="1" ht="18" customHeight="1">
      <c r="A4" s="16" t="s">
        <v>25</v>
      </c>
      <c r="B4" s="14">
        <v>100700947</v>
      </c>
      <c r="C4" s="14">
        <v>99206026</v>
      </c>
      <c r="D4" s="14">
        <v>99206027</v>
      </c>
      <c r="E4" s="17">
        <v>25309604.682000007</v>
      </c>
      <c r="F4" s="15">
        <f t="shared" si="0"/>
        <v>0.2551216437888396</v>
      </c>
    </row>
    <row r="5" spans="1:6" s="8" customFormat="1" ht="18" customHeight="1">
      <c r="A5" s="16" t="s">
        <v>2</v>
      </c>
      <c r="B5" s="14">
        <v>380805877</v>
      </c>
      <c r="C5" s="14">
        <v>468712800</v>
      </c>
      <c r="D5" s="14">
        <v>468688310</v>
      </c>
      <c r="E5" s="14">
        <v>57974210.6</v>
      </c>
      <c r="F5" s="15">
        <f t="shared" si="0"/>
        <v>0.12369459481504884</v>
      </c>
    </row>
    <row r="6" spans="1:6" s="8" customFormat="1" ht="18" customHeight="1">
      <c r="A6" s="16" t="s">
        <v>26</v>
      </c>
      <c r="B6" s="14">
        <v>10507533</v>
      </c>
      <c r="C6" s="14">
        <v>9951577</v>
      </c>
      <c r="D6" s="14">
        <v>9951577</v>
      </c>
      <c r="E6" s="14">
        <v>3023537.585</v>
      </c>
      <c r="F6" s="15">
        <f t="shared" si="0"/>
        <v>0.3038249701529717</v>
      </c>
    </row>
    <row r="7" spans="1:6" s="8" customFormat="1" ht="18" customHeight="1">
      <c r="A7" s="16" t="s">
        <v>3</v>
      </c>
      <c r="B7" s="14">
        <v>46830346</v>
      </c>
      <c r="C7" s="14">
        <v>46279674</v>
      </c>
      <c r="D7" s="14">
        <v>46279674</v>
      </c>
      <c r="E7" s="14">
        <v>7484202.2239999985</v>
      </c>
      <c r="F7" s="15">
        <f t="shared" si="0"/>
        <v>0.161716831108188</v>
      </c>
    </row>
    <row r="8" spans="1:6" s="8" customFormat="1" ht="18" customHeight="1">
      <c r="A8" s="16" t="s">
        <v>5</v>
      </c>
      <c r="B8" s="14">
        <v>180749</v>
      </c>
      <c r="C8" s="14">
        <v>0</v>
      </c>
      <c r="D8" s="14">
        <v>0</v>
      </c>
      <c r="E8" s="17">
        <v>0</v>
      </c>
      <c r="F8" s="15" t="str">
        <f t="shared" si="0"/>
        <v>-</v>
      </c>
    </row>
    <row r="9" spans="1:6" s="8" customFormat="1" ht="18" customHeight="1">
      <c r="A9" s="16" t="s">
        <v>4</v>
      </c>
      <c r="B9" s="14">
        <v>180749</v>
      </c>
      <c r="C9" s="14">
        <v>0</v>
      </c>
      <c r="D9" s="14">
        <v>0</v>
      </c>
      <c r="E9" s="14">
        <v>0</v>
      </c>
      <c r="F9" s="15" t="str">
        <f t="shared" si="0"/>
        <v>-</v>
      </c>
    </row>
    <row r="10" spans="1:6" s="8" customFormat="1" ht="18" customHeight="1">
      <c r="A10" s="16" t="s">
        <v>27</v>
      </c>
      <c r="B10" s="14">
        <v>104543895</v>
      </c>
      <c r="C10" s="14">
        <v>83915465</v>
      </c>
      <c r="D10" s="14">
        <v>75701531</v>
      </c>
      <c r="E10" s="14">
        <v>14490389.489</v>
      </c>
      <c r="F10" s="15">
        <f t="shared" si="0"/>
        <v>0.19141474812444678</v>
      </c>
    </row>
    <row r="11" spans="1:6" s="8" customFormat="1" ht="18" customHeight="1">
      <c r="A11" s="16" t="s">
        <v>30</v>
      </c>
      <c r="B11" s="14">
        <v>109051279</v>
      </c>
      <c r="C11" s="14">
        <v>25519337</v>
      </c>
      <c r="D11" s="14">
        <v>25519337</v>
      </c>
      <c r="E11" s="14">
        <v>0</v>
      </c>
      <c r="F11" s="15">
        <f t="shared" si="0"/>
        <v>0</v>
      </c>
    </row>
    <row r="12" spans="1:6" s="8" customFormat="1" ht="18" customHeight="1">
      <c r="A12" s="16" t="s">
        <v>29</v>
      </c>
      <c r="B12" s="14">
        <v>10120399</v>
      </c>
      <c r="C12" s="14">
        <v>9813981</v>
      </c>
      <c r="D12" s="14">
        <v>9778479</v>
      </c>
      <c r="E12" s="14">
        <v>679934.744</v>
      </c>
      <c r="F12" s="15">
        <f t="shared" si="0"/>
        <v>0.06953379395711745</v>
      </c>
    </row>
    <row r="13" spans="1:6" s="8" customFormat="1" ht="18" customHeight="1">
      <c r="A13" s="18" t="s">
        <v>22</v>
      </c>
      <c r="B13" s="14"/>
      <c r="C13" s="14"/>
      <c r="D13" s="14"/>
      <c r="E13" s="14"/>
      <c r="F13" s="15" t="str">
        <f t="shared" si="0"/>
        <v>-</v>
      </c>
    </row>
    <row r="14" spans="1:6" s="8" customFormat="1" ht="18" customHeight="1">
      <c r="A14" s="18" t="s">
        <v>37</v>
      </c>
      <c r="B14" s="14"/>
      <c r="C14" s="14"/>
      <c r="D14" s="14"/>
      <c r="E14" s="17"/>
      <c r="F14" s="15" t="str">
        <f t="shared" si="0"/>
        <v>-</v>
      </c>
    </row>
    <row r="15" spans="1:6" s="8" customFormat="1" ht="18" customHeight="1" thickBot="1">
      <c r="A15" s="19" t="s">
        <v>6</v>
      </c>
      <c r="B15" s="20">
        <f>+SUM(B2:B14)</f>
        <v>788868012</v>
      </c>
      <c r="C15" s="20">
        <f>SUM(C2:C14)</f>
        <v>749174422</v>
      </c>
      <c r="D15" s="20">
        <f>SUM(D2:D14)</f>
        <v>740900497</v>
      </c>
      <c r="E15" s="20">
        <f>SUM(E2:E14)</f>
        <v>109292905.013</v>
      </c>
      <c r="F15" s="21">
        <f>E15/D15</f>
        <v>0.14751360736771107</v>
      </c>
    </row>
    <row r="18" spans="2:6" s="22" customFormat="1" ht="12.75" hidden="1">
      <c r="B18" s="22">
        <f>+B15-'Por region FET'!B20</f>
        <v>0</v>
      </c>
      <c r="D18" s="22">
        <f>+D15-'Por region FET'!D20</f>
        <v>0</v>
      </c>
      <c r="E18" s="22">
        <f>+E15-'Por region FET'!E20</f>
        <v>0</v>
      </c>
      <c r="F18" s="22">
        <f>+F15-'Por region FET'!F20</f>
        <v>0</v>
      </c>
    </row>
  </sheetData>
  <sheetProtection/>
  <printOptions horizontalCentered="1"/>
  <pageMargins left="0.5511811023622047" right="0.15748031496062992" top="1.0115625" bottom="0.4724409448818898" header="0" footer="0"/>
  <pageSetup fitToHeight="1" fitToWidth="1" horizontalDpi="600" verticalDpi="600" orientation="landscape" scale="80" r:id="rId2"/>
  <headerFooter alignWithMargins="0">
    <oddHeader>&amp;L&amp;G&amp;C&amp;"Verdana,Negrita"PRESUPUESTO MOP AÑO 2021     
FINANCIAMIENTO FET-COVID 19     
INICIATIVAS DE INVERSION     
(Miles de $ 2021)     
SITUACION AL CIERRE DEL MES DE JULIO</oddHeader>
    <oddFooter>&amp;L&amp;G&amp;R&amp;P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9"/>
  <sheetViews>
    <sheetView view="pageLayout" zoomScaleNormal="90" workbookViewId="0" topLeftCell="A1">
      <selection activeCell="A1" sqref="A1:F11"/>
    </sheetView>
  </sheetViews>
  <sheetFormatPr defaultColWidth="11.421875" defaultRowHeight="12.75"/>
  <cols>
    <col min="1" max="1" width="39.8515625" style="1" bestFit="1" customWidth="1"/>
    <col min="2" max="3" width="25.140625" style="1" customWidth="1"/>
    <col min="4" max="4" width="22.57421875" style="1" customWidth="1"/>
    <col min="5" max="5" width="24.421875" style="1" customWidth="1"/>
    <col min="6" max="6" width="23.57421875" style="2" customWidth="1"/>
    <col min="7" max="16384" width="11.421875" style="1" customWidth="1"/>
  </cols>
  <sheetData>
    <row r="1" spans="1:6" ht="56.25" customHeight="1" thickBot="1">
      <c r="A1" s="3" t="s">
        <v>24</v>
      </c>
      <c r="B1" s="4" t="s">
        <v>7</v>
      </c>
      <c r="C1" s="4" t="s">
        <v>10</v>
      </c>
      <c r="D1" s="3" t="s">
        <v>8</v>
      </c>
      <c r="E1" s="3" t="s">
        <v>9</v>
      </c>
      <c r="F1" s="3" t="s">
        <v>39</v>
      </c>
    </row>
    <row r="2" spans="1:6" s="8" customFormat="1" ht="18" customHeight="1">
      <c r="A2" s="5" t="s">
        <v>11</v>
      </c>
      <c r="B2" s="6">
        <v>49731642</v>
      </c>
      <c r="C2" s="6">
        <v>65640408</v>
      </c>
      <c r="D2" s="6">
        <v>65640408</v>
      </c>
      <c r="E2" s="6">
        <v>9030179.919</v>
      </c>
      <c r="F2" s="7">
        <f>_xlfn.IFERROR(E2/D2,0)</f>
        <v>0.13757044165539006</v>
      </c>
    </row>
    <row r="3" spans="1:6" s="8" customFormat="1" ht="18" customHeight="1">
      <c r="A3" s="9" t="s">
        <v>12</v>
      </c>
      <c r="B3" s="10">
        <v>34311934</v>
      </c>
      <c r="C3" s="10">
        <v>30172163</v>
      </c>
      <c r="D3" s="10">
        <v>30172163</v>
      </c>
      <c r="E3" s="6">
        <v>845873.0149999998</v>
      </c>
      <c r="F3" s="7">
        <f aca="true" t="shared" si="0" ref="F3:F18">_xlfn.IFERROR(E3/D3,0)</f>
        <v>0.028034881523078068</v>
      </c>
    </row>
    <row r="4" spans="1:6" s="8" customFormat="1" ht="18" customHeight="1">
      <c r="A4" s="9" t="s">
        <v>13</v>
      </c>
      <c r="B4" s="10">
        <v>38480209</v>
      </c>
      <c r="C4" s="10">
        <v>35430120</v>
      </c>
      <c r="D4" s="10">
        <v>35430120</v>
      </c>
      <c r="E4" s="6">
        <v>6361981.295</v>
      </c>
      <c r="F4" s="7">
        <f t="shared" si="0"/>
        <v>0.17956420398801923</v>
      </c>
    </row>
    <row r="5" spans="1:6" s="8" customFormat="1" ht="18" customHeight="1">
      <c r="A5" s="9" t="s">
        <v>14</v>
      </c>
      <c r="B5" s="10">
        <v>42341329</v>
      </c>
      <c r="C5" s="10">
        <v>41722495</v>
      </c>
      <c r="D5" s="10">
        <v>41722495</v>
      </c>
      <c r="E5" s="6">
        <v>1986850.661</v>
      </c>
      <c r="F5" s="7">
        <f t="shared" si="0"/>
        <v>0.04762060996112529</v>
      </c>
    </row>
    <row r="6" spans="1:6" s="8" customFormat="1" ht="18" customHeight="1">
      <c r="A6" s="9" t="s">
        <v>15</v>
      </c>
      <c r="B6" s="10">
        <v>18593207</v>
      </c>
      <c r="C6" s="10">
        <v>31756636</v>
      </c>
      <c r="D6" s="10">
        <v>31756636</v>
      </c>
      <c r="E6" s="6">
        <v>5685367.554</v>
      </c>
      <c r="F6" s="7">
        <f t="shared" si="0"/>
        <v>0.17902927608579194</v>
      </c>
    </row>
    <row r="7" spans="1:6" s="8" customFormat="1" ht="18" customHeight="1">
      <c r="A7" s="9" t="s">
        <v>16</v>
      </c>
      <c r="B7" s="10">
        <v>47539834</v>
      </c>
      <c r="C7" s="10">
        <v>81474950</v>
      </c>
      <c r="D7" s="10">
        <v>81474950</v>
      </c>
      <c r="E7" s="6">
        <v>19946150.643999998</v>
      </c>
      <c r="F7" s="7">
        <f t="shared" si="0"/>
        <v>0.24481329100539487</v>
      </c>
    </row>
    <row r="8" spans="1:6" s="8" customFormat="1" ht="18" customHeight="1">
      <c r="A8" s="9" t="s">
        <v>35</v>
      </c>
      <c r="B8" s="10">
        <v>70209885</v>
      </c>
      <c r="C8" s="10">
        <v>49307137</v>
      </c>
      <c r="D8" s="10">
        <v>49307137</v>
      </c>
      <c r="E8" s="6">
        <v>10449761.798000002</v>
      </c>
      <c r="F8" s="7">
        <f t="shared" si="0"/>
        <v>0.21193203324703283</v>
      </c>
    </row>
    <row r="9" spans="1:6" s="8" customFormat="1" ht="18" customHeight="1">
      <c r="A9" s="23" t="s">
        <v>36</v>
      </c>
      <c r="B9" s="10">
        <v>31446779</v>
      </c>
      <c r="C9" s="10">
        <v>27690731</v>
      </c>
      <c r="D9" s="10">
        <v>27690731</v>
      </c>
      <c r="E9" s="6">
        <v>6289039.333000001</v>
      </c>
      <c r="F9" s="7">
        <f t="shared" si="0"/>
        <v>0.22711712930222033</v>
      </c>
    </row>
    <row r="10" spans="1:6" s="8" customFormat="1" ht="18" customHeight="1">
      <c r="A10" s="23" t="s">
        <v>17</v>
      </c>
      <c r="B10" s="10">
        <v>26289402</v>
      </c>
      <c r="C10" s="10">
        <v>35118034</v>
      </c>
      <c r="D10" s="10">
        <v>35118034</v>
      </c>
      <c r="E10" s="6">
        <v>10040840.254999997</v>
      </c>
      <c r="F10" s="7">
        <f t="shared" si="0"/>
        <v>0.28591692390866746</v>
      </c>
    </row>
    <row r="11" spans="1:6" s="8" customFormat="1" ht="18" customHeight="1">
      <c r="A11" s="23" t="s">
        <v>28</v>
      </c>
      <c r="B11" s="10">
        <v>28720868</v>
      </c>
      <c r="C11" s="10">
        <v>28820412</v>
      </c>
      <c r="D11" s="10">
        <v>28820412</v>
      </c>
      <c r="E11" s="6">
        <v>1985110.742</v>
      </c>
      <c r="F11" s="7">
        <f t="shared" si="0"/>
        <v>0.06887863858434778</v>
      </c>
    </row>
    <row r="12" spans="1:6" s="8" customFormat="1" ht="18" customHeight="1">
      <c r="A12" s="9" t="s">
        <v>31</v>
      </c>
      <c r="B12" s="10">
        <v>115199203</v>
      </c>
      <c r="C12" s="10">
        <v>65011124</v>
      </c>
      <c r="D12" s="10">
        <v>65011124</v>
      </c>
      <c r="E12" s="6">
        <v>8376434.18</v>
      </c>
      <c r="F12" s="7">
        <f>_xlfn.IFERROR(E12/D12,0)</f>
        <v>0.1288461676189447</v>
      </c>
    </row>
    <row r="13" spans="1:6" s="8" customFormat="1" ht="18" customHeight="1">
      <c r="A13" s="9" t="s">
        <v>18</v>
      </c>
      <c r="B13" s="10">
        <v>70594000</v>
      </c>
      <c r="C13" s="10">
        <v>44382367</v>
      </c>
      <c r="D13" s="10">
        <v>44382367</v>
      </c>
      <c r="E13" s="6">
        <v>3550016.426</v>
      </c>
      <c r="F13" s="7">
        <f t="shared" si="0"/>
        <v>0.07998709095438736</v>
      </c>
    </row>
    <row r="14" spans="1:6" s="8" customFormat="1" ht="18" customHeight="1">
      <c r="A14" s="9" t="s">
        <v>19</v>
      </c>
      <c r="B14" s="10">
        <v>30913369</v>
      </c>
      <c r="C14" s="10">
        <v>31149114</v>
      </c>
      <c r="D14" s="10">
        <v>31149114</v>
      </c>
      <c r="E14" s="6">
        <v>4563045.862</v>
      </c>
      <c r="F14" s="7">
        <f t="shared" si="0"/>
        <v>0.14649039012795034</v>
      </c>
    </row>
    <row r="15" spans="1:6" s="8" customFormat="1" ht="18" customHeight="1">
      <c r="A15" s="9" t="s">
        <v>20</v>
      </c>
      <c r="B15" s="10">
        <v>46551802</v>
      </c>
      <c r="C15" s="10">
        <v>92852303</v>
      </c>
      <c r="D15" s="10">
        <v>92852303</v>
      </c>
      <c r="E15" s="6">
        <v>12717197.240000002</v>
      </c>
      <c r="F15" s="7">
        <f t="shared" si="0"/>
        <v>0.13696157046314728</v>
      </c>
    </row>
    <row r="16" spans="1:6" s="8" customFormat="1" ht="18" customHeight="1">
      <c r="A16" s="9" t="s">
        <v>32</v>
      </c>
      <c r="B16" s="10">
        <v>22174261</v>
      </c>
      <c r="C16" s="10">
        <v>20803267</v>
      </c>
      <c r="D16" s="10">
        <v>20803267</v>
      </c>
      <c r="E16" s="6">
        <v>2464520.4280000003</v>
      </c>
      <c r="F16" s="7">
        <f t="shared" si="0"/>
        <v>0.1184679515962565</v>
      </c>
    </row>
    <row r="17" spans="1:6" s="8" customFormat="1" ht="18" customHeight="1">
      <c r="A17" s="9" t="s">
        <v>33</v>
      </c>
      <c r="B17" s="10">
        <v>35456527</v>
      </c>
      <c r="C17" s="10">
        <v>24283694</v>
      </c>
      <c r="D17" s="10">
        <v>24283694</v>
      </c>
      <c r="E17" s="6">
        <v>600449.3720000001</v>
      </c>
      <c r="F17" s="7">
        <f t="shared" si="0"/>
        <v>0.024726442855028567</v>
      </c>
    </row>
    <row r="18" spans="1:6" s="8" customFormat="1" ht="18" customHeight="1">
      <c r="A18" s="9" t="s">
        <v>34</v>
      </c>
      <c r="B18" s="10">
        <v>80313761</v>
      </c>
      <c r="C18" s="10">
        <v>35285542</v>
      </c>
      <c r="D18" s="10">
        <v>35285542</v>
      </c>
      <c r="E18" s="6">
        <v>4400086.289</v>
      </c>
      <c r="F18" s="7">
        <f t="shared" si="0"/>
        <v>0.12469941056878196</v>
      </c>
    </row>
    <row r="19" spans="1:6" s="8" customFormat="1" ht="18" customHeight="1" thickBot="1">
      <c r="A19" s="9" t="s">
        <v>21</v>
      </c>
      <c r="B19" s="10"/>
      <c r="C19" s="10">
        <v>8273925</v>
      </c>
      <c r="D19" s="10">
        <v>0</v>
      </c>
      <c r="E19" s="6">
        <v>0</v>
      </c>
      <c r="F19" s="7"/>
    </row>
    <row r="20" spans="1:6" s="8" customFormat="1" ht="18" customHeight="1" thickBot="1">
      <c r="A20" s="24" t="s">
        <v>6</v>
      </c>
      <c r="B20" s="25">
        <f>+SUM(B2:B19)</f>
        <v>788868012</v>
      </c>
      <c r="C20" s="25">
        <f>SUM(C2:C19)</f>
        <v>749174422</v>
      </c>
      <c r="D20" s="25">
        <f>+SUM(D2:D19)</f>
        <v>740900497</v>
      </c>
      <c r="E20" s="25">
        <f>+SUM(E2:E19)</f>
        <v>109292905.013</v>
      </c>
      <c r="F20" s="26">
        <f>E20/D20</f>
        <v>0.14751360736771107</v>
      </c>
    </row>
    <row r="29" ht="12.75">
      <c r="E29" s="1" t="s">
        <v>23</v>
      </c>
    </row>
  </sheetData>
  <sheetProtection/>
  <printOptions horizontalCentered="1" verticalCentered="1"/>
  <pageMargins left="0.5511811023622047" right="0.15748031496062992" top="0.5866666666666667" bottom="0.4724409448818898" header="0" footer="0"/>
  <pageSetup fitToHeight="1" fitToWidth="1" horizontalDpi="600" verticalDpi="600" orientation="landscape" scale="34" r:id="rId2"/>
  <headerFooter alignWithMargins="0">
    <oddHeader>&amp;L&amp;G&amp;C&amp;"Verdana,Negrita"
PRESUPUESTO MOP AÑO 2021 POR REGION     
FINANCIAMIENTO FET-COVID 19     
INICIATIVAS DE INVERSION     
(Miles de $ 2021)     
SITUACION AL CIERRE DEL MES DE JULIO</oddHead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view="pageLayout" zoomScaleNormal="80" workbookViewId="0" topLeftCell="B1">
      <selection activeCell="A1" sqref="A1:F11"/>
    </sheetView>
  </sheetViews>
  <sheetFormatPr defaultColWidth="11.421875" defaultRowHeight="12.75"/>
  <cols>
    <col min="1" max="1" width="35.8515625" style="1" customWidth="1"/>
    <col min="2" max="2" width="33.28125" style="1" customWidth="1"/>
    <col min="3" max="3" width="25.140625" style="1" customWidth="1"/>
    <col min="4" max="4" width="22.57421875" style="1" customWidth="1"/>
    <col min="5" max="5" width="24.421875" style="1" customWidth="1"/>
    <col min="6" max="6" width="25.7109375" style="2" customWidth="1"/>
    <col min="7" max="16384" width="11.421875" style="1" customWidth="1"/>
  </cols>
  <sheetData>
    <row r="1" spans="1:6" ht="56.25" customHeight="1" thickBot="1">
      <c r="A1" s="11" t="s">
        <v>0</v>
      </c>
      <c r="B1" s="12" t="s">
        <v>7</v>
      </c>
      <c r="C1" s="12" t="s">
        <v>10</v>
      </c>
      <c r="D1" s="11" t="s">
        <v>8</v>
      </c>
      <c r="E1" s="11" t="s">
        <v>9</v>
      </c>
      <c r="F1" s="11" t="s">
        <v>40</v>
      </c>
    </row>
    <row r="2" spans="1:6" s="8" customFormat="1" ht="18" customHeight="1">
      <c r="A2" s="13" t="s">
        <v>1</v>
      </c>
      <c r="B2" s="14">
        <v>11904427</v>
      </c>
      <c r="C2" s="14">
        <v>11904427</v>
      </c>
      <c r="D2" s="14">
        <v>11657940</v>
      </c>
      <c r="E2" s="14">
        <v>2083479.455</v>
      </c>
      <c r="F2" s="15">
        <f>+IF(D2=0,"-",E2/D2)</f>
        <v>0.17871763407600313</v>
      </c>
    </row>
    <row r="3" spans="1:6" s="8" customFormat="1" ht="18" customHeight="1">
      <c r="A3" s="16" t="s">
        <v>25</v>
      </c>
      <c r="B3" s="14">
        <v>140801596</v>
      </c>
      <c r="C3" s="14">
        <v>133918279</v>
      </c>
      <c r="D3" s="14">
        <v>133537099</v>
      </c>
      <c r="E3" s="17">
        <v>54019807.13799998</v>
      </c>
      <c r="F3" s="15">
        <f aca="true" t="shared" si="0" ref="F3:F13">+IF(D3=0,"-",E3/D3)</f>
        <v>0.40453033308743647</v>
      </c>
    </row>
    <row r="4" spans="1:6" s="8" customFormat="1" ht="18" customHeight="1">
      <c r="A4" s="16" t="s">
        <v>2</v>
      </c>
      <c r="B4" s="14">
        <v>1224421462</v>
      </c>
      <c r="C4" s="14">
        <v>1048217333</v>
      </c>
      <c r="D4" s="14">
        <v>1048147600</v>
      </c>
      <c r="E4" s="14">
        <v>503354399.55799997</v>
      </c>
      <c r="F4" s="15">
        <f t="shared" si="0"/>
        <v>0.48023236379876266</v>
      </c>
    </row>
    <row r="5" spans="1:6" s="8" customFormat="1" ht="18" customHeight="1">
      <c r="A5" s="16" t="s">
        <v>26</v>
      </c>
      <c r="B5" s="14">
        <v>73670723</v>
      </c>
      <c r="C5" s="14">
        <v>73670723</v>
      </c>
      <c r="D5" s="14">
        <v>73670722</v>
      </c>
      <c r="E5" s="14">
        <v>36444443.341000006</v>
      </c>
      <c r="F5" s="15">
        <f t="shared" si="0"/>
        <v>0.49469371755308716</v>
      </c>
    </row>
    <row r="6" spans="1:6" s="8" customFormat="1" ht="18" customHeight="1">
      <c r="A6" s="16" t="s">
        <v>3</v>
      </c>
      <c r="B6" s="14">
        <v>60144148</v>
      </c>
      <c r="C6" s="14">
        <v>60144148</v>
      </c>
      <c r="D6" s="14">
        <v>60144148</v>
      </c>
      <c r="E6" s="14">
        <v>41928107.54399999</v>
      </c>
      <c r="F6" s="15">
        <f t="shared" si="0"/>
        <v>0.6971269680967132</v>
      </c>
    </row>
    <row r="7" spans="1:6" s="8" customFormat="1" ht="18" customHeight="1">
      <c r="A7" s="16" t="s">
        <v>5</v>
      </c>
      <c r="B7" s="14">
        <v>60619</v>
      </c>
      <c r="C7" s="14">
        <v>60619</v>
      </c>
      <c r="D7" s="14">
        <v>33334</v>
      </c>
      <c r="E7" s="17">
        <v>0</v>
      </c>
      <c r="F7" s="15">
        <f t="shared" si="0"/>
        <v>0</v>
      </c>
    </row>
    <row r="8" spans="1:6" s="8" customFormat="1" ht="18" customHeight="1">
      <c r="A8" s="16" t="s">
        <v>4</v>
      </c>
      <c r="B8" s="14">
        <v>204414</v>
      </c>
      <c r="C8" s="14">
        <v>204414</v>
      </c>
      <c r="D8" s="14">
        <v>197049</v>
      </c>
      <c r="E8" s="14">
        <v>95419.90299999999</v>
      </c>
      <c r="F8" s="15">
        <f t="shared" si="0"/>
        <v>0.48424454323543886</v>
      </c>
    </row>
    <row r="9" spans="1:6" s="8" customFormat="1" ht="18" customHeight="1">
      <c r="A9" s="16" t="s">
        <v>27</v>
      </c>
      <c r="B9" s="14">
        <v>142048072</v>
      </c>
      <c r="C9" s="14">
        <v>160995572</v>
      </c>
      <c r="D9" s="14">
        <v>160638641</v>
      </c>
      <c r="E9" s="14">
        <v>67196225.62600003</v>
      </c>
      <c r="F9" s="15">
        <f t="shared" si="0"/>
        <v>0.4183067362104989</v>
      </c>
    </row>
    <row r="10" spans="1:6" s="8" customFormat="1" ht="18" customHeight="1">
      <c r="A10" s="16" t="s">
        <v>30</v>
      </c>
      <c r="B10" s="14">
        <v>307696463</v>
      </c>
      <c r="C10" s="14">
        <v>470555831</v>
      </c>
      <c r="D10" s="14">
        <v>470441511</v>
      </c>
      <c r="E10" s="14">
        <v>196953181.13799998</v>
      </c>
      <c r="F10" s="15">
        <f t="shared" si="0"/>
        <v>0.41865604231936066</v>
      </c>
    </row>
    <row r="11" spans="1:6" s="8" customFormat="1" ht="18" customHeight="1">
      <c r="A11" s="16" t="s">
        <v>29</v>
      </c>
      <c r="B11" s="14">
        <v>5224853</v>
      </c>
      <c r="C11" s="14">
        <v>5224853</v>
      </c>
      <c r="D11" s="14">
        <v>5224853</v>
      </c>
      <c r="E11" s="14">
        <v>1686569.0470000003</v>
      </c>
      <c r="F11" s="15">
        <f t="shared" si="0"/>
        <v>0.3227974159272998</v>
      </c>
    </row>
    <row r="12" spans="1:6" s="8" customFormat="1" ht="18" customHeight="1">
      <c r="A12" s="18" t="s">
        <v>22</v>
      </c>
      <c r="B12" s="14">
        <v>134564</v>
      </c>
      <c r="C12" s="14">
        <v>134564</v>
      </c>
      <c r="D12" s="14">
        <v>0</v>
      </c>
      <c r="E12" s="14">
        <v>0</v>
      </c>
      <c r="F12" s="15" t="str">
        <f t="shared" si="0"/>
        <v>-</v>
      </c>
    </row>
    <row r="13" spans="1:6" s="8" customFormat="1" ht="18" customHeight="1">
      <c r="A13" s="18" t="s">
        <v>37</v>
      </c>
      <c r="B13" s="14">
        <v>102250</v>
      </c>
      <c r="C13" s="14">
        <v>102250</v>
      </c>
      <c r="D13" s="14">
        <v>0</v>
      </c>
      <c r="E13" s="17">
        <v>0</v>
      </c>
      <c r="F13" s="15" t="str">
        <f t="shared" si="0"/>
        <v>-</v>
      </c>
    </row>
    <row r="14" spans="1:6" s="8" customFormat="1" ht="18" customHeight="1" thickBot="1">
      <c r="A14" s="19" t="s">
        <v>6</v>
      </c>
      <c r="B14" s="20">
        <f>+SUM(B2:B13)</f>
        <v>1966413591</v>
      </c>
      <c r="C14" s="20">
        <f>SUM(C2:C13)</f>
        <v>1965133013</v>
      </c>
      <c r="D14" s="20">
        <f>+SUM(D2:D13)</f>
        <v>1963692897</v>
      </c>
      <c r="E14" s="20">
        <f>+SUM(E2:E13)</f>
        <v>903761632.75</v>
      </c>
      <c r="F14" s="21">
        <f>E14/D14</f>
        <v>0.4602357293906329</v>
      </c>
    </row>
    <row r="17" spans="2:6" s="22" customFormat="1" ht="12.75" hidden="1">
      <c r="B17" s="22">
        <f>+B14-'Por region REGU'!B20</f>
        <v>0</v>
      </c>
      <c r="D17" s="22">
        <f>+D14-'Por region REGU'!D20</f>
        <v>0</v>
      </c>
      <c r="E17" s="22">
        <f>+E14-'Por region REGU'!E20</f>
        <v>0</v>
      </c>
      <c r="F17" s="22">
        <f>+F14-'Por region REGU'!F20</f>
        <v>0</v>
      </c>
    </row>
  </sheetData>
  <sheetProtection/>
  <printOptions horizontalCentered="1"/>
  <pageMargins left="0.5511811023622047" right="0.15748031496062992" top="1.0461458333333333" bottom="0.4724409448818898" header="0" footer="0"/>
  <pageSetup fitToHeight="1" fitToWidth="1" horizontalDpi="600" verticalDpi="600" orientation="landscape" scale="80" r:id="rId2"/>
  <headerFooter alignWithMargins="0">
    <oddHeader>&amp;L&amp;G&amp;C&amp;"Verdana,Negrita"PRESUPUESTO MOP AÑO 2021     
FINANCIAMIENTO REGULAR     
INICIATIVAS DE INVERSION     
(Miles de $ 2021)     
SITUACION AL CIERRE DEL MES DE JULIO</oddHeader>
    <oddFooter>&amp;L&amp;G&amp;R&amp;P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9"/>
  <sheetViews>
    <sheetView tabSelected="1" view="pageLayout" zoomScaleNormal="90" workbookViewId="0" topLeftCell="A1">
      <selection activeCell="A1" sqref="A1"/>
    </sheetView>
  </sheetViews>
  <sheetFormatPr defaultColWidth="11.421875" defaultRowHeight="12.75"/>
  <cols>
    <col min="1" max="1" width="39.8515625" style="1" bestFit="1" customWidth="1"/>
    <col min="2" max="5" width="24.7109375" style="1" customWidth="1"/>
    <col min="6" max="6" width="26.00390625" style="2" customWidth="1"/>
    <col min="7" max="16384" width="11.421875" style="1" customWidth="1"/>
  </cols>
  <sheetData>
    <row r="1" spans="1:6" ht="56.25" customHeight="1" thickBot="1">
      <c r="A1" s="11" t="s">
        <v>24</v>
      </c>
      <c r="B1" s="12" t="s">
        <v>7</v>
      </c>
      <c r="C1" s="12" t="s">
        <v>10</v>
      </c>
      <c r="D1" s="11" t="s">
        <v>8</v>
      </c>
      <c r="E1" s="11" t="s">
        <v>9</v>
      </c>
      <c r="F1" s="11" t="s">
        <v>40</v>
      </c>
    </row>
    <row r="2" spans="1:6" s="8" customFormat="1" ht="18" customHeight="1">
      <c r="A2" s="13" t="s">
        <v>11</v>
      </c>
      <c r="B2" s="14">
        <v>97941171</v>
      </c>
      <c r="C2" s="14">
        <v>86444861</v>
      </c>
      <c r="D2" s="14">
        <v>86444861</v>
      </c>
      <c r="E2" s="14">
        <v>56176466.488</v>
      </c>
      <c r="F2" s="15">
        <f>_xlfn.IFERROR(E2/D2,0)</f>
        <v>0.6498531646432979</v>
      </c>
    </row>
    <row r="3" spans="1:6" s="8" customFormat="1" ht="18" customHeight="1">
      <c r="A3" s="16" t="s">
        <v>12</v>
      </c>
      <c r="B3" s="17">
        <v>46341640</v>
      </c>
      <c r="C3" s="17">
        <v>44142935</v>
      </c>
      <c r="D3" s="17">
        <v>44142935</v>
      </c>
      <c r="E3" s="14">
        <v>18005465.852999996</v>
      </c>
      <c r="F3" s="15">
        <f aca="true" t="shared" si="0" ref="F3:F18">_xlfn.IFERROR(E3/D3,0)</f>
        <v>0.40789009278608224</v>
      </c>
    </row>
    <row r="4" spans="1:6" s="8" customFormat="1" ht="18" customHeight="1">
      <c r="A4" s="16" t="s">
        <v>13</v>
      </c>
      <c r="B4" s="17">
        <v>87274598</v>
      </c>
      <c r="C4" s="17">
        <v>82917196</v>
      </c>
      <c r="D4" s="17">
        <v>82917196</v>
      </c>
      <c r="E4" s="14">
        <v>50326795.10400002</v>
      </c>
      <c r="F4" s="15">
        <f t="shared" si="0"/>
        <v>0.6069524481266831</v>
      </c>
    </row>
    <row r="5" spans="1:6" s="8" customFormat="1" ht="18" customHeight="1">
      <c r="A5" s="16" t="s">
        <v>14</v>
      </c>
      <c r="B5" s="17">
        <v>59911182</v>
      </c>
      <c r="C5" s="17">
        <v>55630144</v>
      </c>
      <c r="D5" s="17">
        <v>55630144</v>
      </c>
      <c r="E5" s="14">
        <v>28861229.347999997</v>
      </c>
      <c r="F5" s="15">
        <f t="shared" si="0"/>
        <v>0.5188055840373161</v>
      </c>
    </row>
    <row r="6" spans="1:6" s="8" customFormat="1" ht="18" customHeight="1">
      <c r="A6" s="16" t="s">
        <v>15</v>
      </c>
      <c r="B6" s="17">
        <v>116632494</v>
      </c>
      <c r="C6" s="17">
        <v>123586401</v>
      </c>
      <c r="D6" s="17">
        <v>123586401</v>
      </c>
      <c r="E6" s="14">
        <v>82575349.342</v>
      </c>
      <c r="F6" s="15">
        <f t="shared" si="0"/>
        <v>0.6681588643559577</v>
      </c>
    </row>
    <row r="7" spans="1:6" s="8" customFormat="1" ht="18" customHeight="1">
      <c r="A7" s="16" t="s">
        <v>16</v>
      </c>
      <c r="B7" s="17">
        <v>152409126</v>
      </c>
      <c r="C7" s="17">
        <v>143210437</v>
      </c>
      <c r="D7" s="17">
        <v>143210437</v>
      </c>
      <c r="E7" s="14">
        <v>78299254.58900005</v>
      </c>
      <c r="F7" s="15">
        <f t="shared" si="0"/>
        <v>0.5467426552786795</v>
      </c>
    </row>
    <row r="8" spans="1:6" s="8" customFormat="1" ht="18" customHeight="1">
      <c r="A8" s="16" t="s">
        <v>35</v>
      </c>
      <c r="B8" s="17">
        <v>191092755</v>
      </c>
      <c r="C8" s="17">
        <v>227031500</v>
      </c>
      <c r="D8" s="17">
        <v>227031500</v>
      </c>
      <c r="E8" s="14">
        <v>107674502.74699998</v>
      </c>
      <c r="F8" s="15">
        <f t="shared" si="0"/>
        <v>0.4742712035422396</v>
      </c>
    </row>
    <row r="9" spans="1:6" s="8" customFormat="1" ht="18" customHeight="1">
      <c r="A9" s="27" t="s">
        <v>36</v>
      </c>
      <c r="B9" s="17">
        <v>77783494</v>
      </c>
      <c r="C9" s="17">
        <v>74252790</v>
      </c>
      <c r="D9" s="17">
        <v>74252790</v>
      </c>
      <c r="E9" s="14">
        <v>25426627.258000005</v>
      </c>
      <c r="F9" s="15">
        <f t="shared" si="0"/>
        <v>0.3424332911665677</v>
      </c>
    </row>
    <row r="10" spans="1:6" s="8" customFormat="1" ht="18" customHeight="1">
      <c r="A10" s="27" t="s">
        <v>17</v>
      </c>
      <c r="B10" s="17">
        <v>102549997</v>
      </c>
      <c r="C10" s="17">
        <v>100529052</v>
      </c>
      <c r="D10" s="17">
        <v>100529052</v>
      </c>
      <c r="E10" s="14">
        <v>52069052.26100001</v>
      </c>
      <c r="F10" s="15">
        <f t="shared" si="0"/>
        <v>0.517950296208901</v>
      </c>
    </row>
    <row r="11" spans="1:6" s="8" customFormat="1" ht="18" customHeight="1">
      <c r="A11" s="27" t="s">
        <v>28</v>
      </c>
      <c r="B11" s="17">
        <v>50514809</v>
      </c>
      <c r="C11" s="17">
        <v>49207289</v>
      </c>
      <c r="D11" s="17">
        <v>49207289</v>
      </c>
      <c r="E11" s="14">
        <v>19143543.952</v>
      </c>
      <c r="F11" s="15">
        <f t="shared" si="0"/>
        <v>0.3890387855343951</v>
      </c>
    </row>
    <row r="12" spans="1:6" s="8" customFormat="1" ht="18" customHeight="1">
      <c r="A12" s="16" t="s">
        <v>31</v>
      </c>
      <c r="B12" s="17">
        <v>131864676</v>
      </c>
      <c r="C12" s="17">
        <v>146203785</v>
      </c>
      <c r="D12" s="17">
        <v>146203785</v>
      </c>
      <c r="E12" s="14">
        <v>55355488.57900002</v>
      </c>
      <c r="F12" s="15">
        <f>_xlfn.IFERROR(E12/D12,0)</f>
        <v>0.37861871071942504</v>
      </c>
    </row>
    <row r="13" spans="1:6" s="8" customFormat="1" ht="18" customHeight="1">
      <c r="A13" s="16" t="s">
        <v>18</v>
      </c>
      <c r="B13" s="17">
        <v>177632725</v>
      </c>
      <c r="C13" s="17">
        <v>148491849</v>
      </c>
      <c r="D13" s="17">
        <v>148491849</v>
      </c>
      <c r="E13" s="14">
        <v>75549135.57299997</v>
      </c>
      <c r="F13" s="15">
        <f t="shared" si="0"/>
        <v>0.5087763138635304</v>
      </c>
    </row>
    <row r="14" spans="1:6" s="8" customFormat="1" ht="18" customHeight="1">
      <c r="A14" s="16" t="s">
        <v>19</v>
      </c>
      <c r="B14" s="17">
        <v>157215665</v>
      </c>
      <c r="C14" s="17">
        <v>119303152</v>
      </c>
      <c r="D14" s="17">
        <v>119303152</v>
      </c>
      <c r="E14" s="14">
        <v>52753923.447</v>
      </c>
      <c r="F14" s="15">
        <f t="shared" si="0"/>
        <v>0.44218381964459746</v>
      </c>
    </row>
    <row r="15" spans="1:6" s="8" customFormat="1" ht="18" customHeight="1">
      <c r="A15" s="16" t="s">
        <v>20</v>
      </c>
      <c r="B15" s="17">
        <v>192709811</v>
      </c>
      <c r="C15" s="17">
        <v>228556478</v>
      </c>
      <c r="D15" s="17">
        <v>228556478</v>
      </c>
      <c r="E15" s="14">
        <v>100660561.71700001</v>
      </c>
      <c r="F15" s="15">
        <f t="shared" si="0"/>
        <v>0.44041876475275404</v>
      </c>
    </row>
    <row r="16" spans="1:6" s="8" customFormat="1" ht="18" customHeight="1">
      <c r="A16" s="16" t="s">
        <v>32</v>
      </c>
      <c r="B16" s="17">
        <v>87284196</v>
      </c>
      <c r="C16" s="17">
        <v>73412950</v>
      </c>
      <c r="D16" s="17">
        <v>73412950</v>
      </c>
      <c r="E16" s="14">
        <v>27200606.482</v>
      </c>
      <c r="F16" s="15">
        <f t="shared" si="0"/>
        <v>0.3705150996111721</v>
      </c>
    </row>
    <row r="17" spans="1:6" s="8" customFormat="1" ht="18" customHeight="1">
      <c r="A17" s="16" t="s">
        <v>33</v>
      </c>
      <c r="B17" s="17">
        <v>84471294</v>
      </c>
      <c r="C17" s="17">
        <v>54258446</v>
      </c>
      <c r="D17" s="17">
        <v>54258446</v>
      </c>
      <c r="E17" s="14">
        <v>19145834.895999994</v>
      </c>
      <c r="F17" s="15">
        <f t="shared" si="0"/>
        <v>0.3528636794352716</v>
      </c>
    </row>
    <row r="18" spans="1:6" s="8" customFormat="1" ht="18" customHeight="1">
      <c r="A18" s="16" t="s">
        <v>34</v>
      </c>
      <c r="B18" s="17">
        <v>152783958</v>
      </c>
      <c r="C18" s="17">
        <v>206513632</v>
      </c>
      <c r="D18" s="17">
        <v>206513632</v>
      </c>
      <c r="E18" s="14">
        <v>54537795.11400001</v>
      </c>
      <c r="F18" s="15">
        <f t="shared" si="0"/>
        <v>0.264088111694244</v>
      </c>
    </row>
    <row r="19" spans="1:6" s="8" customFormat="1" ht="20.25" customHeight="1" thickBot="1">
      <c r="A19" s="16" t="s">
        <v>21</v>
      </c>
      <c r="B19" s="17"/>
      <c r="C19" s="17">
        <v>1440116</v>
      </c>
      <c r="D19" s="17">
        <v>0</v>
      </c>
      <c r="E19" s="14">
        <v>0</v>
      </c>
      <c r="F19" s="15"/>
    </row>
    <row r="20" spans="1:6" s="8" customFormat="1" ht="18" customHeight="1" thickBot="1">
      <c r="A20" s="28" t="s">
        <v>6</v>
      </c>
      <c r="B20" s="29">
        <f>+SUM(B2:B19)</f>
        <v>1966413591</v>
      </c>
      <c r="C20" s="29">
        <f>SUM(C2:C19)</f>
        <v>1965133013</v>
      </c>
      <c r="D20" s="29">
        <f>+SUM(D2:D19)</f>
        <v>1963692897</v>
      </c>
      <c r="E20" s="29">
        <f>+SUM(E2:E19)</f>
        <v>903761632.75</v>
      </c>
      <c r="F20" s="30">
        <f>E20/D20</f>
        <v>0.4602357293906329</v>
      </c>
    </row>
    <row r="29" ht="12.75">
      <c r="E29" s="1" t="s">
        <v>23</v>
      </c>
    </row>
  </sheetData>
  <sheetProtection/>
  <printOptions horizontalCentered="1" verticalCentered="1"/>
  <pageMargins left="0.5511811023622047" right="0.15748031496062992" top="0.5775" bottom="0.4724409448818898" header="0" footer="0"/>
  <pageSetup fitToHeight="1" fitToWidth="1" horizontalDpi="600" verticalDpi="600" orientation="landscape" scale="33" r:id="rId2"/>
  <headerFooter alignWithMargins="0">
    <oddHeader>&amp;L&amp;G&amp;C&amp;"Verdana,Negrita"PRESUPUESTO MOP AÑO 2021 POR REGION     
FINANCIAMIENTO REGULAR     
INICIATIVAS DE INVERSION     
(Miles de $ 2021)     
SITUACION AL CIERRE DEL MES DE JULIO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Obras Publicas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Ministerio de Obras Publicas</dc:creator>
  <cp:keywords/>
  <dc:description/>
  <cp:lastModifiedBy>Carmen Guastavino Garcia (Dirplan)</cp:lastModifiedBy>
  <cp:lastPrinted>2021-08-24T14:44:05Z</cp:lastPrinted>
  <dcterms:created xsi:type="dcterms:W3CDTF">2005-09-27T16:03:12Z</dcterms:created>
  <dcterms:modified xsi:type="dcterms:W3CDTF">2021-08-24T14:49:38Z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Aut">
    <vt:lpwstr>Dirección de Planeamiento</vt:lpwstr>
  </property>
  <property fmtid="{D5CDD505-2E9C-101B-9397-08002B2CF9AE}" pid="4" name="ord">
    <vt:lpwstr>11.0000000000000</vt:lpwstr>
  </property>
  <property fmtid="{D5CDD505-2E9C-101B-9397-08002B2CF9AE}" pid="5" name="url_documen">
    <vt:lpwstr>/InformaciondePresupuestoMOP/informedeejecucionpresupuestaria/Documents/2021/Decretado_ejecutado_julio_2021.xls</vt:lpwstr>
  </property>
  <property fmtid="{D5CDD505-2E9C-101B-9397-08002B2CF9AE}" pid="6" name="A">
    <vt:lpwstr>2021</vt:lpwstr>
  </property>
  <property fmtid="{D5CDD505-2E9C-101B-9397-08002B2CF9AE}" pid="7" name="M">
    <vt:lpwstr>7.00000000000000</vt:lpwstr>
  </property>
</Properties>
</file>