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4400" windowHeight="12855" activeTab="0"/>
  </bookViews>
  <sheets>
    <sheet name="Por servicio FET" sheetId="1" r:id="rId1"/>
    <sheet name="Por region FET" sheetId="2" r:id="rId2"/>
    <sheet name="Por servicio REGU" sheetId="3" r:id="rId3"/>
    <sheet name="Por region REGU" sheetId="4" r:id="rId4"/>
  </sheets>
  <definedNames>
    <definedName name="_xlfn.IFERROR" hidden="1">#NAME?</definedName>
    <definedName name="_xlnm.Print_Area" localSheetId="1">'Por region FET'!$B$1:$G$32</definedName>
    <definedName name="_xlnm.Print_Area" localSheetId="3">'Por region REGU'!$B$1:$G$32</definedName>
    <definedName name="_xlnm.Print_Area" localSheetId="0">'Por servicio FET'!$B$1:$G$27</definedName>
    <definedName name="_xlnm.Print_Area" localSheetId="2">'Por servicio REGU'!$B$1:$G$26</definedName>
  </definedNames>
  <calcPr fullCalcOnLoad="1"/>
</workbook>
</file>

<file path=xl/sharedStrings.xml><?xml version="1.0" encoding="utf-8"?>
<sst xmlns="http://schemas.openxmlformats.org/spreadsheetml/2006/main" count="111" uniqueCount="47">
  <si>
    <t>SERVICIOS</t>
  </si>
  <si>
    <t>ARQUITECTURA</t>
  </si>
  <si>
    <t>VIALIDAD</t>
  </si>
  <si>
    <t>AEROPUERTOS</t>
  </si>
  <si>
    <t xml:space="preserve">PLANEAMIENTO </t>
  </si>
  <si>
    <t>ADMIN. Y EJECUCION DE OO.PP.</t>
  </si>
  <si>
    <t>INICIATIVAS DE INVERSION</t>
  </si>
  <si>
    <t>TOTAL</t>
  </si>
  <si>
    <t>Monto Asignado en Ley de Presupuestos</t>
  </si>
  <si>
    <t xml:space="preserve">Monto Decretado </t>
  </si>
  <si>
    <t>Monto Ejecutado</t>
  </si>
  <si>
    <r>
      <t>% Avance de la Ejecución</t>
    </r>
    <r>
      <rPr>
        <b/>
        <sz val="8"/>
        <rFont val="Arial"/>
        <family val="2"/>
      </rPr>
      <t xml:space="preserve"> (Ejecutado/Decretado)</t>
    </r>
  </si>
  <si>
    <t>Presupuesto
Vigente</t>
  </si>
  <si>
    <t>Arica y Parinacota</t>
  </si>
  <si>
    <t>Tarapacá</t>
  </si>
  <si>
    <t>Antofagasta</t>
  </si>
  <si>
    <t>Atacama</t>
  </si>
  <si>
    <t>Coquimbo</t>
  </si>
  <si>
    <t xml:space="preserve">Valparaíso </t>
  </si>
  <si>
    <t>Maule</t>
  </si>
  <si>
    <t>Araucanía</t>
  </si>
  <si>
    <t>Los Ríos</t>
  </si>
  <si>
    <t>Los Lagos</t>
  </si>
  <si>
    <t>Fondos sin decretar</t>
  </si>
  <si>
    <t>I. N. HIDRAULICA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</si>
  <si>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</si>
  <si>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REGIONES</t>
  </si>
  <si>
    <t xml:space="preserve">OBRAS HIDRAULICAS </t>
  </si>
  <si>
    <t>OBRAS PORTUARIAS</t>
  </si>
  <si>
    <t>AGUA POTABLE RURAL</t>
  </si>
  <si>
    <t>Ñuble</t>
  </si>
  <si>
    <t>D. GRAL. DE AGUAS</t>
  </si>
  <si>
    <t xml:space="preserve">D. GRAL. CONCESIONES </t>
  </si>
  <si>
    <t xml:space="preserve">Biobío </t>
  </si>
  <si>
    <t>Aysén del Gral. Carlos Ibáñez del Campo</t>
  </si>
  <si>
    <t>Magallanes y de la Antártica Chilena</t>
  </si>
  <si>
    <t>Interregional</t>
  </si>
  <si>
    <t>Metropolitana de Santiago</t>
  </si>
  <si>
    <t>Libertador General Bernardo O'Higgins</t>
  </si>
  <si>
    <t>S. SERVICIOS SANITARIOS</t>
  </si>
  <si>
    <t>FINANCIAMIENTO REGULAR</t>
  </si>
  <si>
    <t>FINANCIAMIENTO FET-COVID 19</t>
  </si>
  <si>
    <t>SECRETARIA  Y ADM. GRAL</t>
  </si>
  <si>
    <t>(Miles de $ 2022)</t>
  </si>
  <si>
    <t>PRESUPUESTO MOP AÑO 2022</t>
  </si>
  <si>
    <t>PRESUPUESTO MOP AÑO 2022 POR REGION</t>
  </si>
  <si>
    <t>SITUACION AL CIERRE DEL MES DE SEPTIEMBRE</t>
  </si>
</sst>
</file>

<file path=xl/styles.xml><?xml version="1.0" encoding="utf-8"?>
<styleSheet xmlns="http://schemas.openxmlformats.org/spreadsheetml/2006/main">
  <numFmts count="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vertical="center"/>
    </xf>
    <xf numFmtId="3" fontId="4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horizontal="left" vertical="center"/>
    </xf>
    <xf numFmtId="3" fontId="2" fillId="33" borderId="14" xfId="0" applyNumberFormat="1" applyFont="1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 vertical="center"/>
    </xf>
    <xf numFmtId="164" fontId="2" fillId="33" borderId="14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vertical="center"/>
    </xf>
    <xf numFmtId="164" fontId="2" fillId="33" borderId="12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/>
      <protection/>
    </xf>
    <xf numFmtId="3" fontId="43" fillId="0" borderId="0" xfId="0" applyNumberFormat="1" applyFont="1" applyFill="1" applyAlignment="1">
      <alignment/>
    </xf>
    <xf numFmtId="9" fontId="0" fillId="0" borderId="0" xfId="54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="80" zoomScaleNormal="80" zoomScalePageLayoutView="0" workbookViewId="0" topLeftCell="A2">
      <selection activeCell="F26" sqref="F26"/>
    </sheetView>
  </sheetViews>
  <sheetFormatPr defaultColWidth="11.421875" defaultRowHeight="12.75"/>
  <cols>
    <col min="1" max="1" width="9.7109375" style="7" customWidth="1"/>
    <col min="2" max="2" width="35.8515625" style="7" customWidth="1"/>
    <col min="3" max="3" width="26.8515625" style="7" customWidth="1"/>
    <col min="4" max="4" width="25.140625" style="7" customWidth="1"/>
    <col min="5" max="5" width="22.57421875" style="7" customWidth="1"/>
    <col min="6" max="6" width="24.421875" style="7" customWidth="1"/>
    <col min="7" max="7" width="22.5742187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44</v>
      </c>
      <c r="C4" s="28"/>
      <c r="D4" s="28"/>
      <c r="E4" s="28"/>
      <c r="F4" s="28"/>
      <c r="G4" s="28"/>
    </row>
    <row r="5" spans="1:7" ht="18">
      <c r="A5" s="9"/>
      <c r="B5" s="28" t="s">
        <v>41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43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60.75" customHeight="1" thickBot="1">
      <c r="A12" s="3"/>
      <c r="B12" s="13" t="s">
        <v>0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4"/>
      <c r="B13" s="15" t="s">
        <v>42</v>
      </c>
      <c r="C13" s="1">
        <v>26309</v>
      </c>
      <c r="D13" s="1">
        <v>0</v>
      </c>
      <c r="E13" s="1">
        <v>0</v>
      </c>
      <c r="F13" s="1">
        <v>0</v>
      </c>
      <c r="G13" s="6" t="str">
        <f aca="true" t="shared" si="0" ref="G13:G25">+IF(E13=0,"-",F13/E13)</f>
        <v>-</v>
      </c>
    </row>
    <row r="14" spans="1:7" s="10" customFormat="1" ht="18" customHeight="1">
      <c r="A14" s="4"/>
      <c r="B14" s="15" t="s">
        <v>1</v>
      </c>
      <c r="C14" s="1">
        <v>32064677</v>
      </c>
      <c r="D14" s="1">
        <v>5161946</v>
      </c>
      <c r="E14" s="1">
        <v>5161946</v>
      </c>
      <c r="F14" s="1">
        <v>389087.436</v>
      </c>
      <c r="G14" s="6">
        <f>+IF(E14=0,"-",F14/E14)</f>
        <v>0.07537611513177395</v>
      </c>
    </row>
    <row r="15" spans="1:7" s="10" customFormat="1" ht="18" customHeight="1">
      <c r="A15" s="4"/>
      <c r="B15" s="16" t="s">
        <v>27</v>
      </c>
      <c r="C15" s="1">
        <v>130812721</v>
      </c>
      <c r="D15" s="1">
        <v>118966016</v>
      </c>
      <c r="E15" s="1">
        <v>113300812</v>
      </c>
      <c r="F15" s="2">
        <v>55903835.84600001</v>
      </c>
      <c r="G15" s="6">
        <f t="shared" si="0"/>
        <v>0.49341072547653064</v>
      </c>
    </row>
    <row r="16" spans="1:7" s="10" customFormat="1" ht="18" customHeight="1">
      <c r="A16" s="4"/>
      <c r="B16" s="16" t="s">
        <v>2</v>
      </c>
      <c r="C16" s="1">
        <v>581829225</v>
      </c>
      <c r="D16" s="1">
        <v>568556478</v>
      </c>
      <c r="E16" s="1">
        <v>568317022</v>
      </c>
      <c r="F16" s="1">
        <v>296345623.90599996</v>
      </c>
      <c r="G16" s="6">
        <f t="shared" si="0"/>
        <v>0.5214442158763986</v>
      </c>
    </row>
    <row r="17" spans="1:7" s="10" customFormat="1" ht="18" customHeight="1">
      <c r="A17" s="4"/>
      <c r="B17" s="16" t="s">
        <v>28</v>
      </c>
      <c r="C17" s="1">
        <v>23172423</v>
      </c>
      <c r="D17" s="1">
        <v>21463298</v>
      </c>
      <c r="E17" s="1">
        <v>21463285</v>
      </c>
      <c r="F17" s="1">
        <v>9118782.872</v>
      </c>
      <c r="G17" s="6">
        <f t="shared" si="0"/>
        <v>0.42485494983642996</v>
      </c>
    </row>
    <row r="18" spans="1:7" s="10" customFormat="1" ht="18" customHeight="1">
      <c r="A18" s="4"/>
      <c r="B18" s="16" t="s">
        <v>3</v>
      </c>
      <c r="C18" s="1">
        <v>55033938</v>
      </c>
      <c r="D18" s="1">
        <v>54501060</v>
      </c>
      <c r="E18" s="1">
        <v>54501060</v>
      </c>
      <c r="F18" s="1">
        <v>32849491.483000003</v>
      </c>
      <c r="G18" s="6">
        <f t="shared" si="0"/>
        <v>0.6027312401446872</v>
      </c>
    </row>
    <row r="19" spans="1:7" s="10" customFormat="1" ht="18" customHeight="1">
      <c r="A19" s="4"/>
      <c r="B19" s="16" t="s">
        <v>5</v>
      </c>
      <c r="C19" s="1">
        <v>451044</v>
      </c>
      <c r="D19" s="1">
        <v>0</v>
      </c>
      <c r="E19" s="1">
        <v>0</v>
      </c>
      <c r="F19" s="2">
        <v>0</v>
      </c>
      <c r="G19" s="6" t="str">
        <f t="shared" si="0"/>
        <v>-</v>
      </c>
    </row>
    <row r="20" spans="1:7" s="10" customFormat="1" ht="18" customHeight="1">
      <c r="A20" s="4"/>
      <c r="B20" s="16" t="s">
        <v>4</v>
      </c>
      <c r="C20" s="1">
        <v>175898</v>
      </c>
      <c r="D20" s="1">
        <v>0</v>
      </c>
      <c r="E20" s="1">
        <v>0</v>
      </c>
      <c r="F20" s="1">
        <v>0</v>
      </c>
      <c r="G20" s="6" t="str">
        <f t="shared" si="0"/>
        <v>-</v>
      </c>
    </row>
    <row r="21" spans="1:7" s="10" customFormat="1" ht="18" customHeight="1">
      <c r="A21" s="4"/>
      <c r="B21" s="16" t="s">
        <v>29</v>
      </c>
      <c r="C21" s="1">
        <v>129907392</v>
      </c>
      <c r="D21" s="1">
        <v>129810300</v>
      </c>
      <c r="E21" s="1">
        <v>89331684</v>
      </c>
      <c r="F21" s="1">
        <v>42215499.28100001</v>
      </c>
      <c r="G21" s="6">
        <f t="shared" si="0"/>
        <v>0.4725702840327068</v>
      </c>
    </row>
    <row r="22" spans="1:7" s="10" customFormat="1" ht="18" customHeight="1">
      <c r="A22" s="4"/>
      <c r="B22" s="16" t="s">
        <v>32</v>
      </c>
      <c r="C22" s="1">
        <v>221613185</v>
      </c>
      <c r="D22" s="1">
        <v>11772901</v>
      </c>
      <c r="E22" s="1">
        <v>11772901</v>
      </c>
      <c r="F22" s="1">
        <v>0</v>
      </c>
      <c r="G22" s="6">
        <f t="shared" si="0"/>
        <v>0</v>
      </c>
    </row>
    <row r="23" spans="1:7" s="10" customFormat="1" ht="18" customHeight="1">
      <c r="A23" s="4"/>
      <c r="B23" s="16" t="s">
        <v>31</v>
      </c>
      <c r="C23" s="1">
        <v>8638619</v>
      </c>
      <c r="D23" s="1">
        <v>10706959</v>
      </c>
      <c r="E23" s="1">
        <v>10706959</v>
      </c>
      <c r="F23" s="1">
        <v>3314944.641</v>
      </c>
      <c r="G23" s="6">
        <f t="shared" si="0"/>
        <v>0.3096065503753213</v>
      </c>
    </row>
    <row r="24" spans="1:7" s="10" customFormat="1" ht="18" customHeight="1">
      <c r="A24" s="4"/>
      <c r="B24" s="24" t="s">
        <v>24</v>
      </c>
      <c r="C24" s="1"/>
      <c r="D24" s="1"/>
      <c r="E24" s="1"/>
      <c r="F24" s="1"/>
      <c r="G24" s="6" t="str">
        <f t="shared" si="0"/>
        <v>-</v>
      </c>
    </row>
    <row r="25" spans="1:7" s="10" customFormat="1" ht="18" customHeight="1">
      <c r="A25" s="4"/>
      <c r="B25" s="24" t="s">
        <v>39</v>
      </c>
      <c r="C25" s="1"/>
      <c r="D25" s="1"/>
      <c r="E25" s="1"/>
      <c r="F25" s="2"/>
      <c r="G25" s="6" t="str">
        <f t="shared" si="0"/>
        <v>-</v>
      </c>
    </row>
    <row r="26" spans="1:7" s="10" customFormat="1" ht="18" customHeight="1" thickBot="1">
      <c r="A26" s="5"/>
      <c r="B26" s="18" t="s">
        <v>7</v>
      </c>
      <c r="C26" s="19">
        <f>SUM(C13:C25)</f>
        <v>1183725431</v>
      </c>
      <c r="D26" s="19">
        <f>SUM(D13:D25)</f>
        <v>920938958</v>
      </c>
      <c r="E26" s="19">
        <f>SUM(E13:E25)</f>
        <v>874555669</v>
      </c>
      <c r="F26" s="19">
        <f>SUM(F13:F25)</f>
        <v>440137265.4649999</v>
      </c>
      <c r="G26" s="20">
        <f>F26/E26</f>
        <v>0.5032695814187215</v>
      </c>
    </row>
    <row r="28" ht="12.75">
      <c r="G28" s="7"/>
    </row>
  </sheetData>
  <sheetProtection/>
  <mergeCells count="5">
    <mergeCell ref="B4:G4"/>
    <mergeCell ref="B5:G5"/>
    <mergeCell ref="B6:G6"/>
    <mergeCell ref="B7:G7"/>
    <mergeCell ref="B8:G8"/>
  </mergeCells>
  <printOptions horizontalCentered="1"/>
  <pageMargins left="0.5511811023622047" right="0.15748031496062992" top="0.3937007874015748" bottom="0.4724409448818898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90" zoomScaleNormal="90" zoomScalePageLayoutView="0" workbookViewId="0" topLeftCell="A7">
      <selection activeCell="K14" sqref="K14"/>
    </sheetView>
  </sheetViews>
  <sheetFormatPr defaultColWidth="11.421875" defaultRowHeight="12.75"/>
  <cols>
    <col min="1" max="1" width="10.00390625" style="7" customWidth="1"/>
    <col min="2" max="2" width="39.8515625" style="7" bestFit="1" customWidth="1"/>
    <col min="3" max="6" width="19.28125" style="7" customWidth="1"/>
    <col min="7" max="7" width="19.2812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45</v>
      </c>
      <c r="C4" s="28"/>
      <c r="D4" s="28"/>
      <c r="E4" s="28"/>
      <c r="F4" s="28"/>
      <c r="G4" s="28"/>
    </row>
    <row r="5" spans="1:7" ht="18">
      <c r="A5" s="9"/>
      <c r="B5" s="28" t="s">
        <v>41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43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56.25" customHeight="1" thickBot="1">
      <c r="A12" s="3"/>
      <c r="B12" s="13" t="s">
        <v>26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25"/>
      <c r="B13" s="15" t="s">
        <v>13</v>
      </c>
      <c r="C13" s="1">
        <v>56290256</v>
      </c>
      <c r="D13" s="1">
        <v>41123015</v>
      </c>
      <c r="E13" s="1">
        <v>41123015</v>
      </c>
      <c r="F13" s="1">
        <v>27513798.588</v>
      </c>
      <c r="G13" s="6">
        <f>_xlfn.IFERROR(F13/E13,0)</f>
        <v>0.6690608309726317</v>
      </c>
    </row>
    <row r="14" spans="1:7" s="10" customFormat="1" ht="18" customHeight="1">
      <c r="A14" s="25"/>
      <c r="B14" s="16" t="s">
        <v>14</v>
      </c>
      <c r="C14" s="2">
        <v>38765143</v>
      </c>
      <c r="D14" s="2">
        <v>52431090</v>
      </c>
      <c r="E14" s="2">
        <v>52431090</v>
      </c>
      <c r="F14" s="1">
        <v>12297074.098</v>
      </c>
      <c r="G14" s="6">
        <f aca="true" t="shared" si="0" ref="G14:G29">_xlfn.IFERROR(F14/E14,0)</f>
        <v>0.23453783047424723</v>
      </c>
    </row>
    <row r="15" spans="1:7" s="10" customFormat="1" ht="18" customHeight="1">
      <c r="A15" s="25"/>
      <c r="B15" s="16" t="s">
        <v>15</v>
      </c>
      <c r="C15" s="2">
        <v>28390081</v>
      </c>
      <c r="D15" s="2">
        <v>35044825</v>
      </c>
      <c r="E15" s="2">
        <v>35044825</v>
      </c>
      <c r="F15" s="1">
        <v>16975655.947</v>
      </c>
      <c r="G15" s="6">
        <f t="shared" si="0"/>
        <v>0.4843983654362663</v>
      </c>
    </row>
    <row r="16" spans="1:7" s="10" customFormat="1" ht="18" customHeight="1">
      <c r="A16" s="25"/>
      <c r="B16" s="16" t="s">
        <v>16</v>
      </c>
      <c r="C16" s="2">
        <v>83729203</v>
      </c>
      <c r="D16" s="2">
        <v>46660628</v>
      </c>
      <c r="E16" s="2">
        <v>46660628</v>
      </c>
      <c r="F16" s="1">
        <v>31293925.65</v>
      </c>
      <c r="G16" s="6">
        <f t="shared" si="0"/>
        <v>0.6706709058866502</v>
      </c>
    </row>
    <row r="17" spans="1:7" s="10" customFormat="1" ht="18" customHeight="1">
      <c r="A17" s="25"/>
      <c r="B17" s="16" t="s">
        <v>17</v>
      </c>
      <c r="C17" s="2">
        <v>51175920</v>
      </c>
      <c r="D17" s="2">
        <v>52497266</v>
      </c>
      <c r="E17" s="2">
        <v>52497266</v>
      </c>
      <c r="F17" s="1">
        <v>21064977.198999997</v>
      </c>
      <c r="G17" s="6">
        <f t="shared" si="0"/>
        <v>0.4012585569503752</v>
      </c>
    </row>
    <row r="18" spans="1:7" s="10" customFormat="1" ht="18" customHeight="1">
      <c r="A18" s="25"/>
      <c r="B18" s="16" t="s">
        <v>18</v>
      </c>
      <c r="C18" s="2">
        <v>85839937</v>
      </c>
      <c r="D18" s="2">
        <v>87472245</v>
      </c>
      <c r="E18" s="2">
        <v>87472245</v>
      </c>
      <c r="F18" s="1">
        <v>50695501.915000014</v>
      </c>
      <c r="G18" s="6">
        <f t="shared" si="0"/>
        <v>0.5795610014925308</v>
      </c>
    </row>
    <row r="19" spans="1:7" s="10" customFormat="1" ht="18" customHeight="1">
      <c r="A19" s="25"/>
      <c r="B19" s="16" t="s">
        <v>37</v>
      </c>
      <c r="C19" s="2">
        <v>172588138</v>
      </c>
      <c r="D19" s="2">
        <v>45831561</v>
      </c>
      <c r="E19" s="2">
        <v>45831561</v>
      </c>
      <c r="F19" s="1">
        <v>29154131.504999995</v>
      </c>
      <c r="G19" s="6">
        <f t="shared" si="0"/>
        <v>0.6361147399059787</v>
      </c>
    </row>
    <row r="20" spans="1:7" s="10" customFormat="1" ht="18" customHeight="1">
      <c r="A20" s="25"/>
      <c r="B20" s="17" t="s">
        <v>38</v>
      </c>
      <c r="C20" s="2">
        <v>27868906</v>
      </c>
      <c r="D20" s="2">
        <v>39394538</v>
      </c>
      <c r="E20" s="2">
        <v>39394538</v>
      </c>
      <c r="F20" s="1">
        <v>11674786.757000001</v>
      </c>
      <c r="G20" s="6">
        <f t="shared" si="0"/>
        <v>0.29635546828852266</v>
      </c>
    </row>
    <row r="21" spans="1:7" s="10" customFormat="1" ht="18" customHeight="1">
      <c r="A21" s="25"/>
      <c r="B21" s="17" t="s">
        <v>19</v>
      </c>
      <c r="C21" s="2">
        <v>46724489</v>
      </c>
      <c r="D21" s="2">
        <v>45045408</v>
      </c>
      <c r="E21" s="2">
        <v>45045408</v>
      </c>
      <c r="F21" s="1">
        <v>20772896.924999997</v>
      </c>
      <c r="G21" s="6">
        <f t="shared" si="0"/>
        <v>0.4611545959357277</v>
      </c>
    </row>
    <row r="22" spans="1:7" s="10" customFormat="1" ht="18" customHeight="1">
      <c r="A22" s="25"/>
      <c r="B22" s="17" t="s">
        <v>30</v>
      </c>
      <c r="C22" s="2">
        <v>25589602</v>
      </c>
      <c r="D22" s="2">
        <v>44843425</v>
      </c>
      <c r="E22" s="2">
        <v>44843425</v>
      </c>
      <c r="F22" s="1">
        <v>19575696.483000003</v>
      </c>
      <c r="G22" s="6">
        <f t="shared" si="0"/>
        <v>0.43653437450417765</v>
      </c>
    </row>
    <row r="23" spans="1:7" s="10" customFormat="1" ht="18" customHeight="1">
      <c r="A23" s="25"/>
      <c r="B23" s="16" t="s">
        <v>33</v>
      </c>
      <c r="C23" s="2">
        <v>128076173</v>
      </c>
      <c r="D23" s="2">
        <v>103080162</v>
      </c>
      <c r="E23" s="2">
        <v>103080162</v>
      </c>
      <c r="F23" s="1">
        <v>55995609.92899999</v>
      </c>
      <c r="G23" s="6">
        <f>_xlfn.IFERROR(F23/E23,0)</f>
        <v>0.5432239224556127</v>
      </c>
    </row>
    <row r="24" spans="1:7" s="10" customFormat="1" ht="18" customHeight="1">
      <c r="A24" s="25"/>
      <c r="B24" s="16" t="s">
        <v>20</v>
      </c>
      <c r="C24" s="2">
        <v>88226041</v>
      </c>
      <c r="D24" s="2">
        <v>52564640</v>
      </c>
      <c r="E24" s="2">
        <v>52564640</v>
      </c>
      <c r="F24" s="1">
        <v>25958535.360000003</v>
      </c>
      <c r="G24" s="6">
        <f t="shared" si="0"/>
        <v>0.49384025763326833</v>
      </c>
    </row>
    <row r="25" spans="1:7" s="10" customFormat="1" ht="18" customHeight="1">
      <c r="A25" s="25"/>
      <c r="B25" s="16" t="s">
        <v>21</v>
      </c>
      <c r="C25" s="2">
        <v>54347935</v>
      </c>
      <c r="D25" s="2">
        <v>53829055</v>
      </c>
      <c r="E25" s="2">
        <v>53829055</v>
      </c>
      <c r="F25" s="1">
        <v>21006912.626000006</v>
      </c>
      <c r="G25" s="6">
        <f t="shared" si="0"/>
        <v>0.39025230195848704</v>
      </c>
    </row>
    <row r="26" spans="1:7" s="10" customFormat="1" ht="18" customHeight="1">
      <c r="A26" s="25"/>
      <c r="B26" s="16" t="s">
        <v>22</v>
      </c>
      <c r="C26" s="2">
        <v>61938110</v>
      </c>
      <c r="D26" s="2">
        <v>89008590</v>
      </c>
      <c r="E26" s="2">
        <v>89008590</v>
      </c>
      <c r="F26" s="1">
        <v>49937497.413</v>
      </c>
      <c r="G26" s="6">
        <f t="shared" si="0"/>
        <v>0.5610413266067916</v>
      </c>
    </row>
    <row r="27" spans="1:7" s="10" customFormat="1" ht="18" customHeight="1">
      <c r="A27" s="25"/>
      <c r="B27" s="16" t="s">
        <v>34</v>
      </c>
      <c r="C27" s="2">
        <v>21061454</v>
      </c>
      <c r="D27" s="2">
        <v>30124985</v>
      </c>
      <c r="E27" s="2">
        <v>30124985</v>
      </c>
      <c r="F27" s="1">
        <v>11250529.228</v>
      </c>
      <c r="G27" s="6">
        <f t="shared" si="0"/>
        <v>0.37346173709298114</v>
      </c>
    </row>
    <row r="28" spans="1:7" s="10" customFormat="1" ht="18" customHeight="1">
      <c r="A28" s="25"/>
      <c r="B28" s="16" t="s">
        <v>35</v>
      </c>
      <c r="C28" s="2">
        <v>49311173</v>
      </c>
      <c r="D28" s="2">
        <v>20217553</v>
      </c>
      <c r="E28" s="2">
        <v>20217553</v>
      </c>
      <c r="F28" s="1">
        <v>11510605.685</v>
      </c>
      <c r="G28" s="6">
        <f t="shared" si="0"/>
        <v>0.5693372330964088</v>
      </c>
    </row>
    <row r="29" spans="1:7" s="10" customFormat="1" ht="18" customHeight="1">
      <c r="A29" s="25"/>
      <c r="B29" s="16" t="s">
        <v>36</v>
      </c>
      <c r="C29" s="2">
        <v>163802870</v>
      </c>
      <c r="D29" s="2">
        <v>35386683</v>
      </c>
      <c r="E29" s="2">
        <v>35386683</v>
      </c>
      <c r="F29" s="1">
        <v>23459130.157</v>
      </c>
      <c r="G29" s="6">
        <f t="shared" si="0"/>
        <v>0.6629366803608013</v>
      </c>
    </row>
    <row r="30" spans="1:7" s="10" customFormat="1" ht="18" customHeight="1" thickBot="1">
      <c r="A30" s="4"/>
      <c r="B30" s="16" t="s">
        <v>23</v>
      </c>
      <c r="C30" s="2">
        <v>0</v>
      </c>
      <c r="D30" s="2">
        <v>46383289</v>
      </c>
      <c r="E30" s="2">
        <v>0</v>
      </c>
      <c r="F30" s="1">
        <v>0</v>
      </c>
      <c r="G30" s="6"/>
    </row>
    <row r="31" spans="1:7" s="10" customFormat="1" ht="18" customHeight="1" thickBot="1">
      <c r="A31" s="5"/>
      <c r="B31" s="21" t="s">
        <v>7</v>
      </c>
      <c r="C31" s="22">
        <f>+SUM(C13:C30)</f>
        <v>1183725431</v>
      </c>
      <c r="D31" s="22">
        <f>SUM(D13:D30)</f>
        <v>920938958</v>
      </c>
      <c r="E31" s="22">
        <f>+SUM(E13:E30)</f>
        <v>874555669</v>
      </c>
      <c r="F31" s="22">
        <f>+SUM(F13:F30)</f>
        <v>440137265.465</v>
      </c>
      <c r="G31" s="23">
        <f>F31/E31</f>
        <v>0.5032695814187216</v>
      </c>
    </row>
    <row r="40" ht="12.75">
      <c r="F40" s="7" t="s">
        <v>25</v>
      </c>
    </row>
  </sheetData>
  <sheetProtection/>
  <mergeCells count="5">
    <mergeCell ref="B4:G4"/>
    <mergeCell ref="B5:G5"/>
    <mergeCell ref="B6:G6"/>
    <mergeCell ref="B7:G7"/>
    <mergeCell ref="B8:G8"/>
  </mergeCells>
  <printOptions horizontalCentered="1" verticalCentered="1"/>
  <pageMargins left="0.5511811023622047" right="0.15748031496062992" top="0.35433070866141736" bottom="0.4724409448818898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="80" zoomScaleNormal="80" zoomScalePageLayoutView="0" workbookViewId="0" topLeftCell="A2">
      <selection activeCell="F25" sqref="F25"/>
    </sheetView>
  </sheetViews>
  <sheetFormatPr defaultColWidth="11.421875" defaultRowHeight="12.75"/>
  <cols>
    <col min="1" max="1" width="9.7109375" style="7" customWidth="1"/>
    <col min="2" max="2" width="35.8515625" style="7" customWidth="1"/>
    <col min="3" max="3" width="33.28125" style="7" customWidth="1"/>
    <col min="4" max="4" width="25.140625" style="7" customWidth="1"/>
    <col min="5" max="5" width="22.57421875" style="7" customWidth="1"/>
    <col min="6" max="6" width="21.8515625" style="7" customWidth="1"/>
    <col min="7" max="7" width="19.0039062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44</v>
      </c>
      <c r="C4" s="28"/>
      <c r="D4" s="28"/>
      <c r="E4" s="28"/>
      <c r="F4" s="28"/>
      <c r="G4" s="28"/>
    </row>
    <row r="5" spans="1:7" ht="18">
      <c r="A5" s="9"/>
      <c r="B5" s="28" t="s">
        <v>40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43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56.25" customHeight="1" thickBot="1">
      <c r="A12" s="3"/>
      <c r="B12" s="13" t="s">
        <v>0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4"/>
      <c r="B13" s="15" t="s">
        <v>1</v>
      </c>
      <c r="C13" s="1">
        <v>8974172</v>
      </c>
      <c r="D13" s="1">
        <v>8890172</v>
      </c>
      <c r="E13" s="1">
        <v>7592758</v>
      </c>
      <c r="F13" s="1">
        <v>3753694.4510000004</v>
      </c>
      <c r="G13" s="6">
        <f>+IF(E13=0,"-",F13/E13)</f>
        <v>0.4943782550425024</v>
      </c>
    </row>
    <row r="14" spans="1:7" s="10" customFormat="1" ht="18" customHeight="1">
      <c r="A14" s="4"/>
      <c r="B14" s="16" t="s">
        <v>27</v>
      </c>
      <c r="C14" s="1">
        <v>147022684</v>
      </c>
      <c r="D14" s="1">
        <v>144824178</v>
      </c>
      <c r="E14" s="1">
        <v>129161686</v>
      </c>
      <c r="F14" s="2">
        <v>55522280.373999976</v>
      </c>
      <c r="G14" s="6">
        <f aca="true" t="shared" si="0" ref="G14:G24">+IF(E14=0,"-",F14/E14)</f>
        <v>0.429866488224689</v>
      </c>
    </row>
    <row r="15" spans="1:7" s="10" customFormat="1" ht="18" customHeight="1">
      <c r="A15" s="4"/>
      <c r="B15" s="16" t="s">
        <v>2</v>
      </c>
      <c r="C15" s="1">
        <v>1220635546</v>
      </c>
      <c r="D15" s="1">
        <v>1082339533</v>
      </c>
      <c r="E15" s="1">
        <v>1080304824</v>
      </c>
      <c r="F15" s="1">
        <v>616595779.3999993</v>
      </c>
      <c r="G15" s="6">
        <f t="shared" si="0"/>
        <v>0.570760923863096</v>
      </c>
    </row>
    <row r="16" spans="1:7" s="10" customFormat="1" ht="18" customHeight="1">
      <c r="A16" s="4"/>
      <c r="B16" s="16" t="s">
        <v>28</v>
      </c>
      <c r="C16" s="1">
        <v>76882481</v>
      </c>
      <c r="D16" s="1">
        <v>76882481</v>
      </c>
      <c r="E16" s="1">
        <v>76865857</v>
      </c>
      <c r="F16" s="1">
        <v>38180760.152</v>
      </c>
      <c r="G16" s="6">
        <f t="shared" si="0"/>
        <v>0.4967193711507048</v>
      </c>
    </row>
    <row r="17" spans="1:7" s="10" customFormat="1" ht="18" customHeight="1">
      <c r="A17" s="4"/>
      <c r="B17" s="16" t="s">
        <v>3</v>
      </c>
      <c r="C17" s="1">
        <v>62797413</v>
      </c>
      <c r="D17" s="1">
        <v>62487413</v>
      </c>
      <c r="E17" s="1">
        <v>62487413</v>
      </c>
      <c r="F17" s="1">
        <v>17494131.861999992</v>
      </c>
      <c r="G17" s="6">
        <f t="shared" si="0"/>
        <v>0.2799624919981884</v>
      </c>
    </row>
    <row r="18" spans="1:7" s="10" customFormat="1" ht="18" customHeight="1">
      <c r="A18" s="4"/>
      <c r="B18" s="16" t="s">
        <v>5</v>
      </c>
      <c r="C18" s="1">
        <v>117499</v>
      </c>
      <c r="D18" s="1">
        <v>117499</v>
      </c>
      <c r="E18" s="1">
        <v>41726</v>
      </c>
      <c r="F18" s="2">
        <v>6540</v>
      </c>
      <c r="G18" s="6">
        <f t="shared" si="0"/>
        <v>0.1567368067871351</v>
      </c>
    </row>
    <row r="19" spans="1:7" s="10" customFormat="1" ht="18" customHeight="1">
      <c r="A19" s="4"/>
      <c r="B19" s="16" t="s">
        <v>4</v>
      </c>
      <c r="C19" s="1">
        <v>156983</v>
      </c>
      <c r="D19" s="1">
        <v>182643</v>
      </c>
      <c r="E19" s="1">
        <v>182643</v>
      </c>
      <c r="F19" s="1">
        <v>60531.275</v>
      </c>
      <c r="G19" s="6">
        <f t="shared" si="0"/>
        <v>0.3314185323280936</v>
      </c>
    </row>
    <row r="20" spans="1:7" s="10" customFormat="1" ht="18" customHeight="1">
      <c r="A20" s="4"/>
      <c r="B20" s="16" t="s">
        <v>29</v>
      </c>
      <c r="C20" s="1">
        <v>148440561</v>
      </c>
      <c r="D20" s="1">
        <v>148440561</v>
      </c>
      <c r="E20" s="1">
        <v>147956374</v>
      </c>
      <c r="F20" s="1">
        <v>56515226.179000005</v>
      </c>
      <c r="G20" s="6">
        <f t="shared" si="0"/>
        <v>0.38197223040218603</v>
      </c>
    </row>
    <row r="21" spans="1:7" s="10" customFormat="1" ht="18" customHeight="1">
      <c r="A21" s="4"/>
      <c r="B21" s="16" t="s">
        <v>32</v>
      </c>
      <c r="C21" s="1">
        <v>345996702</v>
      </c>
      <c r="D21" s="1">
        <v>502291478</v>
      </c>
      <c r="E21" s="1">
        <v>502281524</v>
      </c>
      <c r="F21" s="1">
        <v>272066891.0849999</v>
      </c>
      <c r="G21" s="6">
        <f t="shared" si="0"/>
        <v>0.5416621517716824</v>
      </c>
    </row>
    <row r="22" spans="1:7" s="10" customFormat="1" ht="18" customHeight="1">
      <c r="A22" s="4"/>
      <c r="B22" s="16" t="s">
        <v>31</v>
      </c>
      <c r="C22" s="1">
        <v>6473691</v>
      </c>
      <c r="D22" s="1">
        <v>6473691</v>
      </c>
      <c r="E22" s="1">
        <v>6469921</v>
      </c>
      <c r="F22" s="1">
        <v>2493824.4059999995</v>
      </c>
      <c r="G22" s="6">
        <f t="shared" si="0"/>
        <v>0.38544897317911603</v>
      </c>
    </row>
    <row r="23" spans="1:7" s="10" customFormat="1" ht="18" customHeight="1">
      <c r="A23" s="4"/>
      <c r="B23" s="24" t="s">
        <v>24</v>
      </c>
      <c r="C23" s="1">
        <v>193612</v>
      </c>
      <c r="D23" s="1">
        <v>25612</v>
      </c>
      <c r="E23" s="1">
        <v>0</v>
      </c>
      <c r="F23" s="1">
        <v>0</v>
      </c>
      <c r="G23" s="6" t="str">
        <f t="shared" si="0"/>
        <v>-</v>
      </c>
    </row>
    <row r="24" spans="1:7" s="10" customFormat="1" ht="18" customHeight="1">
      <c r="A24" s="4"/>
      <c r="B24" s="24" t="s">
        <v>39</v>
      </c>
      <c r="C24" s="1">
        <v>183723</v>
      </c>
      <c r="D24" s="1">
        <v>540150</v>
      </c>
      <c r="E24" s="1">
        <v>540150</v>
      </c>
      <c r="F24" s="2">
        <v>203001.468</v>
      </c>
      <c r="G24" s="6">
        <f t="shared" si="0"/>
        <v>0.3758242488197723</v>
      </c>
    </row>
    <row r="25" spans="1:7" s="10" customFormat="1" ht="18" customHeight="1" thickBot="1">
      <c r="A25" s="5"/>
      <c r="B25" s="18" t="s">
        <v>7</v>
      </c>
      <c r="C25" s="19">
        <f>+SUM(C13:C24)</f>
        <v>2017875067</v>
      </c>
      <c r="D25" s="19">
        <f>SUM(D13:D24)</f>
        <v>2033495411</v>
      </c>
      <c r="E25" s="19">
        <f>+SUM(E13:E24)</f>
        <v>2013884876</v>
      </c>
      <c r="F25" s="19">
        <f>+SUM(F13:F24)</f>
        <v>1062892660.6519991</v>
      </c>
      <c r="G25" s="20">
        <f>F25/E25</f>
        <v>0.5277822348828242</v>
      </c>
    </row>
    <row r="28" spans="3:7" s="26" customFormat="1" ht="15" hidden="1">
      <c r="C28" s="26">
        <f>+C25-'Por region REGU'!C31</f>
        <v>0</v>
      </c>
      <c r="E28" s="26">
        <f>+E25-'Por region REGU'!E31</f>
        <v>0</v>
      </c>
      <c r="F28" s="26">
        <f>+F25-'Por region REGU'!F31</f>
        <v>0</v>
      </c>
      <c r="G28" s="26">
        <f>+G25-'Por region REGU'!G31</f>
        <v>0</v>
      </c>
    </row>
    <row r="29" ht="12.75">
      <c r="G29" s="27"/>
    </row>
  </sheetData>
  <sheetProtection/>
  <mergeCells count="5">
    <mergeCell ref="B4:G4"/>
    <mergeCell ref="B7:G7"/>
    <mergeCell ref="B8:G8"/>
    <mergeCell ref="B6:G6"/>
    <mergeCell ref="B5:G5"/>
  </mergeCells>
  <printOptions horizontalCentered="1"/>
  <pageMargins left="0.5511811023622047" right="0.15748031496062992" top="0.3937007874015748" bottom="0.4724409448818898" header="0" footer="0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90" zoomScaleNormal="90" zoomScalePageLayoutView="0" workbookViewId="0" topLeftCell="A5">
      <selection activeCell="L13" sqref="L13"/>
    </sheetView>
  </sheetViews>
  <sheetFormatPr defaultColWidth="11.421875" defaultRowHeight="12.75"/>
  <cols>
    <col min="1" max="1" width="10.00390625" style="7" customWidth="1"/>
    <col min="2" max="2" width="39.8515625" style="7" bestFit="1" customWidth="1"/>
    <col min="3" max="6" width="24.7109375" style="7" customWidth="1"/>
    <col min="7" max="7" width="18.710937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45</v>
      </c>
      <c r="C4" s="28"/>
      <c r="D4" s="28"/>
      <c r="E4" s="28"/>
      <c r="F4" s="28"/>
      <c r="G4" s="28"/>
    </row>
    <row r="5" spans="1:7" ht="18">
      <c r="A5" s="9"/>
      <c r="B5" s="28" t="s">
        <v>40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43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56.25" customHeight="1" thickBot="1">
      <c r="A12" s="3"/>
      <c r="B12" s="13" t="s">
        <v>26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25"/>
      <c r="B13" s="15" t="s">
        <v>13</v>
      </c>
      <c r="C13" s="1">
        <v>84355002</v>
      </c>
      <c r="D13" s="1">
        <v>82276301</v>
      </c>
      <c r="E13" s="1">
        <v>82276301</v>
      </c>
      <c r="F13" s="1">
        <v>50526164.30300001</v>
      </c>
      <c r="G13" s="6">
        <f>_xlfn.IFERROR(F13/E13,0)</f>
        <v>0.6141034986854843</v>
      </c>
    </row>
    <row r="14" spans="1:7" s="10" customFormat="1" ht="18" customHeight="1">
      <c r="A14" s="25"/>
      <c r="B14" s="16" t="s">
        <v>14</v>
      </c>
      <c r="C14" s="2">
        <v>51670593</v>
      </c>
      <c r="D14" s="2">
        <v>35933563</v>
      </c>
      <c r="E14" s="2">
        <v>35933563</v>
      </c>
      <c r="F14" s="1">
        <v>14480732.943999998</v>
      </c>
      <c r="G14" s="6">
        <f aca="true" t="shared" si="0" ref="G14:G29">_xlfn.IFERROR(F14/E14,0)</f>
        <v>0.4029862817667148</v>
      </c>
    </row>
    <row r="15" spans="1:7" s="10" customFormat="1" ht="18" customHeight="1">
      <c r="A15" s="25"/>
      <c r="B15" s="16" t="s">
        <v>15</v>
      </c>
      <c r="C15" s="2">
        <v>66689927</v>
      </c>
      <c r="D15" s="2">
        <v>52144913</v>
      </c>
      <c r="E15" s="2">
        <v>52144913</v>
      </c>
      <c r="F15" s="1">
        <v>23866719.228999995</v>
      </c>
      <c r="G15" s="6">
        <f t="shared" si="0"/>
        <v>0.45769985710782557</v>
      </c>
    </row>
    <row r="16" spans="1:7" s="10" customFormat="1" ht="18" customHeight="1">
      <c r="A16" s="25"/>
      <c r="B16" s="16" t="s">
        <v>16</v>
      </c>
      <c r="C16" s="2">
        <v>61486597</v>
      </c>
      <c r="D16" s="2">
        <v>63207364</v>
      </c>
      <c r="E16" s="2">
        <v>63207364</v>
      </c>
      <c r="F16" s="1">
        <v>26078041.121999994</v>
      </c>
      <c r="G16" s="6">
        <f t="shared" si="0"/>
        <v>0.41257915963715863</v>
      </c>
    </row>
    <row r="17" spans="1:7" s="10" customFormat="1" ht="18" customHeight="1">
      <c r="A17" s="25"/>
      <c r="B17" s="16" t="s">
        <v>17</v>
      </c>
      <c r="C17" s="2">
        <v>108071960</v>
      </c>
      <c r="D17" s="2">
        <v>89703172</v>
      </c>
      <c r="E17" s="2">
        <v>89703172</v>
      </c>
      <c r="F17" s="1">
        <v>50967787.214999996</v>
      </c>
      <c r="G17" s="6">
        <f t="shared" si="0"/>
        <v>0.5681826637635512</v>
      </c>
    </row>
    <row r="18" spans="1:7" s="10" customFormat="1" ht="18" customHeight="1">
      <c r="A18" s="25"/>
      <c r="B18" s="16" t="s">
        <v>18</v>
      </c>
      <c r="C18" s="2">
        <v>188812265</v>
      </c>
      <c r="D18" s="2">
        <v>172266882</v>
      </c>
      <c r="E18" s="2">
        <v>172266882</v>
      </c>
      <c r="F18" s="1">
        <v>100009689.369</v>
      </c>
      <c r="G18" s="6">
        <f t="shared" si="0"/>
        <v>0.5805508766856302</v>
      </c>
    </row>
    <row r="19" spans="1:7" s="10" customFormat="1" ht="18" customHeight="1">
      <c r="A19" s="25"/>
      <c r="B19" s="16" t="s">
        <v>37</v>
      </c>
      <c r="C19" s="2">
        <v>206479544</v>
      </c>
      <c r="D19" s="2">
        <v>344823170</v>
      </c>
      <c r="E19" s="2">
        <v>344823170</v>
      </c>
      <c r="F19" s="1">
        <v>180523168.588</v>
      </c>
      <c r="G19" s="6">
        <f t="shared" si="0"/>
        <v>0.5235238936757063</v>
      </c>
    </row>
    <row r="20" spans="1:7" s="10" customFormat="1" ht="18" customHeight="1">
      <c r="A20" s="25"/>
      <c r="B20" s="17" t="s">
        <v>38</v>
      </c>
      <c r="C20" s="2">
        <v>88869849</v>
      </c>
      <c r="D20" s="2">
        <v>76521692</v>
      </c>
      <c r="E20" s="2">
        <v>76521692</v>
      </c>
      <c r="F20" s="1">
        <v>35153517.678</v>
      </c>
      <c r="G20" s="6">
        <f t="shared" si="0"/>
        <v>0.4593928435090014</v>
      </c>
    </row>
    <row r="21" spans="1:7" s="10" customFormat="1" ht="18" customHeight="1">
      <c r="A21" s="25"/>
      <c r="B21" s="17" t="s">
        <v>19</v>
      </c>
      <c r="C21" s="2">
        <v>89688238</v>
      </c>
      <c r="D21" s="2">
        <v>84104978</v>
      </c>
      <c r="E21" s="2">
        <v>84104978</v>
      </c>
      <c r="F21" s="1">
        <v>37275162.107999995</v>
      </c>
      <c r="G21" s="6">
        <f t="shared" si="0"/>
        <v>0.4431980483723567</v>
      </c>
    </row>
    <row r="22" spans="1:7" s="10" customFormat="1" ht="18" customHeight="1">
      <c r="A22" s="25"/>
      <c r="B22" s="17" t="s">
        <v>30</v>
      </c>
      <c r="C22" s="2">
        <v>61067570</v>
      </c>
      <c r="D22" s="2">
        <v>52374875</v>
      </c>
      <c r="E22" s="2">
        <v>52374875</v>
      </c>
      <c r="F22" s="1">
        <v>24658107.457999997</v>
      </c>
      <c r="G22" s="6">
        <f t="shared" si="0"/>
        <v>0.47080031137067146</v>
      </c>
    </row>
    <row r="23" spans="1:7" s="10" customFormat="1" ht="18" customHeight="1">
      <c r="A23" s="25"/>
      <c r="B23" s="16" t="s">
        <v>33</v>
      </c>
      <c r="C23" s="2">
        <v>127438013</v>
      </c>
      <c r="D23" s="2">
        <v>159493979</v>
      </c>
      <c r="E23" s="2">
        <v>159493979</v>
      </c>
      <c r="F23" s="1">
        <v>89056015.27499996</v>
      </c>
      <c r="G23" s="6">
        <f>_xlfn.IFERROR(F23/E23,0)</f>
        <v>0.5583660012331874</v>
      </c>
    </row>
    <row r="24" spans="1:7" s="10" customFormat="1" ht="18" customHeight="1">
      <c r="A24" s="25"/>
      <c r="B24" s="16" t="s">
        <v>20</v>
      </c>
      <c r="C24" s="2">
        <v>136326645</v>
      </c>
      <c r="D24" s="2">
        <v>140872464</v>
      </c>
      <c r="E24" s="2">
        <v>140872464</v>
      </c>
      <c r="F24" s="1">
        <v>76210661.435</v>
      </c>
      <c r="G24" s="6">
        <f t="shared" si="0"/>
        <v>0.5409904765703537</v>
      </c>
    </row>
    <row r="25" spans="1:7" s="10" customFormat="1" ht="18" customHeight="1">
      <c r="A25" s="25"/>
      <c r="B25" s="16" t="s">
        <v>21</v>
      </c>
      <c r="C25" s="2">
        <v>136355640</v>
      </c>
      <c r="D25" s="2">
        <v>110995103</v>
      </c>
      <c r="E25" s="2">
        <v>110995103</v>
      </c>
      <c r="F25" s="1">
        <v>57219908.53300002</v>
      </c>
      <c r="G25" s="6">
        <f t="shared" si="0"/>
        <v>0.515517414610625</v>
      </c>
    </row>
    <row r="26" spans="1:7" s="10" customFormat="1" ht="18" customHeight="1">
      <c r="A26" s="25"/>
      <c r="B26" s="16" t="s">
        <v>22</v>
      </c>
      <c r="C26" s="2">
        <v>227911270</v>
      </c>
      <c r="D26" s="2">
        <v>230706693</v>
      </c>
      <c r="E26" s="2">
        <v>230706693</v>
      </c>
      <c r="F26" s="1">
        <v>146502113.58800006</v>
      </c>
      <c r="G26" s="6">
        <f t="shared" si="0"/>
        <v>0.6350145792606028</v>
      </c>
    </row>
    <row r="27" spans="1:7" s="10" customFormat="1" ht="18" customHeight="1">
      <c r="A27" s="25"/>
      <c r="B27" s="16" t="s">
        <v>34</v>
      </c>
      <c r="C27" s="2">
        <v>96293097</v>
      </c>
      <c r="D27" s="2">
        <v>92589029</v>
      </c>
      <c r="E27" s="2">
        <v>92589029</v>
      </c>
      <c r="F27" s="1">
        <v>53760715.79799998</v>
      </c>
      <c r="G27" s="6">
        <f t="shared" si="0"/>
        <v>0.5806380775199617</v>
      </c>
    </row>
    <row r="28" spans="1:7" s="10" customFormat="1" ht="18" customHeight="1">
      <c r="A28" s="25"/>
      <c r="B28" s="16" t="s">
        <v>35</v>
      </c>
      <c r="C28" s="2">
        <v>111256977</v>
      </c>
      <c r="D28" s="2">
        <v>66728227</v>
      </c>
      <c r="E28" s="2">
        <v>66728227</v>
      </c>
      <c r="F28" s="1">
        <v>32302235.970999997</v>
      </c>
      <c r="G28" s="6">
        <f t="shared" si="0"/>
        <v>0.48408653164124976</v>
      </c>
    </row>
    <row r="29" spans="1:7" s="10" customFormat="1" ht="18" customHeight="1">
      <c r="A29" s="25"/>
      <c r="B29" s="16" t="s">
        <v>36</v>
      </c>
      <c r="C29" s="2">
        <v>175101880</v>
      </c>
      <c r="D29" s="2">
        <v>159142471</v>
      </c>
      <c r="E29" s="2">
        <v>159142471</v>
      </c>
      <c r="F29" s="1">
        <v>64301920.037999995</v>
      </c>
      <c r="G29" s="6">
        <f t="shared" si="0"/>
        <v>0.4040525425673452</v>
      </c>
    </row>
    <row r="30" spans="1:7" s="10" customFormat="1" ht="20.25" customHeight="1" thickBot="1">
      <c r="A30" s="4"/>
      <c r="B30" s="16" t="s">
        <v>23</v>
      </c>
      <c r="C30" s="2">
        <v>0</v>
      </c>
      <c r="D30" s="2">
        <v>19610535</v>
      </c>
      <c r="E30" s="2">
        <v>0</v>
      </c>
      <c r="F30" s="1">
        <v>0</v>
      </c>
      <c r="G30" s="6"/>
    </row>
    <row r="31" spans="1:7" s="10" customFormat="1" ht="18" customHeight="1" thickBot="1">
      <c r="A31" s="5"/>
      <c r="B31" s="21" t="s">
        <v>7</v>
      </c>
      <c r="C31" s="22">
        <f>+SUM(C13:C30)</f>
        <v>2017875067</v>
      </c>
      <c r="D31" s="22">
        <f>SUM(D13:D30)</f>
        <v>2033495411</v>
      </c>
      <c r="E31" s="22">
        <f>+SUM(E13:E30)</f>
        <v>2013884876</v>
      </c>
      <c r="F31" s="22">
        <f>+SUM(F13:F30)</f>
        <v>1062892660.652</v>
      </c>
      <c r="G31" s="23">
        <f>F31/E31</f>
        <v>0.5277822348828245</v>
      </c>
    </row>
    <row r="40" ht="12.75">
      <c r="F40" s="7" t="s">
        <v>25</v>
      </c>
    </row>
  </sheetData>
  <sheetProtection/>
  <mergeCells count="5">
    <mergeCell ref="B4:G4"/>
    <mergeCell ref="B6:G6"/>
    <mergeCell ref="B7:G7"/>
    <mergeCell ref="B8:G8"/>
    <mergeCell ref="B5:G5"/>
  </mergeCells>
  <printOptions horizontalCentered="1" verticalCentered="1"/>
  <pageMargins left="0.5511811023622047" right="0.15748031496062992" top="0.35433070866141736" bottom="0.4724409448818898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Obras Publicas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Obras Publicas</dc:creator>
  <cp:keywords/>
  <dc:description/>
  <cp:lastModifiedBy>Juan Jutronic Oyarzun (Dirplan)</cp:lastModifiedBy>
  <cp:lastPrinted>2022-09-22T19:56:02Z</cp:lastPrinted>
  <dcterms:created xsi:type="dcterms:W3CDTF">2005-09-27T16:03:12Z</dcterms:created>
  <dcterms:modified xsi:type="dcterms:W3CDTF">2022-11-02T14:23:21Z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ut">
    <vt:lpwstr>Dirección de Planeamiento</vt:lpwstr>
  </property>
  <property fmtid="{D5CDD505-2E9C-101B-9397-08002B2CF9AE}" pid="4" name="url_documen">
    <vt:lpwstr>/InformaciondePresupuestoMOP/informedeejecucionpresupuestaria/Documents/2022/Decretado_Ejecutado_septiembre_2022.xls</vt:lpwstr>
  </property>
  <property fmtid="{D5CDD505-2E9C-101B-9397-08002B2CF9AE}" pid="5" name="M">
    <vt:lpwstr>9.00000000000000</vt:lpwstr>
  </property>
  <property fmtid="{D5CDD505-2E9C-101B-9397-08002B2CF9AE}" pid="6" name="A">
    <vt:lpwstr>2022</vt:lpwstr>
  </property>
</Properties>
</file>