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4400" windowHeight="12855" activeTab="0"/>
  </bookViews>
  <sheets>
    <sheet name="Por servicio FET" sheetId="1" r:id="rId1"/>
    <sheet name="Por region FET" sheetId="2" r:id="rId2"/>
    <sheet name="Por servicio REGU" sheetId="3" r:id="rId3"/>
    <sheet name="Por region REGU" sheetId="4" r:id="rId4"/>
  </sheets>
  <definedNames>
    <definedName name="_xlfn.IFERROR" hidden="1">#NAME?</definedName>
    <definedName name="_xlnm.Print_Area" localSheetId="1">'Por region FET'!$B$1:$G$32</definedName>
    <definedName name="_xlnm.Print_Area" localSheetId="3">'Por region REGU'!$B$1:$G$32</definedName>
    <definedName name="_xlnm.Print_Area" localSheetId="0">'Por servicio FET'!$B$1:$G$27</definedName>
    <definedName name="_xlnm.Print_Area" localSheetId="2">'Por servicio REGU'!$B$1:$G$26</definedName>
  </definedNames>
  <calcPr fullCalcOnLoad="1"/>
</workbook>
</file>

<file path=xl/sharedStrings.xml><?xml version="1.0" encoding="utf-8"?>
<sst xmlns="http://schemas.openxmlformats.org/spreadsheetml/2006/main" count="111" uniqueCount="47">
  <si>
    <t>SERVICIOS</t>
  </si>
  <si>
    <t>ARQUITECTURA</t>
  </si>
  <si>
    <t>VIALIDAD</t>
  </si>
  <si>
    <t>AEROPUERTOS</t>
  </si>
  <si>
    <t xml:space="preserve">PLANEAMIENTO </t>
  </si>
  <si>
    <t>ADMIN. Y EJECUCION DE OO.PP.</t>
  </si>
  <si>
    <t>INICIATIVAS DE INVERSION</t>
  </si>
  <si>
    <t>TOTAL</t>
  </si>
  <si>
    <t>Monto Asignado en Ley de Presupuestos</t>
  </si>
  <si>
    <t xml:space="preserve">Monto Decretado </t>
  </si>
  <si>
    <t>Monto Ejecutado</t>
  </si>
  <si>
    <r>
      <t>% Avance de la Ejecución</t>
    </r>
    <r>
      <rPr>
        <b/>
        <sz val="8"/>
        <rFont val="Arial"/>
        <family val="2"/>
      </rPr>
      <t xml:space="preserve"> (Ejecutado/Decretado)</t>
    </r>
  </si>
  <si>
    <t>Presupuesto
Vigente</t>
  </si>
  <si>
    <t>Arica y Parinacota</t>
  </si>
  <si>
    <t>Tarapacá</t>
  </si>
  <si>
    <t>Antofagasta</t>
  </si>
  <si>
    <t>Atacama</t>
  </si>
  <si>
    <t>Coquimbo</t>
  </si>
  <si>
    <t xml:space="preserve">Valparaíso </t>
  </si>
  <si>
    <t>Maule</t>
  </si>
  <si>
    <t>Araucanía</t>
  </si>
  <si>
    <t>Los Ríos</t>
  </si>
  <si>
    <t>Los Lagos</t>
  </si>
  <si>
    <t>Fondos sin decretar</t>
  </si>
  <si>
    <t>I. N. HIDRAULICA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</si>
  <si>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</si>
  <si>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REGIONES</t>
  </si>
  <si>
    <t xml:space="preserve">OBRAS HIDRAULICAS </t>
  </si>
  <si>
    <t>OBRAS PORTUARIAS</t>
  </si>
  <si>
    <t>AGUA POTABLE RURAL</t>
  </si>
  <si>
    <t>Ñuble</t>
  </si>
  <si>
    <t>D. GRAL. DE AGUAS</t>
  </si>
  <si>
    <t xml:space="preserve">D. GRAL. CONCESIONES </t>
  </si>
  <si>
    <t xml:space="preserve">Biobío </t>
  </si>
  <si>
    <t>Aysén del Gral. Carlos Ibáñez del Campo</t>
  </si>
  <si>
    <t>Magallanes y de la Antártica Chilena</t>
  </si>
  <si>
    <t>Interregional</t>
  </si>
  <si>
    <t>Metropolitana de Santiago</t>
  </si>
  <si>
    <t>Libertador General Bernardo O'Higgins</t>
  </si>
  <si>
    <t>S. SERVICIOS SANITARIOS</t>
  </si>
  <si>
    <t>(Miles de $ 2021)</t>
  </si>
  <si>
    <t>PRESUPUESTO MOP AÑO 2021</t>
  </si>
  <si>
    <t>PRESUPUESTO MOP AÑO 2021 POR REGION</t>
  </si>
  <si>
    <t>FINANCIAMIENTO REGULAR</t>
  </si>
  <si>
    <t>FINANCIAMIENTO FET-COVID 19</t>
  </si>
  <si>
    <t>SECRETARIA  Y ADM. GRAL</t>
  </si>
  <si>
    <t>SITUACION AL CIERRE DEL MES DE OCTUBRE</t>
  </si>
</sst>
</file>

<file path=xl/styles.xml><?xml version="1.0" encoding="utf-8"?>
<styleSheet xmlns="http://schemas.openxmlformats.org/spreadsheetml/2006/main">
  <numFmts count="9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vertical="center"/>
    </xf>
    <xf numFmtId="3" fontId="42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2" fillId="33" borderId="12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horizontal="left" vertical="center"/>
    </xf>
    <xf numFmtId="3" fontId="2" fillId="33" borderId="14" xfId="0" applyNumberFormat="1" applyFont="1" applyFill="1" applyBorder="1" applyAlignment="1">
      <alignment horizontal="center" vertical="center"/>
    </xf>
    <xf numFmtId="3" fontId="2" fillId="33" borderId="14" xfId="0" applyNumberFormat="1" applyFont="1" applyFill="1" applyBorder="1" applyAlignment="1">
      <alignment vertical="center"/>
    </xf>
    <xf numFmtId="164" fontId="2" fillId="33" borderId="14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3" fontId="2" fillId="33" borderId="15" xfId="0" applyNumberFormat="1" applyFont="1" applyFill="1" applyBorder="1" applyAlignment="1">
      <alignment vertical="center"/>
    </xf>
    <xf numFmtId="164" fontId="2" fillId="33" borderId="12" xfId="0" applyNumberFormat="1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/>
      <protection/>
    </xf>
    <xf numFmtId="3" fontId="43" fillId="0" borderId="0" xfId="0" applyNumberFormat="1" applyFont="1" applyFill="1" applyAlignment="1">
      <alignment/>
    </xf>
    <xf numFmtId="9" fontId="0" fillId="0" borderId="0" xfId="54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="80" zoomScaleNormal="80" zoomScalePageLayoutView="0" workbookViewId="0" topLeftCell="A5">
      <selection activeCell="N31" sqref="N31"/>
    </sheetView>
  </sheetViews>
  <sheetFormatPr defaultColWidth="11.421875" defaultRowHeight="12.75"/>
  <cols>
    <col min="1" max="1" width="9.7109375" style="7" customWidth="1"/>
    <col min="2" max="2" width="35.8515625" style="7" customWidth="1"/>
    <col min="3" max="3" width="26.8515625" style="7" customWidth="1"/>
    <col min="4" max="4" width="25.140625" style="7" customWidth="1"/>
    <col min="5" max="5" width="22.57421875" style="7" customWidth="1"/>
    <col min="6" max="6" width="24.421875" style="7" customWidth="1"/>
    <col min="7" max="7" width="19.0039062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41</v>
      </c>
      <c r="C4" s="28"/>
      <c r="D4" s="28"/>
      <c r="E4" s="28"/>
      <c r="F4" s="28"/>
      <c r="G4" s="28"/>
    </row>
    <row r="5" spans="1:7" ht="18">
      <c r="A5" s="9"/>
      <c r="B5" s="28" t="s">
        <v>44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40</v>
      </c>
      <c r="C7" s="28"/>
      <c r="D7" s="28"/>
      <c r="E7" s="28"/>
      <c r="F7" s="28"/>
      <c r="G7" s="28"/>
    </row>
    <row r="8" spans="1:7" ht="18">
      <c r="A8" s="9"/>
      <c r="B8" s="28" t="s">
        <v>46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60.75" customHeight="1" thickBot="1">
      <c r="A12" s="3"/>
      <c r="B12" s="13" t="s">
        <v>0</v>
      </c>
      <c r="C12" s="14" t="s">
        <v>8</v>
      </c>
      <c r="D12" s="14" t="s">
        <v>12</v>
      </c>
      <c r="E12" s="13" t="s">
        <v>9</v>
      </c>
      <c r="F12" s="13" t="s">
        <v>10</v>
      </c>
      <c r="G12" s="13" t="s">
        <v>11</v>
      </c>
    </row>
    <row r="13" spans="1:7" s="10" customFormat="1" ht="18" customHeight="1">
      <c r="A13" s="4"/>
      <c r="B13" s="15" t="s">
        <v>45</v>
      </c>
      <c r="C13" s="1">
        <v>884857</v>
      </c>
      <c r="D13" s="1">
        <v>0</v>
      </c>
      <c r="E13" s="1">
        <v>0</v>
      </c>
      <c r="F13" s="1">
        <v>0</v>
      </c>
      <c r="G13" s="6" t="str">
        <f aca="true" t="shared" si="0" ref="G13:G25">+IF(E13=0,"-",F13/E13)</f>
        <v>-</v>
      </c>
    </row>
    <row r="14" spans="1:7" s="10" customFormat="1" ht="18" customHeight="1">
      <c r="A14" s="4"/>
      <c r="B14" s="15" t="s">
        <v>1</v>
      </c>
      <c r="C14" s="1">
        <v>25061381</v>
      </c>
      <c r="D14" s="1">
        <v>5775562</v>
      </c>
      <c r="E14" s="1">
        <v>4077991</v>
      </c>
      <c r="F14" s="1">
        <v>1222805.348</v>
      </c>
      <c r="G14" s="6">
        <f>+IF(E14=0,"-",F14/E14)</f>
        <v>0.29985484224952924</v>
      </c>
    </row>
    <row r="15" spans="1:7" s="10" customFormat="1" ht="18" customHeight="1">
      <c r="A15" s="4"/>
      <c r="B15" s="16" t="s">
        <v>27</v>
      </c>
      <c r="C15" s="1">
        <v>100700947</v>
      </c>
      <c r="D15" s="1">
        <v>99206026</v>
      </c>
      <c r="E15" s="1">
        <v>99206026</v>
      </c>
      <c r="F15" s="2">
        <v>54146247.207</v>
      </c>
      <c r="G15" s="6">
        <f t="shared" si="0"/>
        <v>0.5457959500061015</v>
      </c>
    </row>
    <row r="16" spans="1:7" s="10" customFormat="1" ht="18" customHeight="1">
      <c r="A16" s="4"/>
      <c r="B16" s="16" t="s">
        <v>2</v>
      </c>
      <c r="C16" s="1">
        <v>380805877</v>
      </c>
      <c r="D16" s="1">
        <v>467350400</v>
      </c>
      <c r="E16" s="1">
        <v>406563041</v>
      </c>
      <c r="F16" s="1">
        <v>184364935.54500002</v>
      </c>
      <c r="G16" s="6">
        <f t="shared" si="0"/>
        <v>0.4534719513400138</v>
      </c>
    </row>
    <row r="17" spans="1:7" s="10" customFormat="1" ht="18" customHeight="1">
      <c r="A17" s="4"/>
      <c r="B17" s="16" t="s">
        <v>28</v>
      </c>
      <c r="C17" s="1">
        <v>10507533</v>
      </c>
      <c r="D17" s="1">
        <v>9951577</v>
      </c>
      <c r="E17" s="1">
        <v>9951577</v>
      </c>
      <c r="F17" s="1">
        <v>6735168.291999999</v>
      </c>
      <c r="G17" s="6">
        <f t="shared" si="0"/>
        <v>0.6767940691209041</v>
      </c>
    </row>
    <row r="18" spans="1:7" s="10" customFormat="1" ht="18" customHeight="1">
      <c r="A18" s="4"/>
      <c r="B18" s="16" t="s">
        <v>3</v>
      </c>
      <c r="C18" s="1">
        <v>46830346</v>
      </c>
      <c r="D18" s="1">
        <v>46279674</v>
      </c>
      <c r="E18" s="1">
        <v>46279674</v>
      </c>
      <c r="F18" s="1">
        <v>24132885.252</v>
      </c>
      <c r="G18" s="6">
        <f t="shared" si="0"/>
        <v>0.5214575463949898</v>
      </c>
    </row>
    <row r="19" spans="1:7" s="10" customFormat="1" ht="18" customHeight="1">
      <c r="A19" s="4"/>
      <c r="B19" s="16" t="s">
        <v>5</v>
      </c>
      <c r="C19" s="1">
        <v>180749</v>
      </c>
      <c r="D19" s="1">
        <v>0</v>
      </c>
      <c r="E19" s="1">
        <v>0</v>
      </c>
      <c r="F19" s="2">
        <v>0</v>
      </c>
      <c r="G19" s="6" t="str">
        <f t="shared" si="0"/>
        <v>-</v>
      </c>
    </row>
    <row r="20" spans="1:7" s="10" customFormat="1" ht="18" customHeight="1">
      <c r="A20" s="4"/>
      <c r="B20" s="16" t="s">
        <v>4</v>
      </c>
      <c r="C20" s="1">
        <v>180749</v>
      </c>
      <c r="D20" s="1">
        <v>0</v>
      </c>
      <c r="E20" s="1">
        <v>0</v>
      </c>
      <c r="F20" s="1">
        <v>0</v>
      </c>
      <c r="G20" s="6" t="str">
        <f t="shared" si="0"/>
        <v>-</v>
      </c>
    </row>
    <row r="21" spans="1:7" s="10" customFormat="1" ht="18" customHeight="1">
      <c r="A21" s="4"/>
      <c r="B21" s="16" t="s">
        <v>29</v>
      </c>
      <c r="C21" s="1">
        <v>104543895</v>
      </c>
      <c r="D21" s="1">
        <v>83915465</v>
      </c>
      <c r="E21" s="1">
        <v>75701531</v>
      </c>
      <c r="F21" s="1">
        <v>31191423.893000003</v>
      </c>
      <c r="G21" s="6">
        <f t="shared" si="0"/>
        <v>0.41203161258389875</v>
      </c>
    </row>
    <row r="22" spans="1:7" s="10" customFormat="1" ht="18" customHeight="1">
      <c r="A22" s="4"/>
      <c r="B22" s="16" t="s">
        <v>32</v>
      </c>
      <c r="C22" s="1">
        <v>109051279</v>
      </c>
      <c r="D22" s="1">
        <v>25519337</v>
      </c>
      <c r="E22" s="1">
        <v>25519337</v>
      </c>
      <c r="F22" s="1">
        <v>0</v>
      </c>
      <c r="G22" s="6">
        <f t="shared" si="0"/>
        <v>0</v>
      </c>
    </row>
    <row r="23" spans="1:7" s="10" customFormat="1" ht="18" customHeight="1">
      <c r="A23" s="4"/>
      <c r="B23" s="16" t="s">
        <v>31</v>
      </c>
      <c r="C23" s="1">
        <v>10120399</v>
      </c>
      <c r="D23" s="1">
        <v>9813981</v>
      </c>
      <c r="E23" s="1">
        <v>9778479</v>
      </c>
      <c r="F23" s="1">
        <v>5163970.288</v>
      </c>
      <c r="G23" s="6">
        <f t="shared" si="0"/>
        <v>0.5280954520636594</v>
      </c>
    </row>
    <row r="24" spans="1:7" s="10" customFormat="1" ht="18" customHeight="1">
      <c r="A24" s="4"/>
      <c r="B24" s="24" t="s">
        <v>24</v>
      </c>
      <c r="C24" s="1"/>
      <c r="D24" s="1"/>
      <c r="E24" s="1"/>
      <c r="F24" s="1"/>
      <c r="G24" s="6" t="str">
        <f t="shared" si="0"/>
        <v>-</v>
      </c>
    </row>
    <row r="25" spans="1:7" s="10" customFormat="1" ht="18" customHeight="1">
      <c r="A25" s="4"/>
      <c r="B25" s="24" t="s">
        <v>39</v>
      </c>
      <c r="C25" s="1"/>
      <c r="D25" s="1"/>
      <c r="E25" s="1"/>
      <c r="F25" s="2"/>
      <c r="G25" s="6" t="str">
        <f t="shared" si="0"/>
        <v>-</v>
      </c>
    </row>
    <row r="26" spans="1:7" s="10" customFormat="1" ht="18" customHeight="1" thickBot="1">
      <c r="A26" s="5"/>
      <c r="B26" s="18" t="s">
        <v>7</v>
      </c>
      <c r="C26" s="19">
        <f>+SUM(C13:C25)</f>
        <v>788868012</v>
      </c>
      <c r="D26" s="19">
        <f>SUM(D13:D25)</f>
        <v>747812022</v>
      </c>
      <c r="E26" s="19">
        <f>SUM(E13:E25)</f>
        <v>677077656</v>
      </c>
      <c r="F26" s="19">
        <f>SUM(F13:F25)</f>
        <v>306957435.825</v>
      </c>
      <c r="G26" s="20">
        <f>F26/E26</f>
        <v>0.45335632198886205</v>
      </c>
    </row>
    <row r="28" ht="12.75">
      <c r="G28" s="27"/>
    </row>
  </sheetData>
  <sheetProtection/>
  <mergeCells count="5">
    <mergeCell ref="B4:G4"/>
    <mergeCell ref="B5:G5"/>
    <mergeCell ref="B6:G6"/>
    <mergeCell ref="B7:G7"/>
    <mergeCell ref="B8:G8"/>
  </mergeCells>
  <printOptions horizontalCentered="1"/>
  <pageMargins left="0.5511811023622047" right="0.15748031496062992" top="0.3937007874015748" bottom="0.4724409448818898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="90" zoomScaleNormal="90" zoomScalePageLayoutView="0" workbookViewId="0" topLeftCell="A1">
      <selection activeCell="N12" sqref="N12"/>
    </sheetView>
  </sheetViews>
  <sheetFormatPr defaultColWidth="11.421875" defaultRowHeight="12.75"/>
  <cols>
    <col min="1" max="1" width="10.00390625" style="7" customWidth="1"/>
    <col min="2" max="2" width="39.8515625" style="7" bestFit="1" customWidth="1"/>
    <col min="3" max="3" width="19.57421875" style="7" customWidth="1"/>
    <col min="4" max="4" width="20.28125" style="7" customWidth="1"/>
    <col min="5" max="5" width="17.140625" style="7" customWidth="1"/>
    <col min="6" max="6" width="24.421875" style="7" customWidth="1"/>
    <col min="7" max="7" width="18.710937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42</v>
      </c>
      <c r="C4" s="28"/>
      <c r="D4" s="28"/>
      <c r="E4" s="28"/>
      <c r="F4" s="28"/>
      <c r="G4" s="28"/>
    </row>
    <row r="5" spans="1:7" ht="18">
      <c r="A5" s="9"/>
      <c r="B5" s="28" t="s">
        <v>44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40</v>
      </c>
      <c r="C7" s="28"/>
      <c r="D7" s="28"/>
      <c r="E7" s="28"/>
      <c r="F7" s="28"/>
      <c r="G7" s="28"/>
    </row>
    <row r="8" spans="1:7" ht="18">
      <c r="A8" s="9"/>
      <c r="B8" s="28" t="s">
        <v>46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56.25" customHeight="1" thickBot="1">
      <c r="A12" s="3"/>
      <c r="B12" s="13" t="s">
        <v>26</v>
      </c>
      <c r="C12" s="14" t="s">
        <v>8</v>
      </c>
      <c r="D12" s="14" t="s">
        <v>12</v>
      </c>
      <c r="E12" s="13" t="s">
        <v>9</v>
      </c>
      <c r="F12" s="13" t="s">
        <v>10</v>
      </c>
      <c r="G12" s="13" t="s">
        <v>11</v>
      </c>
    </row>
    <row r="13" spans="1:7" s="10" customFormat="1" ht="18" customHeight="1">
      <c r="A13" s="25"/>
      <c r="B13" s="15" t="s">
        <v>13</v>
      </c>
      <c r="C13" s="1">
        <v>49731642</v>
      </c>
      <c r="D13" s="1">
        <v>55076559</v>
      </c>
      <c r="E13" s="1">
        <v>55076559</v>
      </c>
      <c r="F13" s="1">
        <v>32762849.729000002</v>
      </c>
      <c r="G13" s="6">
        <f>_xlfn.IFERROR(F13/E13,0)</f>
        <v>0.5948601423883435</v>
      </c>
    </row>
    <row r="14" spans="1:7" s="10" customFormat="1" ht="18" customHeight="1">
      <c r="A14" s="25"/>
      <c r="B14" s="16" t="s">
        <v>14</v>
      </c>
      <c r="C14" s="2">
        <v>34311934</v>
      </c>
      <c r="D14" s="2">
        <v>27235148</v>
      </c>
      <c r="E14" s="2">
        <v>27235148</v>
      </c>
      <c r="F14" s="1">
        <v>12599717.463999998</v>
      </c>
      <c r="G14" s="6">
        <f aca="true" t="shared" si="0" ref="G14:G29">_xlfn.IFERROR(F14/E14,0)</f>
        <v>0.46262709730822826</v>
      </c>
    </row>
    <row r="15" spans="1:7" s="10" customFormat="1" ht="18" customHeight="1">
      <c r="A15" s="25"/>
      <c r="B15" s="16" t="s">
        <v>15</v>
      </c>
      <c r="C15" s="2">
        <v>38480209</v>
      </c>
      <c r="D15" s="2">
        <v>34589193</v>
      </c>
      <c r="E15" s="2">
        <v>34589193</v>
      </c>
      <c r="F15" s="1">
        <v>19228710.776999995</v>
      </c>
      <c r="G15" s="6">
        <f t="shared" si="0"/>
        <v>0.5559167216477122</v>
      </c>
    </row>
    <row r="16" spans="1:7" s="10" customFormat="1" ht="18" customHeight="1">
      <c r="A16" s="25"/>
      <c r="B16" s="16" t="s">
        <v>16</v>
      </c>
      <c r="C16" s="2">
        <v>42341329</v>
      </c>
      <c r="D16" s="2">
        <v>35628463</v>
      </c>
      <c r="E16" s="2">
        <v>35628463</v>
      </c>
      <c r="F16" s="1">
        <v>8320676.997</v>
      </c>
      <c r="G16" s="6">
        <f t="shared" si="0"/>
        <v>0.2335401613311245</v>
      </c>
    </row>
    <row r="17" spans="1:7" s="10" customFormat="1" ht="18" customHeight="1">
      <c r="A17" s="25"/>
      <c r="B17" s="16" t="s">
        <v>17</v>
      </c>
      <c r="C17" s="2">
        <v>18593207</v>
      </c>
      <c r="D17" s="2">
        <v>31721330</v>
      </c>
      <c r="E17" s="2">
        <v>31721330</v>
      </c>
      <c r="F17" s="1">
        <v>15497494.034999998</v>
      </c>
      <c r="G17" s="6">
        <f t="shared" si="0"/>
        <v>0.4885512062388304</v>
      </c>
    </row>
    <row r="18" spans="1:7" s="10" customFormat="1" ht="18" customHeight="1">
      <c r="A18" s="25"/>
      <c r="B18" s="16" t="s">
        <v>18</v>
      </c>
      <c r="C18" s="2">
        <v>47539834</v>
      </c>
      <c r="D18" s="2">
        <v>82077041</v>
      </c>
      <c r="E18" s="2">
        <v>82077041</v>
      </c>
      <c r="F18" s="1">
        <v>49963801.59900001</v>
      </c>
      <c r="G18" s="6">
        <f t="shared" si="0"/>
        <v>0.6087427250088122</v>
      </c>
    </row>
    <row r="19" spans="1:7" s="10" customFormat="1" ht="18" customHeight="1">
      <c r="A19" s="25"/>
      <c r="B19" s="16" t="s">
        <v>37</v>
      </c>
      <c r="C19" s="2">
        <v>70209885</v>
      </c>
      <c r="D19" s="2">
        <v>46417797</v>
      </c>
      <c r="E19" s="2">
        <v>46417797</v>
      </c>
      <c r="F19" s="1">
        <v>25318757.907999996</v>
      </c>
      <c r="G19" s="6">
        <f t="shared" si="0"/>
        <v>0.5454536739001206</v>
      </c>
    </row>
    <row r="20" spans="1:7" s="10" customFormat="1" ht="18" customHeight="1">
      <c r="A20" s="25"/>
      <c r="B20" s="17" t="s">
        <v>38</v>
      </c>
      <c r="C20" s="2">
        <v>31446779</v>
      </c>
      <c r="D20" s="2">
        <v>27295135</v>
      </c>
      <c r="E20" s="2">
        <v>27295135</v>
      </c>
      <c r="F20" s="1">
        <v>12146258.664</v>
      </c>
      <c r="G20" s="6">
        <f t="shared" si="0"/>
        <v>0.44499720056339714</v>
      </c>
    </row>
    <row r="21" spans="1:7" s="10" customFormat="1" ht="18" customHeight="1">
      <c r="A21" s="25"/>
      <c r="B21" s="17" t="s">
        <v>19</v>
      </c>
      <c r="C21" s="2">
        <v>26289402</v>
      </c>
      <c r="D21" s="2">
        <v>33455237</v>
      </c>
      <c r="E21" s="2">
        <v>33455237</v>
      </c>
      <c r="F21" s="1">
        <v>17583353.699</v>
      </c>
      <c r="G21" s="6">
        <f t="shared" si="0"/>
        <v>0.5255785125360194</v>
      </c>
    </row>
    <row r="22" spans="1:7" s="10" customFormat="1" ht="18" customHeight="1">
      <c r="A22" s="25"/>
      <c r="B22" s="17" t="s">
        <v>30</v>
      </c>
      <c r="C22" s="2">
        <v>28720868</v>
      </c>
      <c r="D22" s="2">
        <v>28358516</v>
      </c>
      <c r="E22" s="2">
        <v>28358516</v>
      </c>
      <c r="F22" s="1">
        <v>10399452.721000003</v>
      </c>
      <c r="G22" s="6">
        <f t="shared" si="0"/>
        <v>0.36671357277651634</v>
      </c>
    </row>
    <row r="23" spans="1:7" s="10" customFormat="1" ht="18" customHeight="1">
      <c r="A23" s="25"/>
      <c r="B23" s="16" t="s">
        <v>33</v>
      </c>
      <c r="C23" s="2">
        <v>115199203</v>
      </c>
      <c r="D23" s="2">
        <v>54653825</v>
      </c>
      <c r="E23" s="2">
        <v>54653825</v>
      </c>
      <c r="F23" s="1">
        <v>23424841.450000003</v>
      </c>
      <c r="G23" s="6">
        <f>_xlfn.IFERROR(F23/E23,0)</f>
        <v>0.4286038799663153</v>
      </c>
    </row>
    <row r="24" spans="1:7" s="10" customFormat="1" ht="18" customHeight="1">
      <c r="A24" s="25"/>
      <c r="B24" s="16" t="s">
        <v>20</v>
      </c>
      <c r="C24" s="2">
        <v>70594000</v>
      </c>
      <c r="D24" s="2">
        <v>41291141</v>
      </c>
      <c r="E24" s="2">
        <v>41291141</v>
      </c>
      <c r="F24" s="1">
        <v>13262170.852</v>
      </c>
      <c r="G24" s="6">
        <f t="shared" si="0"/>
        <v>0.32118683404752607</v>
      </c>
    </row>
    <row r="25" spans="1:7" s="10" customFormat="1" ht="18" customHeight="1">
      <c r="A25" s="25"/>
      <c r="B25" s="16" t="s">
        <v>21</v>
      </c>
      <c r="C25" s="2">
        <v>30913369</v>
      </c>
      <c r="D25" s="2">
        <v>28985299</v>
      </c>
      <c r="E25" s="2">
        <v>28985299</v>
      </c>
      <c r="F25" s="1">
        <v>12155367.326</v>
      </c>
      <c r="G25" s="6">
        <f t="shared" si="0"/>
        <v>0.41936318566180736</v>
      </c>
    </row>
    <row r="26" spans="1:7" s="10" customFormat="1" ht="18" customHeight="1">
      <c r="A26" s="25"/>
      <c r="B26" s="16" t="s">
        <v>22</v>
      </c>
      <c r="C26" s="2">
        <v>46551802</v>
      </c>
      <c r="D26" s="2">
        <v>84004543</v>
      </c>
      <c r="E26" s="2">
        <v>84004543</v>
      </c>
      <c r="F26" s="1">
        <v>29312213.958</v>
      </c>
      <c r="G26" s="6">
        <f t="shared" si="0"/>
        <v>0.34893605644637576</v>
      </c>
    </row>
    <row r="27" spans="1:7" s="10" customFormat="1" ht="18" customHeight="1">
      <c r="A27" s="25"/>
      <c r="B27" s="16" t="s">
        <v>34</v>
      </c>
      <c r="C27" s="2">
        <v>22174261</v>
      </c>
      <c r="D27" s="2">
        <v>18116223</v>
      </c>
      <c r="E27" s="2">
        <v>18116223</v>
      </c>
      <c r="F27" s="1">
        <v>6380383.608</v>
      </c>
      <c r="G27" s="6">
        <f t="shared" si="0"/>
        <v>0.352191712809011</v>
      </c>
    </row>
    <row r="28" spans="1:7" s="10" customFormat="1" ht="18" customHeight="1">
      <c r="A28" s="25"/>
      <c r="B28" s="16" t="s">
        <v>35</v>
      </c>
      <c r="C28" s="2">
        <v>35456527</v>
      </c>
      <c r="D28" s="2">
        <v>13254685</v>
      </c>
      <c r="E28" s="2">
        <v>13254685</v>
      </c>
      <c r="F28" s="1">
        <v>2650338.277</v>
      </c>
      <c r="G28" s="6">
        <f t="shared" si="0"/>
        <v>0.1999548293301576</v>
      </c>
    </row>
    <row r="29" spans="1:7" s="10" customFormat="1" ht="18" customHeight="1">
      <c r="A29" s="25"/>
      <c r="B29" s="16" t="s">
        <v>36</v>
      </c>
      <c r="C29" s="2">
        <v>80313761</v>
      </c>
      <c r="D29" s="2">
        <v>34917521</v>
      </c>
      <c r="E29" s="2">
        <v>34917521</v>
      </c>
      <c r="F29" s="1">
        <v>15951046.761</v>
      </c>
      <c r="G29" s="6">
        <f t="shared" si="0"/>
        <v>0.45682071075435166</v>
      </c>
    </row>
    <row r="30" spans="1:7" s="10" customFormat="1" ht="18" customHeight="1" thickBot="1">
      <c r="A30" s="4"/>
      <c r="B30" s="16" t="s">
        <v>23</v>
      </c>
      <c r="C30" s="2"/>
      <c r="D30" s="2">
        <v>70734366</v>
      </c>
      <c r="E30" s="2">
        <v>0</v>
      </c>
      <c r="F30" s="1">
        <v>0</v>
      </c>
      <c r="G30" s="6"/>
    </row>
    <row r="31" spans="1:7" s="10" customFormat="1" ht="18" customHeight="1" thickBot="1">
      <c r="A31" s="5"/>
      <c r="B31" s="21" t="s">
        <v>7</v>
      </c>
      <c r="C31" s="22">
        <f>+SUM(C13:C30)</f>
        <v>788868012</v>
      </c>
      <c r="D31" s="22">
        <f>SUM(D13:D30)</f>
        <v>747812022</v>
      </c>
      <c r="E31" s="22">
        <f>+SUM(E13:E30)</f>
        <v>677077656</v>
      </c>
      <c r="F31" s="22">
        <f>+SUM(F13:F30)</f>
        <v>306957435.825</v>
      </c>
      <c r="G31" s="23">
        <f>F31/E31</f>
        <v>0.45335632198886205</v>
      </c>
    </row>
    <row r="40" ht="12.75">
      <c r="F40" s="7" t="s">
        <v>25</v>
      </c>
    </row>
  </sheetData>
  <sheetProtection/>
  <mergeCells count="5">
    <mergeCell ref="B4:G4"/>
    <mergeCell ref="B5:G5"/>
    <mergeCell ref="B6:G6"/>
    <mergeCell ref="B7:G7"/>
    <mergeCell ref="B8:G8"/>
  </mergeCells>
  <printOptions horizontalCentered="1" verticalCentered="1"/>
  <pageMargins left="0.5511811023622047" right="0.15748031496062992" top="0.35433070866141736" bottom="0.4724409448818898" header="0" footer="0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="80" zoomScaleNormal="80" zoomScalePageLayoutView="0" workbookViewId="0" topLeftCell="A1">
      <selection activeCell="M8" sqref="M8"/>
    </sheetView>
  </sheetViews>
  <sheetFormatPr defaultColWidth="11.421875" defaultRowHeight="12.75"/>
  <cols>
    <col min="1" max="1" width="9.7109375" style="7" customWidth="1"/>
    <col min="2" max="2" width="35.8515625" style="7" customWidth="1"/>
    <col min="3" max="3" width="33.28125" style="7" customWidth="1"/>
    <col min="4" max="4" width="25.140625" style="7" customWidth="1"/>
    <col min="5" max="5" width="22.57421875" style="7" customWidth="1"/>
    <col min="6" max="6" width="21.8515625" style="7" customWidth="1"/>
    <col min="7" max="7" width="19.0039062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41</v>
      </c>
      <c r="C4" s="28"/>
      <c r="D4" s="28"/>
      <c r="E4" s="28"/>
      <c r="F4" s="28"/>
      <c r="G4" s="28"/>
    </row>
    <row r="5" spans="1:7" ht="18">
      <c r="A5" s="9"/>
      <c r="B5" s="28" t="s">
        <v>43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40</v>
      </c>
      <c r="C7" s="28"/>
      <c r="D7" s="28"/>
      <c r="E7" s="28"/>
      <c r="F7" s="28"/>
      <c r="G7" s="28"/>
    </row>
    <row r="8" spans="1:7" ht="18">
      <c r="A8" s="9"/>
      <c r="B8" s="28" t="s">
        <v>46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56.25" customHeight="1" thickBot="1">
      <c r="A12" s="3"/>
      <c r="B12" s="13" t="s">
        <v>0</v>
      </c>
      <c r="C12" s="14" t="s">
        <v>8</v>
      </c>
      <c r="D12" s="14" t="s">
        <v>12</v>
      </c>
      <c r="E12" s="13" t="s">
        <v>9</v>
      </c>
      <c r="F12" s="13" t="s">
        <v>10</v>
      </c>
      <c r="G12" s="13" t="s">
        <v>11</v>
      </c>
    </row>
    <row r="13" spans="1:7" s="10" customFormat="1" ht="18" customHeight="1">
      <c r="A13" s="4"/>
      <c r="B13" s="15" t="s">
        <v>1</v>
      </c>
      <c r="C13" s="1">
        <v>11904427</v>
      </c>
      <c r="D13" s="1">
        <v>11904427</v>
      </c>
      <c r="E13" s="1">
        <v>10821791</v>
      </c>
      <c r="F13" s="1">
        <v>4604946.983000001</v>
      </c>
      <c r="G13" s="6">
        <f>+IF(E13=0,"-",F13/E13)</f>
        <v>0.4255254036046345</v>
      </c>
    </row>
    <row r="14" spans="1:7" s="10" customFormat="1" ht="18" customHeight="1">
      <c r="A14" s="4"/>
      <c r="B14" s="16" t="s">
        <v>27</v>
      </c>
      <c r="C14" s="1">
        <v>140801596</v>
      </c>
      <c r="D14" s="1">
        <v>133918279</v>
      </c>
      <c r="E14" s="1">
        <v>131063490</v>
      </c>
      <c r="F14" s="2">
        <v>87833847.742</v>
      </c>
      <c r="G14" s="6">
        <f aca="true" t="shared" si="0" ref="G14:G24">+IF(E14=0,"-",F14/E14)</f>
        <v>0.6701625886965165</v>
      </c>
    </row>
    <row r="15" spans="1:7" s="10" customFormat="1" ht="18" customHeight="1">
      <c r="A15" s="4"/>
      <c r="B15" s="16" t="s">
        <v>2</v>
      </c>
      <c r="C15" s="1">
        <v>1224421462</v>
      </c>
      <c r="D15" s="1">
        <v>1035718353</v>
      </c>
      <c r="E15" s="1">
        <v>1035643272</v>
      </c>
      <c r="F15" s="1">
        <v>714435372.9860005</v>
      </c>
      <c r="G15" s="6">
        <f t="shared" si="0"/>
        <v>0.6898469698029386</v>
      </c>
    </row>
    <row r="16" spans="1:7" s="10" customFormat="1" ht="18" customHeight="1">
      <c r="A16" s="4"/>
      <c r="B16" s="16" t="s">
        <v>28</v>
      </c>
      <c r="C16" s="1">
        <v>73670723</v>
      </c>
      <c r="D16" s="1">
        <v>73670723</v>
      </c>
      <c r="E16" s="1">
        <v>73420712</v>
      </c>
      <c r="F16" s="1">
        <v>53825632.75800001</v>
      </c>
      <c r="G16" s="6">
        <f t="shared" si="0"/>
        <v>0.7331123778532685</v>
      </c>
    </row>
    <row r="17" spans="1:7" s="10" customFormat="1" ht="18" customHeight="1">
      <c r="A17" s="4"/>
      <c r="B17" s="16" t="s">
        <v>3</v>
      </c>
      <c r="C17" s="1">
        <v>60144148</v>
      </c>
      <c r="D17" s="1">
        <v>60144148</v>
      </c>
      <c r="E17" s="1">
        <v>60143608</v>
      </c>
      <c r="F17" s="1">
        <v>50023581.791000016</v>
      </c>
      <c r="G17" s="6">
        <f t="shared" si="0"/>
        <v>0.8317356316734442</v>
      </c>
    </row>
    <row r="18" spans="1:7" s="10" customFormat="1" ht="18" customHeight="1">
      <c r="A18" s="4"/>
      <c r="B18" s="16" t="s">
        <v>5</v>
      </c>
      <c r="C18" s="1">
        <v>60619</v>
      </c>
      <c r="D18" s="1">
        <v>60619</v>
      </c>
      <c r="E18" s="1">
        <v>33334</v>
      </c>
      <c r="F18" s="2">
        <v>0</v>
      </c>
      <c r="G18" s="6">
        <f t="shared" si="0"/>
        <v>0</v>
      </c>
    </row>
    <row r="19" spans="1:7" s="10" customFormat="1" ht="18" customHeight="1">
      <c r="A19" s="4"/>
      <c r="B19" s="16" t="s">
        <v>4</v>
      </c>
      <c r="C19" s="1">
        <v>204414</v>
      </c>
      <c r="D19" s="1">
        <v>197049</v>
      </c>
      <c r="E19" s="1">
        <v>197049</v>
      </c>
      <c r="F19" s="1">
        <v>137285.915</v>
      </c>
      <c r="G19" s="6">
        <f t="shared" si="0"/>
        <v>0.6967095240270187</v>
      </c>
    </row>
    <row r="20" spans="1:7" s="10" customFormat="1" ht="18" customHeight="1">
      <c r="A20" s="4"/>
      <c r="B20" s="16" t="s">
        <v>29</v>
      </c>
      <c r="C20" s="1">
        <v>142048072</v>
      </c>
      <c r="D20" s="1">
        <v>160995572</v>
      </c>
      <c r="E20" s="1">
        <v>160943412</v>
      </c>
      <c r="F20" s="1">
        <v>100525221.13299997</v>
      </c>
      <c r="G20" s="6">
        <f t="shared" si="0"/>
        <v>0.6245997887319549</v>
      </c>
    </row>
    <row r="21" spans="1:7" s="10" customFormat="1" ht="18" customHeight="1">
      <c r="A21" s="4"/>
      <c r="B21" s="16" t="s">
        <v>32</v>
      </c>
      <c r="C21" s="1">
        <v>307696463</v>
      </c>
      <c r="D21" s="1">
        <v>470555831</v>
      </c>
      <c r="E21" s="1">
        <v>455590511</v>
      </c>
      <c r="F21" s="1">
        <v>299734933.919</v>
      </c>
      <c r="G21" s="6">
        <f t="shared" si="0"/>
        <v>0.6579042510369582</v>
      </c>
    </row>
    <row r="22" spans="1:7" s="10" customFormat="1" ht="18" customHeight="1">
      <c r="A22" s="4"/>
      <c r="B22" s="16" t="s">
        <v>31</v>
      </c>
      <c r="C22" s="1">
        <v>5224853</v>
      </c>
      <c r="D22" s="1">
        <v>5224853</v>
      </c>
      <c r="E22" s="1">
        <v>5224853</v>
      </c>
      <c r="F22" s="1">
        <v>3301365.4510000004</v>
      </c>
      <c r="G22" s="6">
        <f t="shared" si="0"/>
        <v>0.6318580543797118</v>
      </c>
    </row>
    <row r="23" spans="1:7" s="10" customFormat="1" ht="18" customHeight="1">
      <c r="A23" s="4"/>
      <c r="B23" s="24" t="s">
        <v>24</v>
      </c>
      <c r="C23" s="1">
        <v>134564</v>
      </c>
      <c r="D23" s="1">
        <v>134564</v>
      </c>
      <c r="E23" s="1">
        <v>0</v>
      </c>
      <c r="F23" s="1">
        <v>0</v>
      </c>
      <c r="G23" s="6" t="str">
        <f t="shared" si="0"/>
        <v>-</v>
      </c>
    </row>
    <row r="24" spans="1:7" s="10" customFormat="1" ht="18" customHeight="1">
      <c r="A24" s="4"/>
      <c r="B24" s="24" t="s">
        <v>39</v>
      </c>
      <c r="C24" s="1">
        <v>102250</v>
      </c>
      <c r="D24" s="1">
        <v>102250</v>
      </c>
      <c r="E24" s="1">
        <v>102250</v>
      </c>
      <c r="F24" s="2">
        <v>0</v>
      </c>
      <c r="G24" s="6">
        <f t="shared" si="0"/>
        <v>0</v>
      </c>
    </row>
    <row r="25" spans="1:7" s="10" customFormat="1" ht="18" customHeight="1" thickBot="1">
      <c r="A25" s="5"/>
      <c r="B25" s="18" t="s">
        <v>7</v>
      </c>
      <c r="C25" s="19">
        <f>+SUM(C13:C24)</f>
        <v>1966413591</v>
      </c>
      <c r="D25" s="19">
        <f>SUM(D13:D24)</f>
        <v>1952626668</v>
      </c>
      <c r="E25" s="19">
        <f>+SUM(E13:E24)</f>
        <v>1933184282</v>
      </c>
      <c r="F25" s="19">
        <f>+SUM(F13:F24)</f>
        <v>1314422188.6780007</v>
      </c>
      <c r="G25" s="20">
        <f>F25/E25</f>
        <v>0.6799259651118975</v>
      </c>
    </row>
    <row r="28" spans="3:7" s="26" customFormat="1" ht="15" hidden="1">
      <c r="C28" s="26">
        <f>+C25-'Por region REGU'!C31</f>
        <v>0</v>
      </c>
      <c r="E28" s="26">
        <f>+E25-'Por region REGU'!E31</f>
        <v>0</v>
      </c>
      <c r="F28" s="26">
        <f>+F25-'Por region REGU'!F31</f>
        <v>0</v>
      </c>
      <c r="G28" s="26">
        <f>+G25-'Por region REGU'!G31</f>
        <v>0</v>
      </c>
    </row>
    <row r="29" ht="12.75">
      <c r="G29" s="27"/>
    </row>
  </sheetData>
  <sheetProtection/>
  <mergeCells count="5">
    <mergeCell ref="B4:G4"/>
    <mergeCell ref="B7:G7"/>
    <mergeCell ref="B8:G8"/>
    <mergeCell ref="B6:G6"/>
    <mergeCell ref="B5:G5"/>
  </mergeCells>
  <printOptions horizontalCentered="1"/>
  <pageMargins left="0.5511811023622047" right="0.15748031496062992" top="0.3937007874015748" bottom="0.4724409448818898" header="0" footer="0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="90" zoomScaleNormal="90" zoomScalePageLayoutView="0" workbookViewId="0" topLeftCell="A1">
      <selection activeCell="L8" sqref="L8"/>
    </sheetView>
  </sheetViews>
  <sheetFormatPr defaultColWidth="11.421875" defaultRowHeight="12.75"/>
  <cols>
    <col min="1" max="1" width="10.00390625" style="7" customWidth="1"/>
    <col min="2" max="2" width="39.8515625" style="7" bestFit="1" customWidth="1"/>
    <col min="3" max="6" width="24.7109375" style="7" customWidth="1"/>
    <col min="7" max="7" width="18.710937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42</v>
      </c>
      <c r="C4" s="28"/>
      <c r="D4" s="28"/>
      <c r="E4" s="28"/>
      <c r="F4" s="28"/>
      <c r="G4" s="28"/>
    </row>
    <row r="5" spans="1:7" ht="18">
      <c r="A5" s="9"/>
      <c r="B5" s="28" t="s">
        <v>43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40</v>
      </c>
      <c r="C7" s="28"/>
      <c r="D7" s="28"/>
      <c r="E7" s="28"/>
      <c r="F7" s="28"/>
      <c r="G7" s="28"/>
    </row>
    <row r="8" spans="1:7" ht="18">
      <c r="A8" s="9"/>
      <c r="B8" s="28" t="s">
        <v>46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56.25" customHeight="1" thickBot="1">
      <c r="A12" s="3"/>
      <c r="B12" s="13" t="s">
        <v>26</v>
      </c>
      <c r="C12" s="14" t="s">
        <v>8</v>
      </c>
      <c r="D12" s="14" t="s">
        <v>12</v>
      </c>
      <c r="E12" s="13" t="s">
        <v>9</v>
      </c>
      <c r="F12" s="13" t="s">
        <v>10</v>
      </c>
      <c r="G12" s="13" t="s">
        <v>11</v>
      </c>
    </row>
    <row r="13" spans="1:7" s="10" customFormat="1" ht="18" customHeight="1">
      <c r="A13" s="25"/>
      <c r="B13" s="15" t="s">
        <v>13</v>
      </c>
      <c r="C13" s="1">
        <v>97941171</v>
      </c>
      <c r="D13" s="1">
        <v>91475144</v>
      </c>
      <c r="E13" s="1">
        <v>91475144</v>
      </c>
      <c r="F13" s="1">
        <v>76553296.63599998</v>
      </c>
      <c r="G13" s="6">
        <f>_xlfn.IFERROR(F13/E13,0)</f>
        <v>0.8368753880944968</v>
      </c>
    </row>
    <row r="14" spans="1:7" s="10" customFormat="1" ht="18" customHeight="1">
      <c r="A14" s="25"/>
      <c r="B14" s="16" t="s">
        <v>14</v>
      </c>
      <c r="C14" s="2">
        <v>46341640</v>
      </c>
      <c r="D14" s="2">
        <v>40794809</v>
      </c>
      <c r="E14" s="2">
        <v>40794809</v>
      </c>
      <c r="F14" s="1">
        <v>28505521.574999996</v>
      </c>
      <c r="G14" s="6">
        <f aca="true" t="shared" si="0" ref="G14:G29">_xlfn.IFERROR(F14/E14,0)</f>
        <v>0.6987536471858465</v>
      </c>
    </row>
    <row r="15" spans="1:7" s="10" customFormat="1" ht="18" customHeight="1">
      <c r="A15" s="25"/>
      <c r="B15" s="16" t="s">
        <v>15</v>
      </c>
      <c r="C15" s="2">
        <v>87274598</v>
      </c>
      <c r="D15" s="2">
        <v>83522312</v>
      </c>
      <c r="E15" s="2">
        <v>83522312</v>
      </c>
      <c r="F15" s="1">
        <v>66083893.373</v>
      </c>
      <c r="G15" s="6">
        <f t="shared" si="0"/>
        <v>0.7912124531825699</v>
      </c>
    </row>
    <row r="16" spans="1:7" s="10" customFormat="1" ht="18" customHeight="1">
      <c r="A16" s="25"/>
      <c r="B16" s="16" t="s">
        <v>16</v>
      </c>
      <c r="C16" s="2">
        <v>59911182</v>
      </c>
      <c r="D16" s="2">
        <v>56233542</v>
      </c>
      <c r="E16" s="2">
        <v>56233542</v>
      </c>
      <c r="F16" s="1">
        <v>39834559.268999994</v>
      </c>
      <c r="G16" s="6">
        <f t="shared" si="0"/>
        <v>0.7083772042849443</v>
      </c>
    </row>
    <row r="17" spans="1:7" s="10" customFormat="1" ht="18" customHeight="1">
      <c r="A17" s="25"/>
      <c r="B17" s="16" t="s">
        <v>17</v>
      </c>
      <c r="C17" s="2">
        <v>116632494</v>
      </c>
      <c r="D17" s="2">
        <v>128394322</v>
      </c>
      <c r="E17" s="2">
        <v>128394322</v>
      </c>
      <c r="F17" s="1">
        <v>108745161.984</v>
      </c>
      <c r="G17" s="6">
        <f t="shared" si="0"/>
        <v>0.8469623912496691</v>
      </c>
    </row>
    <row r="18" spans="1:7" s="10" customFormat="1" ht="18" customHeight="1">
      <c r="A18" s="25"/>
      <c r="B18" s="16" t="s">
        <v>18</v>
      </c>
      <c r="C18" s="2">
        <v>152409126</v>
      </c>
      <c r="D18" s="2">
        <v>139334282</v>
      </c>
      <c r="E18" s="2">
        <v>139334282</v>
      </c>
      <c r="F18" s="1">
        <v>99661120.699</v>
      </c>
      <c r="G18" s="6">
        <f t="shared" si="0"/>
        <v>0.7152663312177544</v>
      </c>
    </row>
    <row r="19" spans="1:7" s="10" customFormat="1" ht="18" customHeight="1">
      <c r="A19" s="25"/>
      <c r="B19" s="16" t="s">
        <v>37</v>
      </c>
      <c r="C19" s="2">
        <v>191092755</v>
      </c>
      <c r="D19" s="2">
        <v>252271381</v>
      </c>
      <c r="E19" s="2">
        <v>252271381</v>
      </c>
      <c r="F19" s="1">
        <v>163087936.504</v>
      </c>
      <c r="G19" s="6">
        <f t="shared" si="0"/>
        <v>0.6464781532392689</v>
      </c>
    </row>
    <row r="20" spans="1:7" s="10" customFormat="1" ht="18" customHeight="1">
      <c r="A20" s="25"/>
      <c r="B20" s="17" t="s">
        <v>38</v>
      </c>
      <c r="C20" s="2">
        <v>77783494</v>
      </c>
      <c r="D20" s="2">
        <v>74629669</v>
      </c>
      <c r="E20" s="2">
        <v>74629669</v>
      </c>
      <c r="F20" s="1">
        <v>42385058.051</v>
      </c>
      <c r="G20" s="6">
        <f t="shared" si="0"/>
        <v>0.5679384435029452</v>
      </c>
    </row>
    <row r="21" spans="1:7" s="10" customFormat="1" ht="18" customHeight="1">
      <c r="A21" s="25"/>
      <c r="B21" s="17" t="s">
        <v>19</v>
      </c>
      <c r="C21" s="2">
        <v>102549997</v>
      </c>
      <c r="D21" s="2">
        <v>96343065</v>
      </c>
      <c r="E21" s="2">
        <v>96343065</v>
      </c>
      <c r="F21" s="1">
        <v>70523995.754</v>
      </c>
      <c r="G21" s="6">
        <f t="shared" si="0"/>
        <v>0.7320090527948223</v>
      </c>
    </row>
    <row r="22" spans="1:7" s="10" customFormat="1" ht="18" customHeight="1">
      <c r="A22" s="25"/>
      <c r="B22" s="17" t="s">
        <v>30</v>
      </c>
      <c r="C22" s="2">
        <v>50514809</v>
      </c>
      <c r="D22" s="2">
        <v>63442103</v>
      </c>
      <c r="E22" s="2">
        <v>63442103</v>
      </c>
      <c r="F22" s="1">
        <v>50042650.53999999</v>
      </c>
      <c r="G22" s="6">
        <f t="shared" si="0"/>
        <v>0.7887924292169192</v>
      </c>
    </row>
    <row r="23" spans="1:7" s="10" customFormat="1" ht="18" customHeight="1">
      <c r="A23" s="25"/>
      <c r="B23" s="16" t="s">
        <v>33</v>
      </c>
      <c r="C23" s="2">
        <v>131864676</v>
      </c>
      <c r="D23" s="2">
        <v>124796870</v>
      </c>
      <c r="E23" s="2">
        <v>124796870</v>
      </c>
      <c r="F23" s="1">
        <v>80313121.01700002</v>
      </c>
      <c r="G23" s="6">
        <f>_xlfn.IFERROR(F23/E23,0)</f>
        <v>0.6435507638693183</v>
      </c>
    </row>
    <row r="24" spans="1:7" s="10" customFormat="1" ht="18" customHeight="1">
      <c r="A24" s="25"/>
      <c r="B24" s="16" t="s">
        <v>20</v>
      </c>
      <c r="C24" s="2">
        <v>177632725</v>
      </c>
      <c r="D24" s="2">
        <v>152467773</v>
      </c>
      <c r="E24" s="2">
        <v>152467773</v>
      </c>
      <c r="F24" s="1">
        <v>105141715.27499995</v>
      </c>
      <c r="G24" s="6">
        <f t="shared" si="0"/>
        <v>0.6895996000085863</v>
      </c>
    </row>
    <row r="25" spans="1:7" s="10" customFormat="1" ht="18" customHeight="1">
      <c r="A25" s="25"/>
      <c r="B25" s="16" t="s">
        <v>21</v>
      </c>
      <c r="C25" s="2">
        <v>157215665</v>
      </c>
      <c r="D25" s="2">
        <v>112626790</v>
      </c>
      <c r="E25" s="2">
        <v>112626790</v>
      </c>
      <c r="F25" s="1">
        <v>78001878.31700005</v>
      </c>
      <c r="G25" s="6">
        <f t="shared" si="0"/>
        <v>0.6925694882807194</v>
      </c>
    </row>
    <row r="26" spans="1:7" s="10" customFormat="1" ht="18" customHeight="1">
      <c r="A26" s="25"/>
      <c r="B26" s="16" t="s">
        <v>22</v>
      </c>
      <c r="C26" s="2">
        <v>192709811</v>
      </c>
      <c r="D26" s="2">
        <v>222087268</v>
      </c>
      <c r="E26" s="2">
        <v>222087268</v>
      </c>
      <c r="F26" s="1">
        <v>128806695.90299998</v>
      </c>
      <c r="G26" s="6">
        <f t="shared" si="0"/>
        <v>0.5799823513655902</v>
      </c>
    </row>
    <row r="27" spans="1:7" s="10" customFormat="1" ht="18" customHeight="1">
      <c r="A27" s="25"/>
      <c r="B27" s="16" t="s">
        <v>34</v>
      </c>
      <c r="C27" s="2">
        <v>87284196</v>
      </c>
      <c r="D27" s="2">
        <v>70836563</v>
      </c>
      <c r="E27" s="2">
        <v>70836563</v>
      </c>
      <c r="F27" s="1">
        <v>40739171.44800002</v>
      </c>
      <c r="G27" s="6">
        <f t="shared" si="0"/>
        <v>0.5751150214332112</v>
      </c>
    </row>
    <row r="28" spans="1:7" s="10" customFormat="1" ht="18" customHeight="1">
      <c r="A28" s="25"/>
      <c r="B28" s="16" t="s">
        <v>35</v>
      </c>
      <c r="C28" s="2">
        <v>84471294</v>
      </c>
      <c r="D28" s="2">
        <v>44741970</v>
      </c>
      <c r="E28" s="2">
        <v>44741970</v>
      </c>
      <c r="F28" s="1">
        <v>27971912.585999995</v>
      </c>
      <c r="G28" s="6">
        <f t="shared" si="0"/>
        <v>0.625182855962757</v>
      </c>
    </row>
    <row r="29" spans="1:7" s="10" customFormat="1" ht="18" customHeight="1">
      <c r="A29" s="25"/>
      <c r="B29" s="16" t="s">
        <v>36</v>
      </c>
      <c r="C29" s="2">
        <v>152783958</v>
      </c>
      <c r="D29" s="2">
        <v>179186419</v>
      </c>
      <c r="E29" s="2">
        <v>179186419</v>
      </c>
      <c r="F29" s="1">
        <v>108024499.747</v>
      </c>
      <c r="G29" s="6">
        <f t="shared" si="0"/>
        <v>0.6028609776893862</v>
      </c>
    </row>
    <row r="30" spans="1:7" s="10" customFormat="1" ht="20.25" customHeight="1" thickBot="1">
      <c r="A30" s="4"/>
      <c r="B30" s="16" t="s">
        <v>23</v>
      </c>
      <c r="C30" s="2"/>
      <c r="D30" s="2">
        <v>19442386</v>
      </c>
      <c r="E30" s="2">
        <v>0</v>
      </c>
      <c r="F30" s="1">
        <v>0</v>
      </c>
      <c r="G30" s="6"/>
    </row>
    <row r="31" spans="1:7" s="10" customFormat="1" ht="18" customHeight="1" thickBot="1">
      <c r="A31" s="5"/>
      <c r="B31" s="21" t="s">
        <v>7</v>
      </c>
      <c r="C31" s="22">
        <f>+SUM(C13:C30)</f>
        <v>1966413591</v>
      </c>
      <c r="D31" s="22">
        <f>SUM(D13:D30)</f>
        <v>1952626668</v>
      </c>
      <c r="E31" s="22">
        <f>+SUM(E13:E30)</f>
        <v>1933184282</v>
      </c>
      <c r="F31" s="22">
        <f>+SUM(F13:F30)</f>
        <v>1314422188.6779997</v>
      </c>
      <c r="G31" s="23">
        <f>F31/E31</f>
        <v>0.6799259651118971</v>
      </c>
    </row>
    <row r="40" ht="12.75">
      <c r="F40" s="7" t="s">
        <v>25</v>
      </c>
    </row>
  </sheetData>
  <sheetProtection/>
  <mergeCells count="5">
    <mergeCell ref="B4:G4"/>
    <mergeCell ref="B6:G6"/>
    <mergeCell ref="B7:G7"/>
    <mergeCell ref="B8:G8"/>
    <mergeCell ref="B5:G5"/>
  </mergeCells>
  <printOptions horizontalCentered="1" verticalCentered="1"/>
  <pageMargins left="0.5511811023622047" right="0.15748031496062992" top="0.35433070866141736" bottom="0.4724409448818898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Obras Publicas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de Obras Publicas</dc:creator>
  <cp:keywords/>
  <dc:description/>
  <cp:lastModifiedBy>Juan Jutronic Oyarzun (Dirplan)</cp:lastModifiedBy>
  <cp:lastPrinted>2021-11-17T14:56:31Z</cp:lastPrinted>
  <dcterms:created xsi:type="dcterms:W3CDTF">2005-09-27T16:03:12Z</dcterms:created>
  <dcterms:modified xsi:type="dcterms:W3CDTF">2021-11-17T14:57:48Z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ut">
    <vt:lpwstr/>
  </property>
  <property fmtid="{D5CDD505-2E9C-101B-9397-08002B2CF9AE}" pid="4" name="url_documen">
    <vt:lpwstr>/InformaciondePresupuestoMOP/informedeejecucionpresupuestaria/Documents/2021/Decretado_Ejecutado_octubre_2021.xls</vt:lpwstr>
  </property>
  <property fmtid="{D5CDD505-2E9C-101B-9397-08002B2CF9AE}" pid="5" name="M">
    <vt:lpwstr>10.0000000000000</vt:lpwstr>
  </property>
  <property fmtid="{D5CDD505-2E9C-101B-9397-08002B2CF9AE}" pid="6" name="A">
    <vt:lpwstr>2021</vt:lpwstr>
  </property>
  <property fmtid="{D5CDD505-2E9C-101B-9397-08002B2CF9AE}" pid="7" name="numeraci">
    <vt:lpwstr>76.0000000000000</vt:lpwstr>
  </property>
</Properties>
</file>