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<sst xmlns="http://schemas.openxmlformats.org/spreadsheetml/2006/main" count="111" uniqueCount="47">
  <si>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</si>
  <si>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</si>
  <si>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</si>
  <si>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</si>
  <si>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</si>
  <si>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</si>
  <si>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</si>
  <si>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</si>
  <si>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</si>
  <si>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</si>
  <si>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</si>
  <si>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</si>
  <si>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</si>
  <si>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</si>
  <si>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</si>
  <si>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</si>
  <si>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</si>
  <si>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</si>
  <si>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</si>
  <si>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</si>
  <si>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</si>
  <si>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</si>
  <si>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</si>
  <si>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</si>
  <si>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</si>
  <si>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</si>
  <si>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</si>
  <si>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</si>
  <si>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</si>
  <si>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</si>
  <si>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</si>
  <si>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</si>
  <si>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</si>
  <si>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</si>
  <si>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</si>
  <si>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</si>
  <si>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</si>
  <si>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</si>
  <si>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</si>
  <si>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</si>
  <si>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</si>
  <si>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</si>
  <si>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</si>
  <si>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</si>
  <si>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</si>
  <si>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</si>
  <si>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FEBRERO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</si>
</sst>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0" zoomScaleNormal="80" zoomScalePageLayoutView="0" workbookViewId="0" topLeftCell="A2">
      <selection activeCell="M11" sqref="M11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8945982</v>
      </c>
      <c r="E14" s="1">
        <v>5160341</v>
      </c>
      <c r="F14" s="1">
        <v>292441.095</v>
      </c>
      <c r="G14" s="6">
        <f>+IF(E14=0,"-",F14/E14)</f>
        <v>0.056670885703095975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129169052</v>
      </c>
      <c r="E15" s="1">
        <v>65226332</v>
      </c>
      <c r="F15" s="2">
        <v>5351128.353</v>
      </c>
      <c r="G15" s="6">
        <f t="shared" si="0"/>
        <v>0.08203938791161827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568117022</v>
      </c>
      <c r="F16" s="1">
        <v>46296143.69599998</v>
      </c>
      <c r="G16" s="6">
        <f t="shared" si="0"/>
        <v>0.08149050618659333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20796270</v>
      </c>
      <c r="F17" s="1">
        <v>1976767.5720000002</v>
      </c>
      <c r="G17" s="6">
        <f t="shared" si="0"/>
        <v>0.09505394823206277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54442937</v>
      </c>
      <c r="F18" s="1">
        <v>8225604.663000002</v>
      </c>
      <c r="G18" s="6">
        <f t="shared" si="0"/>
        <v>0.15108671787857444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46999522</v>
      </c>
      <c r="F21" s="1">
        <v>3232916.980999999</v>
      </c>
      <c r="G21" s="6">
        <f t="shared" si="0"/>
        <v>0.06878616725080734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7775287</v>
      </c>
      <c r="E23" s="1">
        <v>6958059</v>
      </c>
      <c r="F23" s="1">
        <v>22967.616</v>
      </c>
      <c r="G23" s="6">
        <f t="shared" si="0"/>
        <v>0.0033008653706443135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931994358</v>
      </c>
      <c r="E26" s="19">
        <f>SUM(E13:E25)</f>
        <v>779473384</v>
      </c>
      <c r="F26" s="19">
        <f>SUM(F13:F25)</f>
        <v>65397969.97599997</v>
      </c>
      <c r="G26" s="20">
        <f>F26/E26</f>
        <v>0.083900196361291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N12" sqref="N1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38079057</v>
      </c>
      <c r="E13" s="1">
        <v>38079057</v>
      </c>
      <c r="F13" s="1">
        <v>1744929.1100000003</v>
      </c>
      <c r="G13" s="6">
        <f>_xlfn.IFERROR(F13/E13,0)</f>
        <v>0.04582385299089734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41362522</v>
      </c>
      <c r="E14" s="2">
        <v>41362522</v>
      </c>
      <c r="F14" s="1">
        <v>1577193.0189999999</v>
      </c>
      <c r="G14" s="6">
        <f aca="true" t="shared" si="0" ref="G14:G29">_xlfn.IFERROR(F14/E14,0)</f>
        <v>0.038130968392111095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37039137</v>
      </c>
      <c r="E15" s="2">
        <v>37039137</v>
      </c>
      <c r="F15" s="1">
        <v>1068248.6530000002</v>
      </c>
      <c r="G15" s="6">
        <f t="shared" si="0"/>
        <v>0.028841078370697465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37726714</v>
      </c>
      <c r="E16" s="2">
        <v>37726714</v>
      </c>
      <c r="F16" s="1">
        <v>6214695.335999999</v>
      </c>
      <c r="G16" s="6">
        <f t="shared" si="0"/>
        <v>0.16472930390916102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49140382</v>
      </c>
      <c r="E17" s="2">
        <v>49140382</v>
      </c>
      <c r="F17" s="1">
        <v>2796466.0719999997</v>
      </c>
      <c r="G17" s="6">
        <f t="shared" si="0"/>
        <v>0.05690769908951867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60126479</v>
      </c>
      <c r="E18" s="2">
        <v>60126479</v>
      </c>
      <c r="F18" s="1">
        <v>9390010.470999999</v>
      </c>
      <c r="G18" s="6">
        <f t="shared" si="0"/>
        <v>0.15617096871745972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43796190</v>
      </c>
      <c r="E19" s="2">
        <v>43796190</v>
      </c>
      <c r="F19" s="1">
        <v>2749402.8430000003</v>
      </c>
      <c r="G19" s="6">
        <f t="shared" si="0"/>
        <v>0.06277721516415014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25470199</v>
      </c>
      <c r="E20" s="2">
        <v>25470199</v>
      </c>
      <c r="F20" s="1">
        <v>240730.48500000002</v>
      </c>
      <c r="G20" s="6">
        <f t="shared" si="0"/>
        <v>0.0094514567789596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50468197</v>
      </c>
      <c r="E21" s="2">
        <v>50468197</v>
      </c>
      <c r="F21" s="1">
        <v>2074875.315</v>
      </c>
      <c r="G21" s="6">
        <f t="shared" si="0"/>
        <v>0.04111253102622232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30544816</v>
      </c>
      <c r="E22" s="2">
        <v>30544816</v>
      </c>
      <c r="F22" s="1">
        <v>2052395.192</v>
      </c>
      <c r="G22" s="6">
        <f t="shared" si="0"/>
        <v>0.06719291391377182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81481273</v>
      </c>
      <c r="E23" s="2">
        <v>81481273</v>
      </c>
      <c r="F23" s="1">
        <v>13244475.336000001</v>
      </c>
      <c r="G23" s="6">
        <f>_xlfn.IFERROR(F23/E23,0)</f>
        <v>0.16254624956583583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71511353</v>
      </c>
      <c r="E24" s="2">
        <v>71511353</v>
      </c>
      <c r="F24" s="1">
        <v>2164863.479</v>
      </c>
      <c r="G24" s="6">
        <f t="shared" si="0"/>
        <v>0.03027300405014012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52135000</v>
      </c>
      <c r="E25" s="2">
        <v>52135000</v>
      </c>
      <c r="F25" s="1">
        <v>3100414.8729999997</v>
      </c>
      <c r="G25" s="6">
        <f t="shared" si="0"/>
        <v>0.059468972341037686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81832042</v>
      </c>
      <c r="E26" s="2">
        <v>81832042</v>
      </c>
      <c r="F26" s="1">
        <v>11397739.393</v>
      </c>
      <c r="G26" s="6">
        <f t="shared" si="0"/>
        <v>0.13928210899344293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20316225</v>
      </c>
      <c r="E27" s="2">
        <v>20316225</v>
      </c>
      <c r="F27" s="1">
        <v>1182217.809</v>
      </c>
      <c r="G27" s="6">
        <f t="shared" si="0"/>
        <v>0.05819082083408703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30318822</v>
      </c>
      <c r="E28" s="2">
        <v>30318822</v>
      </c>
      <c r="F28" s="1">
        <v>3051141.448</v>
      </c>
      <c r="G28" s="6">
        <f t="shared" si="0"/>
        <v>0.10063522415217847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28124976</v>
      </c>
      <c r="E29" s="2">
        <v>28124976</v>
      </c>
      <c r="F29" s="1">
        <v>1348171.142</v>
      </c>
      <c r="G29" s="6">
        <f t="shared" si="0"/>
        <v>0.04793501484232378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152520974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931994358</v>
      </c>
      <c r="E31" s="22">
        <f>+SUM(E13:E30)</f>
        <v>779473384</v>
      </c>
      <c r="F31" s="22">
        <f>+SUM(F13:F30)</f>
        <v>65397969.975999996</v>
      </c>
      <c r="G31" s="23">
        <f>F31/E31</f>
        <v>0.08390019636129102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M14" sqref="M14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8974172</v>
      </c>
      <c r="E13" s="1">
        <v>4289399</v>
      </c>
      <c r="F13" s="1">
        <v>0</v>
      </c>
      <c r="G13" s="6">
        <f>+IF(E13=0,"-",F13/E13)</f>
        <v>0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147022684</v>
      </c>
      <c r="E14" s="1">
        <v>73937476</v>
      </c>
      <c r="F14" s="2">
        <v>2161171.834</v>
      </c>
      <c r="G14" s="6">
        <f aca="true" t="shared" si="0" ref="G14:G24">+IF(E14=0,"-",F14/E14)</f>
        <v>0.02922972152849794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1220635546</v>
      </c>
      <c r="E15" s="1">
        <v>1119949489</v>
      </c>
      <c r="F15" s="1">
        <v>58153044.614</v>
      </c>
      <c r="G15" s="6">
        <f t="shared" si="0"/>
        <v>0.05192470302024487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71672668</v>
      </c>
      <c r="F16" s="1">
        <v>6831369.404999999</v>
      </c>
      <c r="G16" s="6">
        <f t="shared" si="0"/>
        <v>0.09531345205399636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62797413</v>
      </c>
      <c r="E17" s="1">
        <v>59708522</v>
      </c>
      <c r="F17" s="1">
        <v>1930276.0939999998</v>
      </c>
      <c r="G17" s="6">
        <f t="shared" si="0"/>
        <v>0.032328318125174824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156983</v>
      </c>
      <c r="E19" s="1">
        <v>120500</v>
      </c>
      <c r="F19" s="1">
        <v>0</v>
      </c>
      <c r="G19" s="6">
        <f t="shared" si="0"/>
        <v>0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345996702</v>
      </c>
      <c r="E21" s="1">
        <v>345782499</v>
      </c>
      <c r="F21" s="1">
        <v>8998003.876000004</v>
      </c>
      <c r="G21" s="6">
        <f t="shared" si="0"/>
        <v>0.026022149478421127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6166392</v>
      </c>
      <c r="F22" s="1">
        <v>62994.044</v>
      </c>
      <c r="G22" s="6">
        <f t="shared" si="0"/>
        <v>0.010215705391418516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193612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183723</v>
      </c>
      <c r="E24" s="1">
        <v>183723</v>
      </c>
      <c r="F24" s="2">
        <v>0</v>
      </c>
      <c r="G24" s="6">
        <f t="shared" si="0"/>
        <v>0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2017875067</v>
      </c>
      <c r="E25" s="19">
        <f>+SUM(E13:E24)</f>
        <v>1681852394</v>
      </c>
      <c r="F25" s="19">
        <f>+SUM(F13:F24)</f>
        <v>78136859.867</v>
      </c>
      <c r="G25" s="20">
        <f>F25/E25</f>
        <v>0.04645880943283302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L18" sqref="L18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52478005</v>
      </c>
      <c r="E13" s="1">
        <v>52478005</v>
      </c>
      <c r="F13" s="1">
        <v>5438630.430999999</v>
      </c>
      <c r="G13" s="6">
        <f>_xlfn.IFERROR(F13/E13,0)</f>
        <v>0.1036363792983365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36869717</v>
      </c>
      <c r="E14" s="2">
        <v>36869717</v>
      </c>
      <c r="F14" s="1">
        <v>47073.756</v>
      </c>
      <c r="G14" s="6">
        <f aca="true" t="shared" si="0" ref="G14:G29">_xlfn.IFERROR(F14/E14,0)</f>
        <v>0.0012767593523975245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50875741</v>
      </c>
      <c r="E15" s="2">
        <v>50875741</v>
      </c>
      <c r="F15" s="1">
        <v>761488.9659999999</v>
      </c>
      <c r="G15" s="6">
        <f t="shared" si="0"/>
        <v>0.014967624078438482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65479545</v>
      </c>
      <c r="E16" s="2">
        <v>65479545</v>
      </c>
      <c r="F16" s="1">
        <v>1716356.92</v>
      </c>
      <c r="G16" s="6">
        <f t="shared" si="0"/>
        <v>0.026212108224026295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76005915</v>
      </c>
      <c r="E17" s="2">
        <v>76005915</v>
      </c>
      <c r="F17" s="1">
        <v>3099637.6879999996</v>
      </c>
      <c r="G17" s="6">
        <f t="shared" si="0"/>
        <v>0.04078153243731096</v>
      </c>
    </row>
    <row r="18" spans="1:7" s="10" customFormat="1" ht="18" customHeight="1">
      <c r="A18" s="25"/>
      <c r="B18" s="16" t="s">
        <v>18</v>
      </c>
      <c r="C18" s="2">
        <v>189160127</v>
      </c>
      <c r="D18" s="2">
        <v>138370121</v>
      </c>
      <c r="E18" s="2">
        <v>138370121</v>
      </c>
      <c r="F18" s="1">
        <v>5732543.111</v>
      </c>
      <c r="G18" s="6">
        <f t="shared" si="0"/>
        <v>0.04142905324914762</v>
      </c>
    </row>
    <row r="19" spans="1:7" s="10" customFormat="1" ht="18" customHeight="1">
      <c r="A19" s="25"/>
      <c r="B19" s="16" t="s">
        <v>37</v>
      </c>
      <c r="C19" s="2">
        <v>206579544</v>
      </c>
      <c r="D19" s="2">
        <v>196033989</v>
      </c>
      <c r="E19" s="2">
        <v>196033989</v>
      </c>
      <c r="F19" s="1">
        <v>9828418.764999999</v>
      </c>
      <c r="G19" s="6">
        <f t="shared" si="0"/>
        <v>0.050136299399590335</v>
      </c>
    </row>
    <row r="20" spans="1:7" s="10" customFormat="1" ht="18" customHeight="1">
      <c r="A20" s="25"/>
      <c r="B20" s="17" t="s">
        <v>38</v>
      </c>
      <c r="C20" s="2">
        <v>88817711</v>
      </c>
      <c r="D20" s="2">
        <v>65726181</v>
      </c>
      <c r="E20" s="2">
        <v>65726181</v>
      </c>
      <c r="F20" s="1">
        <v>5400892.937999999</v>
      </c>
      <c r="G20" s="6">
        <f t="shared" si="0"/>
        <v>0.0821726267345428</v>
      </c>
    </row>
    <row r="21" spans="1:7" s="10" customFormat="1" ht="18" customHeight="1">
      <c r="A21" s="25"/>
      <c r="B21" s="17" t="s">
        <v>19</v>
      </c>
      <c r="C21" s="2">
        <v>89770964</v>
      </c>
      <c r="D21" s="2">
        <v>74126760</v>
      </c>
      <c r="E21" s="2">
        <v>74126760</v>
      </c>
      <c r="F21" s="1">
        <v>4401952.813999999</v>
      </c>
      <c r="G21" s="6">
        <f t="shared" si="0"/>
        <v>0.059384125435942424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44700182</v>
      </c>
      <c r="E22" s="2">
        <v>44700182</v>
      </c>
      <c r="F22" s="1">
        <v>1474297.9779999997</v>
      </c>
      <c r="G22" s="6">
        <f t="shared" si="0"/>
        <v>0.032981923384562496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136517075</v>
      </c>
      <c r="E23" s="2">
        <v>136517075</v>
      </c>
      <c r="F23" s="1">
        <v>9174965.789</v>
      </c>
      <c r="G23" s="6">
        <f>_xlfn.IFERROR(F23/E23,0)</f>
        <v>0.06720745949911394</v>
      </c>
    </row>
    <row r="24" spans="1:7" s="10" customFormat="1" ht="18" customHeight="1">
      <c r="A24" s="25"/>
      <c r="B24" s="16" t="s">
        <v>20</v>
      </c>
      <c r="C24" s="2">
        <v>137026645</v>
      </c>
      <c r="D24" s="2">
        <v>123984443</v>
      </c>
      <c r="E24" s="2">
        <v>123984443</v>
      </c>
      <c r="F24" s="1">
        <v>9201784.223</v>
      </c>
      <c r="G24" s="6">
        <f t="shared" si="0"/>
        <v>0.07421724855432063</v>
      </c>
    </row>
    <row r="25" spans="1:7" s="10" customFormat="1" ht="18" customHeight="1">
      <c r="A25" s="25"/>
      <c r="B25" s="16" t="s">
        <v>21</v>
      </c>
      <c r="C25" s="2">
        <v>136455640</v>
      </c>
      <c r="D25" s="2">
        <v>110873695</v>
      </c>
      <c r="E25" s="2">
        <v>110873695</v>
      </c>
      <c r="F25" s="1">
        <v>2100371.331</v>
      </c>
      <c r="G25" s="6">
        <f t="shared" si="0"/>
        <v>0.018943820091862185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226986108</v>
      </c>
      <c r="E26" s="2">
        <v>226986108</v>
      </c>
      <c r="F26" s="1">
        <v>10562643.947999997</v>
      </c>
      <c r="G26" s="6">
        <f t="shared" si="0"/>
        <v>0.0465343189548851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80475422</v>
      </c>
      <c r="E27" s="2">
        <v>80475422</v>
      </c>
      <c r="F27" s="1">
        <v>4340996.294000001</v>
      </c>
      <c r="G27" s="6">
        <f t="shared" si="0"/>
        <v>0.053941889164619734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63607459</v>
      </c>
      <c r="E28" s="2">
        <v>63607459</v>
      </c>
      <c r="F28" s="1">
        <v>3512902.5400000005</v>
      </c>
      <c r="G28" s="6">
        <f t="shared" si="0"/>
        <v>0.05522783955259084</v>
      </c>
    </row>
    <row r="29" spans="1:7" s="10" customFormat="1" ht="18" customHeight="1">
      <c r="A29" s="25"/>
      <c r="B29" s="16" t="s">
        <v>36</v>
      </c>
      <c r="C29" s="2">
        <v>173823430</v>
      </c>
      <c r="D29" s="2">
        <v>138742036</v>
      </c>
      <c r="E29" s="2">
        <v>138742036</v>
      </c>
      <c r="F29" s="1">
        <v>1341902.375</v>
      </c>
      <c r="G29" s="6">
        <f t="shared" si="0"/>
        <v>0.009671923619457335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336022673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2017875067</v>
      </c>
      <c r="E31" s="22">
        <f>+SUM(E13:E30)</f>
        <v>1681852394</v>
      </c>
      <c r="F31" s="22">
        <f>+SUM(F13:F30)</f>
        <v>78136859.867</v>
      </c>
      <c r="G31" s="23">
        <f>F31/E31</f>
        <v>0.04645880943283302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2022-01-25T11:35:39Z</cp:lastPrinted>
  <dcterms:created xsi:type="dcterms:W3CDTF">2005-09-27T16:03:12Z</dcterms:created>
  <dcterms:modified xsi:type="dcterms:W3CDTF">2022-03-14T17:37:48Z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url_documen">
    <vt:lpwstr>/InformaciondePresupuestoMOP/informedeejecucionpresupuestaria/Documents/2022/Decretado_Ejecutado_febrero_2022.xls</vt:lpwstr>
  </property>
  <property fmtid="{D5CDD505-2E9C-101B-9397-08002B2CF9AE}" pid="5" name="M">
    <vt:lpwstr>2.00000000000000</vt:lpwstr>
  </property>
  <property fmtid="{D5CDD505-2E9C-101B-9397-08002B2CF9AE}" pid="6" name="A">
    <vt:lpwstr>2022</vt:lpwstr>
  </property>
</Properties>
</file>