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Por servicio FET" sheetId="1" r:id="rId1"/>
    <sheet name="Por region FET" sheetId="2" r:id="rId2"/>
    <sheet name="Por servicio REGULAR" sheetId="3" r:id="rId3"/>
    <sheet name="Por region REGULAR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REGULAR'!$B$1:$G$32</definedName>
    <definedName name="_xlnm.Print_Area" localSheetId="0">'Por servicio FET'!$B$1:$G$27</definedName>
    <definedName name="_xlnm.Print_Area" localSheetId="2">'Por servicio REGULAR'!$B$1:$G$26</definedName>
  </definedNames>
  <calcPr fullCalcOnLoad="1"/>
</workbook>
</file>

<file path=xl/sharedStrings.xml><?xml version="1.0" encoding="utf-8"?>
<sst xmlns="http://schemas.openxmlformats.org/spreadsheetml/2006/main" count="108" uniqueCount="47">
  <si>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</si>
  <si>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</si>
  <si>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</si>
  <si>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</si>
  <si>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</si>
  <si>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</si>
  <si>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</si>
  <si>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</si>
  <si>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</si>
  <si>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</si>
  <si>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</si>
  <si>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</si>
  <si>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</si>
  <si>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</si>
  <si>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</si>
  <si>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</si>
  <si>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</si>
  <si>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</si>
  <si>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</si>
  <si>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</si>
  <si>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</si>
  <si>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</si>
  <si>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</si>
  <si>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</si>
  <si>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</si>
  <si>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</si>
  <si>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</si>
  <si>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</si>
  <si>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</si>
  <si>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</si>
  <si>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</si>
  <si>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</si>
  <si>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</si>
  <si>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</si>
  <si>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</si>
  <si>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</si>
  <si>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</si>
  <si>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</si>
  <si>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</si>
  <si>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FINANCIAMIENTO REGULAR</t>
  </si>
  <si>
    <t>FINANCIAMIENTO FET-COVID 19</t>
  </si>
  <si>
    <t>SECRETARIA  Y ADM. GRAL</t>
  </si>
  <si>
    <t>(Miles de $ 2022)</t>
  </si>
  <si>
    <t>PRESUPUESTO MOP AÑO 2022</t>
  </si>
  <si>
    <t>PRESUPUESTO MOP AÑO 2022 POR REGION</t>
  </si>
  <si>
    <t>SITUACION AL CIERRE DEL MES DE DICIEMBRE</t>
  </si>
  <si>
    <t>% de ejecución /decretado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</si>
</sst>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72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3" fontId="42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0" zoomScaleNormal="80" zoomScalePageLayoutView="0" workbookViewId="0" topLeftCell="A2">
      <selection activeCell="J12" sqref="J12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22.574218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43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42</v>
      </c>
      <c r="C7" s="28"/>
      <c r="D7" s="28"/>
      <c r="E7" s="28"/>
      <c r="F7" s="28"/>
      <c r="G7" s="28"/>
    </row>
    <row r="8" spans="1:7" ht="18">
      <c r="A8" s="9"/>
      <c r="B8" s="28" t="s">
        <v>45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11</v>
      </c>
      <c r="E12" s="13" t="s">
        <v>9</v>
      </c>
      <c r="F12" s="13" t="s">
        <v>10</v>
      </c>
      <c r="G12" s="13" t="s">
        <v>46</v>
      </c>
    </row>
    <row r="13" spans="1:7" s="10" customFormat="1" ht="18" customHeight="1">
      <c r="A13" s="4"/>
      <c r="B13" s="15" t="s">
        <v>41</v>
      </c>
      <c r="C13" s="1">
        <v>26309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32064677</v>
      </c>
      <c r="D14" s="1">
        <v>409120</v>
      </c>
      <c r="E14" s="1">
        <v>409120</v>
      </c>
      <c r="F14" s="1">
        <v>395030.77799999993</v>
      </c>
      <c r="G14" s="6">
        <f>+IF(E14=0,"-",F14/E14)</f>
        <v>0.9655621284708641</v>
      </c>
    </row>
    <row r="15" spans="1:7" s="10" customFormat="1" ht="18" customHeight="1">
      <c r="A15" s="4"/>
      <c r="B15" s="16" t="s">
        <v>26</v>
      </c>
      <c r="C15" s="1">
        <v>130812721</v>
      </c>
      <c r="D15" s="1">
        <v>103049446</v>
      </c>
      <c r="E15" s="1">
        <v>103049446</v>
      </c>
      <c r="F15" s="2">
        <v>102557712.176</v>
      </c>
      <c r="G15" s="6">
        <f t="shared" si="0"/>
        <v>0.9952281759573943</v>
      </c>
    </row>
    <row r="16" spans="1:7" s="10" customFormat="1" ht="18" customHeight="1">
      <c r="A16" s="4"/>
      <c r="B16" s="16" t="s">
        <v>2</v>
      </c>
      <c r="C16" s="1">
        <v>581829225</v>
      </c>
      <c r="D16" s="1">
        <v>527306502</v>
      </c>
      <c r="E16" s="1">
        <v>527306502</v>
      </c>
      <c r="F16" s="1">
        <v>519941636.7969998</v>
      </c>
      <c r="G16" s="6">
        <f t="shared" si="0"/>
        <v>0.9860330468616141</v>
      </c>
    </row>
    <row r="17" spans="1:7" s="10" customFormat="1" ht="18" customHeight="1">
      <c r="A17" s="4"/>
      <c r="B17" s="16" t="s">
        <v>27</v>
      </c>
      <c r="C17" s="1">
        <v>23172423</v>
      </c>
      <c r="D17" s="1">
        <v>17866500</v>
      </c>
      <c r="E17" s="1">
        <v>17866500</v>
      </c>
      <c r="F17" s="1">
        <v>17611200.288999997</v>
      </c>
      <c r="G17" s="6">
        <f t="shared" si="0"/>
        <v>0.9857107037752216</v>
      </c>
    </row>
    <row r="18" spans="1:7" s="10" customFormat="1" ht="18" customHeight="1">
      <c r="A18" s="4"/>
      <c r="B18" s="16" t="s">
        <v>3</v>
      </c>
      <c r="C18" s="1">
        <v>55033938</v>
      </c>
      <c r="D18" s="1">
        <v>55333019</v>
      </c>
      <c r="E18" s="1">
        <v>55333019</v>
      </c>
      <c r="F18" s="1">
        <v>54994897.28700001</v>
      </c>
      <c r="G18" s="6">
        <f t="shared" si="0"/>
        <v>0.9938893319195182</v>
      </c>
    </row>
    <row r="19" spans="1:7" s="10" customFormat="1" ht="18" customHeight="1">
      <c r="A19" s="4"/>
      <c r="B19" s="16" t="s">
        <v>5</v>
      </c>
      <c r="C19" s="1">
        <v>451044</v>
      </c>
      <c r="D19" s="1">
        <v>0</v>
      </c>
      <c r="E19" s="1">
        <v>0</v>
      </c>
      <c r="F19" s="2">
        <v>0</v>
      </c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175898</v>
      </c>
      <c r="D20" s="1">
        <v>0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28</v>
      </c>
      <c r="C21" s="1">
        <v>129907392</v>
      </c>
      <c r="D21" s="1">
        <v>76213298</v>
      </c>
      <c r="E21" s="1">
        <v>76213298</v>
      </c>
      <c r="F21" s="1">
        <v>73986119.41499999</v>
      </c>
      <c r="G21" s="6">
        <f t="shared" si="0"/>
        <v>0.9707770344094018</v>
      </c>
    </row>
    <row r="22" spans="1:7" s="10" customFormat="1" ht="18" customHeight="1">
      <c r="A22" s="4"/>
      <c r="B22" s="16" t="s">
        <v>31</v>
      </c>
      <c r="C22" s="1">
        <v>221613185</v>
      </c>
      <c r="D22" s="1">
        <v>222666</v>
      </c>
      <c r="E22" s="1">
        <v>222666</v>
      </c>
      <c r="F22" s="1">
        <v>219593.618</v>
      </c>
      <c r="G22" s="6">
        <f t="shared" si="0"/>
        <v>0.9862018359336404</v>
      </c>
    </row>
    <row r="23" spans="1:7" s="10" customFormat="1" ht="18" customHeight="1">
      <c r="A23" s="4"/>
      <c r="B23" s="16" t="s">
        <v>30</v>
      </c>
      <c r="C23" s="1">
        <v>8638619</v>
      </c>
      <c r="D23" s="1">
        <v>10047440</v>
      </c>
      <c r="E23" s="1">
        <v>10047440</v>
      </c>
      <c r="F23" s="1">
        <v>9853834.896</v>
      </c>
      <c r="G23" s="6">
        <f t="shared" si="0"/>
        <v>0.9807309021999634</v>
      </c>
    </row>
    <row r="24" spans="1:7" s="10" customFormat="1" ht="18" customHeight="1">
      <c r="A24" s="4"/>
      <c r="B24" s="24" t="s">
        <v>23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38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SUM(C13:C25)</f>
        <v>1183725431</v>
      </c>
      <c r="D26" s="19">
        <f>SUM(D13:D25)</f>
        <v>790447991</v>
      </c>
      <c r="E26" s="19">
        <f>SUM(E13:E25)</f>
        <v>790447991</v>
      </c>
      <c r="F26" s="19">
        <f>SUM(F13:F25)</f>
        <v>779560025.2559999</v>
      </c>
      <c r="G26" s="20">
        <f>F26/E26</f>
        <v>0.986225576042991</v>
      </c>
    </row>
    <row r="28" ht="12.75">
      <c r="G28" s="7"/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G12" sqref="G12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19.28125" style="7" customWidth="1"/>
    <col min="7" max="7" width="19.281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42</v>
      </c>
      <c r="C7" s="28"/>
      <c r="D7" s="28"/>
      <c r="E7" s="28"/>
      <c r="F7" s="28"/>
      <c r="G7" s="28"/>
    </row>
    <row r="8" spans="1:7" ht="18">
      <c r="A8" s="9"/>
      <c r="B8" s="28" t="str">
        <f>+'Por servicio FET'!B8:G8</f>
        <v>SITUACION AL CIERRE DEL MES DE DICIEMBRE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25</v>
      </c>
      <c r="C12" s="14" t="s">
        <v>8</v>
      </c>
      <c r="D12" s="14" t="s">
        <v>11</v>
      </c>
      <c r="E12" s="13" t="s">
        <v>9</v>
      </c>
      <c r="F12" s="13" t="s">
        <v>10</v>
      </c>
      <c r="G12" s="13" t="s">
        <v>46</v>
      </c>
    </row>
    <row r="13" spans="1:7" s="10" customFormat="1" ht="18" customHeight="1">
      <c r="A13" s="25"/>
      <c r="B13" s="15" t="s">
        <v>12</v>
      </c>
      <c r="C13" s="1">
        <v>56290256</v>
      </c>
      <c r="D13" s="1">
        <v>42711192</v>
      </c>
      <c r="E13" s="1">
        <v>42711192</v>
      </c>
      <c r="F13" s="1">
        <v>42547713.428</v>
      </c>
      <c r="G13" s="6">
        <f>_xlfn.IFERROR(F13/E13,0)</f>
        <v>0.9961724652404925</v>
      </c>
    </row>
    <row r="14" spans="1:7" s="10" customFormat="1" ht="18" customHeight="1">
      <c r="A14" s="25"/>
      <c r="B14" s="16" t="s">
        <v>13</v>
      </c>
      <c r="C14" s="2">
        <v>38765143</v>
      </c>
      <c r="D14" s="2">
        <v>22621626</v>
      </c>
      <c r="E14" s="2">
        <v>22621626</v>
      </c>
      <c r="F14" s="1">
        <v>21792367.319</v>
      </c>
      <c r="G14" s="6">
        <f aca="true" t="shared" si="0" ref="G14:G29">_xlfn.IFERROR(F14/E14,0)</f>
        <v>0.9633422159397383</v>
      </c>
    </row>
    <row r="15" spans="1:7" s="10" customFormat="1" ht="18" customHeight="1">
      <c r="A15" s="25"/>
      <c r="B15" s="16" t="s">
        <v>14</v>
      </c>
      <c r="C15" s="2">
        <v>28390081</v>
      </c>
      <c r="D15" s="2">
        <v>34289122</v>
      </c>
      <c r="E15" s="2">
        <v>34289122</v>
      </c>
      <c r="F15" s="1">
        <v>33780549.59900001</v>
      </c>
      <c r="G15" s="6">
        <f t="shared" si="0"/>
        <v>0.9851681124701883</v>
      </c>
    </row>
    <row r="16" spans="1:7" s="10" customFormat="1" ht="18" customHeight="1">
      <c r="A16" s="25"/>
      <c r="B16" s="16" t="s">
        <v>15</v>
      </c>
      <c r="C16" s="2">
        <v>83729203</v>
      </c>
      <c r="D16" s="2">
        <v>45554054</v>
      </c>
      <c r="E16" s="2">
        <v>45554054</v>
      </c>
      <c r="F16" s="1">
        <v>42541997.353999995</v>
      </c>
      <c r="G16" s="6">
        <f t="shared" si="0"/>
        <v>0.9338795039844312</v>
      </c>
    </row>
    <row r="17" spans="1:7" s="10" customFormat="1" ht="18" customHeight="1">
      <c r="A17" s="25"/>
      <c r="B17" s="16" t="s">
        <v>16</v>
      </c>
      <c r="C17" s="2">
        <v>51175920</v>
      </c>
      <c r="D17" s="2">
        <v>45121294</v>
      </c>
      <c r="E17" s="2">
        <v>45121294</v>
      </c>
      <c r="F17" s="1">
        <v>43649762.17999998</v>
      </c>
      <c r="G17" s="6">
        <f t="shared" si="0"/>
        <v>0.9673871981596976</v>
      </c>
    </row>
    <row r="18" spans="1:7" s="10" customFormat="1" ht="18" customHeight="1">
      <c r="A18" s="25"/>
      <c r="B18" s="16" t="s">
        <v>17</v>
      </c>
      <c r="C18" s="2">
        <v>85839937</v>
      </c>
      <c r="D18" s="2">
        <v>80029740</v>
      </c>
      <c r="E18" s="2">
        <v>80029740</v>
      </c>
      <c r="F18" s="1">
        <v>79507879.05600001</v>
      </c>
      <c r="G18" s="6">
        <f t="shared" si="0"/>
        <v>0.9934791623214071</v>
      </c>
    </row>
    <row r="19" spans="1:7" s="10" customFormat="1" ht="18" customHeight="1">
      <c r="A19" s="25"/>
      <c r="B19" s="16" t="s">
        <v>36</v>
      </c>
      <c r="C19" s="2">
        <v>172588138</v>
      </c>
      <c r="D19" s="2">
        <v>46878901</v>
      </c>
      <c r="E19" s="2">
        <v>46878901</v>
      </c>
      <c r="F19" s="1">
        <v>46259850.132</v>
      </c>
      <c r="G19" s="6">
        <f t="shared" si="0"/>
        <v>0.9867946804469669</v>
      </c>
    </row>
    <row r="20" spans="1:7" s="10" customFormat="1" ht="18" customHeight="1">
      <c r="A20" s="25"/>
      <c r="B20" s="17" t="s">
        <v>37</v>
      </c>
      <c r="C20" s="2">
        <v>27868906</v>
      </c>
      <c r="D20" s="2">
        <v>24094143</v>
      </c>
      <c r="E20" s="2">
        <v>24094143</v>
      </c>
      <c r="F20" s="1">
        <v>23767552.800999995</v>
      </c>
      <c r="G20" s="6">
        <f t="shared" si="0"/>
        <v>0.9864452452614727</v>
      </c>
    </row>
    <row r="21" spans="1:7" s="10" customFormat="1" ht="18" customHeight="1">
      <c r="A21" s="25"/>
      <c r="B21" s="17" t="s">
        <v>18</v>
      </c>
      <c r="C21" s="2">
        <v>46724489</v>
      </c>
      <c r="D21" s="2">
        <v>37722593</v>
      </c>
      <c r="E21" s="2">
        <v>37722593</v>
      </c>
      <c r="F21" s="1">
        <v>37447477.955000006</v>
      </c>
      <c r="G21" s="6">
        <f t="shared" si="0"/>
        <v>0.9927068893434766</v>
      </c>
    </row>
    <row r="22" spans="1:7" s="10" customFormat="1" ht="18" customHeight="1">
      <c r="A22" s="25"/>
      <c r="B22" s="17" t="s">
        <v>29</v>
      </c>
      <c r="C22" s="2">
        <v>25589602</v>
      </c>
      <c r="D22" s="2">
        <v>45116988</v>
      </c>
      <c r="E22" s="2">
        <v>45116988</v>
      </c>
      <c r="F22" s="1">
        <v>44797734.981</v>
      </c>
      <c r="G22" s="6">
        <f t="shared" si="0"/>
        <v>0.9929238844800543</v>
      </c>
    </row>
    <row r="23" spans="1:7" s="10" customFormat="1" ht="18" customHeight="1">
      <c r="A23" s="25"/>
      <c r="B23" s="16" t="s">
        <v>32</v>
      </c>
      <c r="C23" s="2">
        <v>128076173</v>
      </c>
      <c r="D23" s="2">
        <v>99153372</v>
      </c>
      <c r="E23" s="2">
        <v>99153372</v>
      </c>
      <c r="F23" s="1">
        <v>98973955.97700001</v>
      </c>
      <c r="G23" s="6">
        <f>_xlfn.IFERROR(F23/E23,0)</f>
        <v>0.9981905202074218</v>
      </c>
    </row>
    <row r="24" spans="1:7" s="10" customFormat="1" ht="18" customHeight="1">
      <c r="A24" s="25"/>
      <c r="B24" s="16" t="s">
        <v>19</v>
      </c>
      <c r="C24" s="2">
        <v>88226041</v>
      </c>
      <c r="D24" s="2">
        <v>48199039</v>
      </c>
      <c r="E24" s="2">
        <v>48199039</v>
      </c>
      <c r="F24" s="1">
        <v>47997118.66899999</v>
      </c>
      <c r="G24" s="6">
        <f t="shared" si="0"/>
        <v>0.9958106979892274</v>
      </c>
    </row>
    <row r="25" spans="1:7" s="10" customFormat="1" ht="18" customHeight="1">
      <c r="A25" s="25"/>
      <c r="B25" s="16" t="s">
        <v>20</v>
      </c>
      <c r="C25" s="2">
        <v>54347935</v>
      </c>
      <c r="D25" s="2">
        <v>56271335</v>
      </c>
      <c r="E25" s="2">
        <v>56271335</v>
      </c>
      <c r="F25" s="1">
        <v>55583148.81199999</v>
      </c>
      <c r="G25" s="6">
        <f t="shared" si="0"/>
        <v>0.9877702175006154</v>
      </c>
    </row>
    <row r="26" spans="1:7" s="10" customFormat="1" ht="18" customHeight="1">
      <c r="A26" s="25"/>
      <c r="B26" s="16" t="s">
        <v>21</v>
      </c>
      <c r="C26" s="2">
        <v>61938110</v>
      </c>
      <c r="D26" s="2">
        <v>78025712</v>
      </c>
      <c r="E26" s="2">
        <v>78025712</v>
      </c>
      <c r="F26" s="1">
        <v>77553020.93500002</v>
      </c>
      <c r="G26" s="6">
        <f t="shared" si="0"/>
        <v>0.9939418551541064</v>
      </c>
    </row>
    <row r="27" spans="1:7" s="10" customFormat="1" ht="18" customHeight="1">
      <c r="A27" s="25"/>
      <c r="B27" s="16" t="s">
        <v>33</v>
      </c>
      <c r="C27" s="2">
        <v>21061454</v>
      </c>
      <c r="D27" s="2">
        <v>25141951</v>
      </c>
      <c r="E27" s="2">
        <v>25141951</v>
      </c>
      <c r="F27" s="1">
        <v>24703670.415</v>
      </c>
      <c r="G27" s="6">
        <f t="shared" si="0"/>
        <v>0.9825677575698083</v>
      </c>
    </row>
    <row r="28" spans="1:7" s="10" customFormat="1" ht="18" customHeight="1">
      <c r="A28" s="25"/>
      <c r="B28" s="16" t="s">
        <v>34</v>
      </c>
      <c r="C28" s="2">
        <v>49311173</v>
      </c>
      <c r="D28" s="2">
        <v>20836319</v>
      </c>
      <c r="E28" s="2">
        <v>20836319</v>
      </c>
      <c r="F28" s="1">
        <v>20824149.865000002</v>
      </c>
      <c r="G28" s="6">
        <f t="shared" si="0"/>
        <v>0.9994159652191926</v>
      </c>
    </row>
    <row r="29" spans="1:7" s="10" customFormat="1" ht="18" customHeight="1">
      <c r="A29" s="25"/>
      <c r="B29" s="16" t="s">
        <v>35</v>
      </c>
      <c r="C29" s="2">
        <v>163802870</v>
      </c>
      <c r="D29" s="2">
        <v>38680610</v>
      </c>
      <c r="E29" s="2">
        <v>38680610</v>
      </c>
      <c r="F29" s="1">
        <v>37832075.778000005</v>
      </c>
      <c r="G29" s="6">
        <f t="shared" si="0"/>
        <v>0.9780630599672551</v>
      </c>
    </row>
    <row r="30" spans="1:7" s="10" customFormat="1" ht="18" customHeight="1" thickBot="1">
      <c r="A30" s="4"/>
      <c r="B30" s="16" t="s">
        <v>22</v>
      </c>
      <c r="C30" s="2">
        <v>0</v>
      </c>
      <c r="D30" s="2"/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1183725431</v>
      </c>
      <c r="D31" s="22">
        <f>SUM(D13:D30)</f>
        <v>790447991</v>
      </c>
      <c r="E31" s="22">
        <f>+SUM(E13:E30)</f>
        <v>790447991</v>
      </c>
      <c r="F31" s="22">
        <f>+SUM(F13:F30)</f>
        <v>779560025.256</v>
      </c>
      <c r="G31" s="23">
        <f>F31/E31</f>
        <v>0.9862255760429911</v>
      </c>
    </row>
    <row r="40" ht="12.75">
      <c r="F40" s="7" t="s">
        <v>24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G12" sqref="G12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8" width="4.8515625" style="7" customWidth="1"/>
    <col min="9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43</v>
      </c>
      <c r="C4" s="28"/>
      <c r="D4" s="28"/>
      <c r="E4" s="28"/>
      <c r="F4" s="28"/>
      <c r="G4" s="28"/>
    </row>
    <row r="5" spans="1:7" ht="18">
      <c r="A5" s="9"/>
      <c r="B5" s="28" t="s">
        <v>39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42</v>
      </c>
      <c r="C7" s="28"/>
      <c r="D7" s="28"/>
      <c r="E7" s="28"/>
      <c r="F7" s="28"/>
      <c r="G7" s="28"/>
    </row>
    <row r="8" spans="1:7" ht="18">
      <c r="A8" s="9"/>
      <c r="B8" s="28" t="str">
        <f>+'Por servicio FET'!B8:G8</f>
        <v>SITUACION AL CIERRE DEL MES DE DICIEMBRE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11</v>
      </c>
      <c r="E12" s="13" t="s">
        <v>9</v>
      </c>
      <c r="F12" s="13" t="s">
        <v>10</v>
      </c>
      <c r="G12" s="13" t="s">
        <v>46</v>
      </c>
    </row>
    <row r="13" spans="1:7" s="10" customFormat="1" ht="18" customHeight="1">
      <c r="A13" s="4"/>
      <c r="B13" s="15" t="s">
        <v>1</v>
      </c>
      <c r="C13" s="1">
        <v>8974172</v>
      </c>
      <c r="D13" s="1">
        <v>7392258</v>
      </c>
      <c r="E13" s="1">
        <v>7392258</v>
      </c>
      <c r="F13" s="1">
        <v>6961526.414</v>
      </c>
      <c r="G13" s="6">
        <f>+IF(E13=0,"-",F13/E13)</f>
        <v>0.9417320680636417</v>
      </c>
    </row>
    <row r="14" spans="1:7" s="10" customFormat="1" ht="18" customHeight="1">
      <c r="A14" s="4"/>
      <c r="B14" s="16" t="s">
        <v>26</v>
      </c>
      <c r="C14" s="1">
        <v>147022684</v>
      </c>
      <c r="D14" s="1">
        <v>129672445</v>
      </c>
      <c r="E14" s="1">
        <v>129672435</v>
      </c>
      <c r="F14" s="2">
        <v>128495788.05399999</v>
      </c>
      <c r="G14" s="6">
        <f aca="true" t="shared" si="0" ref="G14:G24">+IF(E14=0,"-",F14/E14)</f>
        <v>0.990926005623323</v>
      </c>
    </row>
    <row r="15" spans="1:7" s="10" customFormat="1" ht="18" customHeight="1">
      <c r="A15" s="4"/>
      <c r="B15" s="16" t="s">
        <v>2</v>
      </c>
      <c r="C15" s="1">
        <v>1220635546</v>
      </c>
      <c r="D15" s="1">
        <v>967670999</v>
      </c>
      <c r="E15" s="1">
        <v>967670999</v>
      </c>
      <c r="F15" s="1">
        <v>955760342.2289999</v>
      </c>
      <c r="G15" s="6">
        <f t="shared" si="0"/>
        <v>0.9876914191049347</v>
      </c>
    </row>
    <row r="16" spans="1:7" s="10" customFormat="1" ht="18" customHeight="1">
      <c r="A16" s="4"/>
      <c r="B16" s="16" t="s">
        <v>27</v>
      </c>
      <c r="C16" s="1">
        <v>76882481</v>
      </c>
      <c r="D16" s="1">
        <v>64614673</v>
      </c>
      <c r="E16" s="1">
        <v>64614673</v>
      </c>
      <c r="F16" s="1">
        <v>63389833.01299999</v>
      </c>
      <c r="G16" s="6">
        <f t="shared" si="0"/>
        <v>0.9810439342933762</v>
      </c>
    </row>
    <row r="17" spans="1:7" s="10" customFormat="1" ht="18" customHeight="1">
      <c r="A17" s="4"/>
      <c r="B17" s="16" t="s">
        <v>3</v>
      </c>
      <c r="C17" s="1">
        <v>62797413</v>
      </c>
      <c r="D17" s="1">
        <v>66143610</v>
      </c>
      <c r="E17" s="1">
        <v>66143610</v>
      </c>
      <c r="F17" s="1">
        <v>65439536.166000016</v>
      </c>
      <c r="G17" s="6">
        <f t="shared" si="0"/>
        <v>0.9893553763696904</v>
      </c>
    </row>
    <row r="18" spans="1:7" s="10" customFormat="1" ht="18" customHeight="1">
      <c r="A18" s="4"/>
      <c r="B18" s="16" t="s">
        <v>5</v>
      </c>
      <c r="C18" s="1">
        <v>117499</v>
      </c>
      <c r="D18" s="1">
        <v>41726</v>
      </c>
      <c r="E18" s="1">
        <v>41726</v>
      </c>
      <c r="F18" s="2">
        <v>41726</v>
      </c>
      <c r="G18" s="6">
        <f t="shared" si="0"/>
        <v>1</v>
      </c>
    </row>
    <row r="19" spans="1:7" s="10" customFormat="1" ht="18" customHeight="1">
      <c r="A19" s="4"/>
      <c r="B19" s="16" t="s">
        <v>4</v>
      </c>
      <c r="C19" s="1">
        <v>156983</v>
      </c>
      <c r="D19" s="1">
        <v>120900</v>
      </c>
      <c r="E19" s="1">
        <v>120890</v>
      </c>
      <c r="F19" s="1">
        <v>120686.86</v>
      </c>
      <c r="G19" s="6">
        <f t="shared" si="0"/>
        <v>0.9983196294151708</v>
      </c>
    </row>
    <row r="20" spans="1:7" s="10" customFormat="1" ht="18" customHeight="1">
      <c r="A20" s="4"/>
      <c r="B20" s="16" t="s">
        <v>28</v>
      </c>
      <c r="C20" s="1">
        <v>148440561</v>
      </c>
      <c r="D20" s="1">
        <v>110932143</v>
      </c>
      <c r="E20" s="1">
        <v>110932143</v>
      </c>
      <c r="F20" s="1">
        <v>108974289.84299998</v>
      </c>
      <c r="G20" s="6">
        <f t="shared" si="0"/>
        <v>0.9823508939424345</v>
      </c>
    </row>
    <row r="21" spans="1:7" s="10" customFormat="1" ht="18" customHeight="1">
      <c r="A21" s="4"/>
      <c r="B21" s="16" t="s">
        <v>31</v>
      </c>
      <c r="C21" s="1">
        <v>345996702</v>
      </c>
      <c r="D21" s="1">
        <v>496147235</v>
      </c>
      <c r="E21" s="1">
        <v>496147235</v>
      </c>
      <c r="F21" s="1">
        <v>492531215.90500015</v>
      </c>
      <c r="G21" s="6">
        <f t="shared" si="0"/>
        <v>0.9927118023846291</v>
      </c>
    </row>
    <row r="22" spans="1:7" s="10" customFormat="1" ht="18" customHeight="1">
      <c r="A22" s="4"/>
      <c r="B22" s="16" t="s">
        <v>30</v>
      </c>
      <c r="C22" s="1">
        <v>6473691</v>
      </c>
      <c r="D22" s="1">
        <v>5915175</v>
      </c>
      <c r="E22" s="1">
        <v>5915175</v>
      </c>
      <c r="F22" s="1">
        <v>5680360.957</v>
      </c>
      <c r="G22" s="6">
        <f t="shared" si="0"/>
        <v>0.9603031114041428</v>
      </c>
    </row>
    <row r="23" spans="1:7" s="10" customFormat="1" ht="18" customHeight="1">
      <c r="A23" s="4"/>
      <c r="B23" s="24" t="s">
        <v>23</v>
      </c>
      <c r="C23" s="1">
        <v>193612</v>
      </c>
      <c r="D23" s="1">
        <v>25612</v>
      </c>
      <c r="E23" s="1">
        <v>25612</v>
      </c>
      <c r="F23" s="1">
        <v>0</v>
      </c>
      <c r="G23" s="6">
        <f t="shared" si="0"/>
        <v>0</v>
      </c>
    </row>
    <row r="24" spans="1:7" s="10" customFormat="1" ht="18" customHeight="1">
      <c r="A24" s="4"/>
      <c r="B24" s="24" t="s">
        <v>38</v>
      </c>
      <c r="C24" s="1">
        <v>183723</v>
      </c>
      <c r="D24" s="1">
        <v>540150</v>
      </c>
      <c r="E24" s="1">
        <v>540150</v>
      </c>
      <c r="F24" s="2">
        <v>536022.987</v>
      </c>
      <c r="G24" s="6">
        <f t="shared" si="0"/>
        <v>0.992359505692863</v>
      </c>
    </row>
    <row r="25" spans="1:7" s="10" customFormat="1" ht="18" customHeight="1" thickBot="1">
      <c r="A25" s="5"/>
      <c r="B25" s="18" t="s">
        <v>7</v>
      </c>
      <c r="C25" s="19">
        <f>+SUM(C13:C24)</f>
        <v>2017875067</v>
      </c>
      <c r="D25" s="19">
        <f>SUM(D13:D24)</f>
        <v>1849216926</v>
      </c>
      <c r="E25" s="19">
        <f>+SUM(E13:E24)</f>
        <v>1849216906</v>
      </c>
      <c r="F25" s="19">
        <f>+SUM(F13:F24)</f>
        <v>1827931328.428</v>
      </c>
      <c r="G25" s="20">
        <f>F25/E25</f>
        <v>0.9884894100292202</v>
      </c>
    </row>
    <row r="28" spans="3:7" s="26" customFormat="1" ht="15" hidden="1">
      <c r="C28" s="26">
        <f>+C25-'Por region REGULAR'!C31</f>
        <v>0</v>
      </c>
      <c r="E28" s="26">
        <f>+E25-'Por region REGULAR'!E31</f>
        <v>0</v>
      </c>
      <c r="F28" s="26">
        <f>+F25-'Por region REGULAR'!F31</f>
        <v>0</v>
      </c>
      <c r="G28" s="26">
        <f>+G25-'Por region REGULAR'!G31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G12" sqref="G12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39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42</v>
      </c>
      <c r="C7" s="28"/>
      <c r="D7" s="28"/>
      <c r="E7" s="28"/>
      <c r="F7" s="28"/>
      <c r="G7" s="28"/>
    </row>
    <row r="8" spans="1:7" ht="18">
      <c r="A8" s="9"/>
      <c r="B8" s="28" t="str">
        <f>+'Por servicio FET'!B8:G8</f>
        <v>SITUACION AL CIERRE DEL MES DE DICIEMBRE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25</v>
      </c>
      <c r="C12" s="14" t="s">
        <v>8</v>
      </c>
      <c r="D12" s="14" t="s">
        <v>11</v>
      </c>
      <c r="E12" s="13" t="s">
        <v>9</v>
      </c>
      <c r="F12" s="13" t="s">
        <v>10</v>
      </c>
      <c r="G12" s="13" t="s">
        <v>46</v>
      </c>
    </row>
    <row r="13" spans="1:7" s="10" customFormat="1" ht="18" customHeight="1">
      <c r="A13" s="25"/>
      <c r="B13" s="15" t="s">
        <v>12</v>
      </c>
      <c r="C13" s="1">
        <v>84355002</v>
      </c>
      <c r="D13" s="1">
        <v>92023427</v>
      </c>
      <c r="E13" s="1">
        <v>92023427</v>
      </c>
      <c r="F13" s="1">
        <v>91554591.39600001</v>
      </c>
      <c r="G13" s="6">
        <f>_xlfn.IFERROR(F13/E13,0)</f>
        <v>0.9949052581577951</v>
      </c>
    </row>
    <row r="14" spans="1:7" s="10" customFormat="1" ht="18" customHeight="1">
      <c r="A14" s="25"/>
      <c r="B14" s="16" t="s">
        <v>13</v>
      </c>
      <c r="C14" s="2">
        <v>51670593</v>
      </c>
      <c r="D14" s="2">
        <v>28279014</v>
      </c>
      <c r="E14" s="2">
        <v>28279014</v>
      </c>
      <c r="F14" s="1">
        <v>27516994.367</v>
      </c>
      <c r="G14" s="6">
        <f aca="true" t="shared" si="0" ref="G14:G29">_xlfn.IFERROR(F14/E14,0)</f>
        <v>0.9730535289172387</v>
      </c>
    </row>
    <row r="15" spans="1:7" s="10" customFormat="1" ht="18" customHeight="1">
      <c r="A15" s="25"/>
      <c r="B15" s="16" t="s">
        <v>14</v>
      </c>
      <c r="C15" s="2">
        <v>66689927</v>
      </c>
      <c r="D15" s="2">
        <v>45500204</v>
      </c>
      <c r="E15" s="2">
        <v>45500204</v>
      </c>
      <c r="F15" s="1">
        <v>44587128.07399999</v>
      </c>
      <c r="G15" s="6">
        <f t="shared" si="0"/>
        <v>0.9799324872037934</v>
      </c>
    </row>
    <row r="16" spans="1:7" s="10" customFormat="1" ht="18" customHeight="1">
      <c r="A16" s="25"/>
      <c r="B16" s="16" t="s">
        <v>15</v>
      </c>
      <c r="C16" s="2">
        <v>61486597</v>
      </c>
      <c r="D16" s="2">
        <v>56488492</v>
      </c>
      <c r="E16" s="2">
        <v>56488492</v>
      </c>
      <c r="F16" s="1">
        <v>54710832.598</v>
      </c>
      <c r="G16" s="6">
        <f t="shared" si="0"/>
        <v>0.9685305920009335</v>
      </c>
    </row>
    <row r="17" spans="1:7" s="10" customFormat="1" ht="18" customHeight="1">
      <c r="A17" s="25"/>
      <c r="B17" s="16" t="s">
        <v>16</v>
      </c>
      <c r="C17" s="2">
        <v>108071960</v>
      </c>
      <c r="D17" s="2">
        <v>85793038</v>
      </c>
      <c r="E17" s="2">
        <v>85793038</v>
      </c>
      <c r="F17" s="1">
        <v>83136456.34300002</v>
      </c>
      <c r="G17" s="6">
        <f t="shared" si="0"/>
        <v>0.9690349972570038</v>
      </c>
    </row>
    <row r="18" spans="1:7" s="10" customFormat="1" ht="18" customHeight="1">
      <c r="A18" s="25"/>
      <c r="B18" s="16" t="s">
        <v>17</v>
      </c>
      <c r="C18" s="2">
        <v>188812265</v>
      </c>
      <c r="D18" s="2">
        <v>165483138</v>
      </c>
      <c r="E18" s="2">
        <v>165483138</v>
      </c>
      <c r="F18" s="1">
        <v>163900518.41899994</v>
      </c>
      <c r="G18" s="6">
        <f t="shared" si="0"/>
        <v>0.9904363695290812</v>
      </c>
    </row>
    <row r="19" spans="1:7" s="10" customFormat="1" ht="18" customHeight="1">
      <c r="A19" s="25"/>
      <c r="B19" s="16" t="s">
        <v>36</v>
      </c>
      <c r="C19" s="2">
        <v>206479544</v>
      </c>
      <c r="D19" s="2">
        <v>323612057</v>
      </c>
      <c r="E19" s="2">
        <v>323612057</v>
      </c>
      <c r="F19" s="1">
        <v>321105450.485</v>
      </c>
      <c r="G19" s="6">
        <f t="shared" si="0"/>
        <v>0.9922542857697049</v>
      </c>
    </row>
    <row r="20" spans="1:7" s="10" customFormat="1" ht="18" customHeight="1">
      <c r="A20" s="25"/>
      <c r="B20" s="17" t="s">
        <v>37</v>
      </c>
      <c r="C20" s="2">
        <v>88869849</v>
      </c>
      <c r="D20" s="2">
        <v>54672817</v>
      </c>
      <c r="E20" s="2">
        <v>54672817</v>
      </c>
      <c r="F20" s="1">
        <v>54052184.61099999</v>
      </c>
      <c r="G20" s="6">
        <f t="shared" si="0"/>
        <v>0.9886482456354863</v>
      </c>
    </row>
    <row r="21" spans="1:7" s="10" customFormat="1" ht="18" customHeight="1">
      <c r="A21" s="25"/>
      <c r="B21" s="17" t="s">
        <v>18</v>
      </c>
      <c r="C21" s="2">
        <v>89688238</v>
      </c>
      <c r="D21" s="2">
        <v>61376524</v>
      </c>
      <c r="E21" s="2">
        <v>61376524</v>
      </c>
      <c r="F21" s="1">
        <v>60864905.40900002</v>
      </c>
      <c r="G21" s="6">
        <f t="shared" si="0"/>
        <v>0.9916642625281291</v>
      </c>
    </row>
    <row r="22" spans="1:7" s="10" customFormat="1" ht="18" customHeight="1">
      <c r="A22" s="25"/>
      <c r="B22" s="17" t="s">
        <v>29</v>
      </c>
      <c r="C22" s="2">
        <v>61067570</v>
      </c>
      <c r="D22" s="2">
        <v>44770863</v>
      </c>
      <c r="E22" s="2">
        <v>44770863</v>
      </c>
      <c r="F22" s="1">
        <v>44218094.5</v>
      </c>
      <c r="G22" s="6">
        <f t="shared" si="0"/>
        <v>0.9876533874274436</v>
      </c>
    </row>
    <row r="23" spans="1:7" s="10" customFormat="1" ht="18" customHeight="1">
      <c r="A23" s="25"/>
      <c r="B23" s="16" t="s">
        <v>32</v>
      </c>
      <c r="C23" s="2">
        <v>127438013</v>
      </c>
      <c r="D23" s="2">
        <v>149414433</v>
      </c>
      <c r="E23" s="2">
        <v>149414433</v>
      </c>
      <c r="F23" s="1">
        <v>148427015.90399998</v>
      </c>
      <c r="G23" s="6">
        <f>_xlfn.IFERROR(F23/E23,0)</f>
        <v>0.9933914209211635</v>
      </c>
    </row>
    <row r="24" spans="1:7" s="10" customFormat="1" ht="18" customHeight="1">
      <c r="A24" s="25"/>
      <c r="B24" s="16" t="s">
        <v>19</v>
      </c>
      <c r="C24" s="2">
        <v>136326645</v>
      </c>
      <c r="D24" s="2">
        <v>116835455</v>
      </c>
      <c r="E24" s="2">
        <v>116835455</v>
      </c>
      <c r="F24" s="1">
        <v>115207507.93100001</v>
      </c>
      <c r="G24" s="6">
        <f t="shared" si="0"/>
        <v>0.9860663266214866</v>
      </c>
    </row>
    <row r="25" spans="1:7" s="10" customFormat="1" ht="18" customHeight="1">
      <c r="A25" s="25"/>
      <c r="B25" s="16" t="s">
        <v>20</v>
      </c>
      <c r="C25" s="2">
        <v>136355640</v>
      </c>
      <c r="D25" s="2">
        <v>95884811</v>
      </c>
      <c r="E25" s="2">
        <v>95884811</v>
      </c>
      <c r="F25" s="1">
        <v>94024779.22899994</v>
      </c>
      <c r="G25" s="6">
        <f t="shared" si="0"/>
        <v>0.9806013929463755</v>
      </c>
    </row>
    <row r="26" spans="1:7" s="10" customFormat="1" ht="18" customHeight="1">
      <c r="A26" s="25"/>
      <c r="B26" s="16" t="s">
        <v>21</v>
      </c>
      <c r="C26" s="2">
        <v>227911270</v>
      </c>
      <c r="D26" s="2">
        <v>199347511</v>
      </c>
      <c r="E26" s="2">
        <v>199347511</v>
      </c>
      <c r="F26" s="1">
        <v>198421317.06</v>
      </c>
      <c r="G26" s="6">
        <f t="shared" si="0"/>
        <v>0.9953538725647796</v>
      </c>
    </row>
    <row r="27" spans="1:7" s="10" customFormat="1" ht="18" customHeight="1">
      <c r="A27" s="25"/>
      <c r="B27" s="16" t="s">
        <v>33</v>
      </c>
      <c r="C27" s="2">
        <v>96293097</v>
      </c>
      <c r="D27" s="2">
        <v>77244259</v>
      </c>
      <c r="E27" s="2">
        <v>77244259</v>
      </c>
      <c r="F27" s="1">
        <v>76464938.707</v>
      </c>
      <c r="G27" s="6">
        <f t="shared" si="0"/>
        <v>0.9899109616288766</v>
      </c>
    </row>
    <row r="28" spans="1:7" s="10" customFormat="1" ht="18" customHeight="1">
      <c r="A28" s="25"/>
      <c r="B28" s="16" t="s">
        <v>34</v>
      </c>
      <c r="C28" s="2">
        <v>111256977</v>
      </c>
      <c r="D28" s="2">
        <v>64633479</v>
      </c>
      <c r="E28" s="2">
        <v>64633479</v>
      </c>
      <c r="F28" s="1">
        <v>64437128.89600002</v>
      </c>
      <c r="G28" s="6">
        <f t="shared" si="0"/>
        <v>0.9969620991003753</v>
      </c>
    </row>
    <row r="29" spans="1:7" s="10" customFormat="1" ht="18" customHeight="1">
      <c r="A29" s="25"/>
      <c r="B29" s="16" t="s">
        <v>35</v>
      </c>
      <c r="C29" s="2">
        <v>175101880</v>
      </c>
      <c r="D29" s="2">
        <v>187857384</v>
      </c>
      <c r="E29" s="2">
        <v>187857384</v>
      </c>
      <c r="F29" s="1">
        <v>185301484.499</v>
      </c>
      <c r="G29" s="6">
        <f t="shared" si="0"/>
        <v>0.9863944687902181</v>
      </c>
    </row>
    <row r="30" spans="1:7" s="10" customFormat="1" ht="20.25" customHeight="1" thickBot="1">
      <c r="A30" s="4"/>
      <c r="B30" s="16" t="s">
        <v>22</v>
      </c>
      <c r="C30" s="2">
        <v>0</v>
      </c>
      <c r="D30" s="2">
        <v>20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2017875067</v>
      </c>
      <c r="D31" s="22">
        <f>SUM(D13:D30)</f>
        <v>1849216926</v>
      </c>
      <c r="E31" s="22">
        <f>+SUM(E13:E30)</f>
        <v>1849216906</v>
      </c>
      <c r="F31" s="22">
        <f>+SUM(F13:F30)</f>
        <v>1827931328.4279997</v>
      </c>
      <c r="G31" s="23">
        <f>F31/E31</f>
        <v>0.9884894100292201</v>
      </c>
    </row>
    <row r="40" ht="12.75">
      <c r="F40" s="7" t="s">
        <v>24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Roberto Peñailillo Guzman (DIRPLAN)</cp:lastModifiedBy>
  <cp:lastPrinted>2023-02-28T17:39:50Z</cp:lastPrinted>
  <dcterms:created xsi:type="dcterms:W3CDTF">2005-09-27T16:03:12Z</dcterms:created>
  <dcterms:modified xsi:type="dcterms:W3CDTF">2023-02-28T17:40:10Z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url_documento">
    <vt:lpwstr>/InformaciondePresupuestoMOP/informedeejecucionpresupuestaria/Documents/2021/Decretado_Ejecutado_diciembre_2022.xls</vt:lpwstr>
  </property>
  <property fmtid="{D5CDD505-2E9C-101B-9397-08002B2CF9AE}" pid="4" name="Mes">
    <vt:lpwstr>12.0000000000000</vt:lpwstr>
  </property>
  <property fmtid="{D5CDD505-2E9C-101B-9397-08002B2CF9AE}" pid="5" name="Año">
    <vt:lpwstr>2022</vt:lpwstr>
  </property>
</Properties>
</file>