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<sst xmlns="http://schemas.openxmlformats.org/spreadsheetml/2006/main" count="111" uniqueCount="47">
  <si>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</si>
  <si>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</si>
  <si>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</si>
  <si>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</si>
  <si>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</si>
  <si>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</si>
  <si>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</si>
  <si>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</si>
  <si>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</si>
  <si>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</si>
  <si>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</si>
  <si>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</si>
  <si>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</si>
  <si>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</si>
  <si>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</si>
  <si>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</si>
  <si>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</si>
  <si>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</si>
  <si>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</si>
  <si>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</si>
  <si>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</si>
  <si>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</si>
  <si>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</si>
  <si>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</si>
  <si>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</si>
  <si>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</si>
  <si>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</si>
  <si>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</si>
  <si>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</si>
  <si>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</si>
  <si>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</si>
  <si>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</si>
  <si>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</si>
  <si>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</si>
  <si>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</si>
  <si>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</si>
  <si>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</si>
  <si>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</si>
  <si>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</si>
  <si>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</si>
  <si>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(Miles de $ 2021)</t>
  </si>
  <si>
    <t>PRESUPUESTO MOP AÑO 2021</t>
  </si>
  <si>
    <t>PRESUPUESTO MOP AÑO 2021 POR REGION</t>
  </si>
  <si>
    <t>FINANCIAMIENTO REGULAR</t>
  </si>
  <si>
    <t>FINANCIAMIENTO FET-COVID 19</t>
  </si>
  <si>
    <t>SECRETARIA  Y ADM. GRAL</t>
  </si>
  <si>
    <t>SITUACION AL CIERRE DEL MES DE DICIEMBRE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</si>
</sst>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0" zoomScaleNormal="80" zoomScalePageLayoutView="0" workbookViewId="0" topLeftCell="A5">
      <selection activeCell="A28" sqref="A28:IV35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41</v>
      </c>
      <c r="C4" s="28"/>
      <c r="D4" s="28"/>
      <c r="E4" s="28"/>
      <c r="F4" s="28"/>
      <c r="G4" s="28"/>
    </row>
    <row r="5" spans="1:7" ht="18">
      <c r="A5" s="9"/>
      <c r="B5" s="28" t="s">
        <v>44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45</v>
      </c>
      <c r="C13" s="1">
        <v>884857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25061381</v>
      </c>
      <c r="D14" s="1">
        <v>1897736</v>
      </c>
      <c r="E14" s="1">
        <v>1897736</v>
      </c>
      <c r="F14" s="1">
        <v>1698400.359</v>
      </c>
      <c r="G14" s="6">
        <f>+IF(E14=0,"-",F14/E14)</f>
        <v>0.8949613428843632</v>
      </c>
    </row>
    <row r="15" spans="1:7" s="10" customFormat="1" ht="18" customHeight="1">
      <c r="A15" s="4"/>
      <c r="B15" s="16" t="s">
        <v>27</v>
      </c>
      <c r="C15" s="1">
        <v>100700947</v>
      </c>
      <c r="D15" s="1">
        <v>91506902</v>
      </c>
      <c r="E15" s="1">
        <v>91504900</v>
      </c>
      <c r="F15" s="2">
        <v>90084722.65999998</v>
      </c>
      <c r="G15" s="6">
        <f t="shared" si="0"/>
        <v>0.9844797673130071</v>
      </c>
    </row>
    <row r="16" spans="1:7" s="10" customFormat="1" ht="18" customHeight="1">
      <c r="A16" s="4"/>
      <c r="B16" s="16" t="s">
        <v>2</v>
      </c>
      <c r="C16" s="1">
        <v>380805877</v>
      </c>
      <c r="D16" s="1">
        <v>339171745</v>
      </c>
      <c r="E16" s="1">
        <v>339171585</v>
      </c>
      <c r="F16" s="1">
        <v>334890789.15000004</v>
      </c>
      <c r="G16" s="6">
        <f t="shared" si="0"/>
        <v>0.9873786719191114</v>
      </c>
    </row>
    <row r="17" spans="1:7" s="10" customFormat="1" ht="18" customHeight="1">
      <c r="A17" s="4"/>
      <c r="B17" s="16" t="s">
        <v>28</v>
      </c>
      <c r="C17" s="1">
        <v>10507533</v>
      </c>
      <c r="D17" s="1">
        <v>9951577</v>
      </c>
      <c r="E17" s="1">
        <v>9951577</v>
      </c>
      <c r="F17" s="1">
        <v>9916624.603</v>
      </c>
      <c r="G17" s="6">
        <f t="shared" si="0"/>
        <v>0.9964877529460908</v>
      </c>
    </row>
    <row r="18" spans="1:7" s="10" customFormat="1" ht="18" customHeight="1">
      <c r="A18" s="4"/>
      <c r="B18" s="16" t="s">
        <v>3</v>
      </c>
      <c r="C18" s="1">
        <v>46830346</v>
      </c>
      <c r="D18" s="1">
        <v>49594023</v>
      </c>
      <c r="E18" s="1">
        <v>49594023</v>
      </c>
      <c r="F18" s="1">
        <v>48859666.78400001</v>
      </c>
      <c r="G18" s="6">
        <f t="shared" si="0"/>
        <v>0.9851926467832628</v>
      </c>
    </row>
    <row r="19" spans="1:7" s="10" customFormat="1" ht="18" customHeight="1">
      <c r="A19" s="4"/>
      <c r="B19" s="16" t="s">
        <v>5</v>
      </c>
      <c r="C19" s="1">
        <v>180749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180749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104543895</v>
      </c>
      <c r="D21" s="1">
        <v>61526700</v>
      </c>
      <c r="E21" s="1">
        <v>61526700</v>
      </c>
      <c r="F21" s="1">
        <v>59542247.976999976</v>
      </c>
      <c r="G21" s="6">
        <f t="shared" si="0"/>
        <v>0.9677464901741841</v>
      </c>
    </row>
    <row r="22" spans="1:7" s="10" customFormat="1" ht="18" customHeight="1">
      <c r="A22" s="4"/>
      <c r="B22" s="16" t="s">
        <v>32</v>
      </c>
      <c r="C22" s="1">
        <v>109051279</v>
      </c>
      <c r="D22" s="1">
        <v>92792</v>
      </c>
      <c r="E22" s="1">
        <v>1000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10120399</v>
      </c>
      <c r="D23" s="1">
        <v>8696717</v>
      </c>
      <c r="E23" s="1">
        <v>8696717</v>
      </c>
      <c r="F23" s="1">
        <v>8671929.93</v>
      </c>
      <c r="G23" s="6">
        <f t="shared" si="0"/>
        <v>0.9971498359668366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+SUM(C13:C25)</f>
        <v>788868012</v>
      </c>
      <c r="D26" s="19">
        <f>SUM(D13:D25)</f>
        <v>562438192</v>
      </c>
      <c r="E26" s="19">
        <f>SUM(E13:E25)</f>
        <v>562344238</v>
      </c>
      <c r="F26" s="19">
        <f>SUM(F13:F25)</f>
        <v>553664381.4629999</v>
      </c>
      <c r="G26" s="20">
        <f>F26/E26</f>
        <v>0.9845648697888854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6">
      <selection activeCell="I6" sqref="I1:Q16384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3" width="19.57421875" style="7" customWidth="1"/>
    <col min="4" max="4" width="20.28125" style="7" customWidth="1"/>
    <col min="5" max="5" width="17.140625" style="7" customWidth="1"/>
    <col min="6" max="6" width="24.4218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42</v>
      </c>
      <c r="C4" s="28"/>
      <c r="D4" s="28"/>
      <c r="E4" s="28"/>
      <c r="F4" s="28"/>
      <c r="G4" s="28"/>
    </row>
    <row r="5" spans="1:7" ht="18">
      <c r="A5" s="9"/>
      <c r="B5" s="28" t="s">
        <v>44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49731642</v>
      </c>
      <c r="D13" s="1">
        <v>51799043</v>
      </c>
      <c r="E13" s="1">
        <v>51799043</v>
      </c>
      <c r="F13" s="1">
        <v>51760842.589</v>
      </c>
      <c r="G13" s="6">
        <f>_xlfn.IFERROR(F13/E13,0)</f>
        <v>0.9992625267034374</v>
      </c>
    </row>
    <row r="14" spans="1:7" s="10" customFormat="1" ht="18" customHeight="1">
      <c r="A14" s="25"/>
      <c r="B14" s="16" t="s">
        <v>14</v>
      </c>
      <c r="C14" s="2">
        <v>34311934</v>
      </c>
      <c r="D14" s="2">
        <v>27670486</v>
      </c>
      <c r="E14" s="2">
        <v>27670486</v>
      </c>
      <c r="F14" s="1">
        <v>26659140.888</v>
      </c>
      <c r="G14" s="6">
        <f aca="true" t="shared" si="0" ref="G14:G29">_xlfn.IFERROR(F14/E14,0)</f>
        <v>0.9634504030034022</v>
      </c>
    </row>
    <row r="15" spans="1:7" s="10" customFormat="1" ht="18" customHeight="1">
      <c r="A15" s="25"/>
      <c r="B15" s="16" t="s">
        <v>15</v>
      </c>
      <c r="C15" s="2">
        <v>38480209</v>
      </c>
      <c r="D15" s="2">
        <v>28274810</v>
      </c>
      <c r="E15" s="2">
        <v>28274810</v>
      </c>
      <c r="F15" s="1">
        <v>27607768.731</v>
      </c>
      <c r="G15" s="6">
        <f t="shared" si="0"/>
        <v>0.9764086383250674</v>
      </c>
    </row>
    <row r="16" spans="1:7" s="10" customFormat="1" ht="18" customHeight="1">
      <c r="A16" s="25"/>
      <c r="B16" s="16" t="s">
        <v>16</v>
      </c>
      <c r="C16" s="2">
        <v>42341329</v>
      </c>
      <c r="D16" s="2">
        <v>25416488</v>
      </c>
      <c r="E16" s="2">
        <v>25416488</v>
      </c>
      <c r="F16" s="1">
        <v>25219684.207000006</v>
      </c>
      <c r="G16" s="6">
        <f t="shared" si="0"/>
        <v>0.9922568455169734</v>
      </c>
    </row>
    <row r="17" spans="1:7" s="10" customFormat="1" ht="18" customHeight="1">
      <c r="A17" s="25"/>
      <c r="B17" s="16" t="s">
        <v>17</v>
      </c>
      <c r="C17" s="2">
        <v>18593207</v>
      </c>
      <c r="D17" s="2">
        <v>23990094</v>
      </c>
      <c r="E17" s="2">
        <v>23990094</v>
      </c>
      <c r="F17" s="1">
        <v>23417151.358</v>
      </c>
      <c r="G17" s="6">
        <f t="shared" si="0"/>
        <v>0.9761175324281763</v>
      </c>
    </row>
    <row r="18" spans="1:7" s="10" customFormat="1" ht="18" customHeight="1">
      <c r="A18" s="25"/>
      <c r="B18" s="16" t="s">
        <v>18</v>
      </c>
      <c r="C18" s="2">
        <v>47539834</v>
      </c>
      <c r="D18" s="2">
        <v>82771587</v>
      </c>
      <c r="E18" s="2">
        <v>82771587</v>
      </c>
      <c r="F18" s="1">
        <v>81928597.515</v>
      </c>
      <c r="G18" s="6">
        <f t="shared" si="0"/>
        <v>0.9898154727297908</v>
      </c>
    </row>
    <row r="19" spans="1:7" s="10" customFormat="1" ht="18" customHeight="1">
      <c r="A19" s="25"/>
      <c r="B19" s="16" t="s">
        <v>37</v>
      </c>
      <c r="C19" s="2">
        <v>70209885</v>
      </c>
      <c r="D19" s="2">
        <v>41575175</v>
      </c>
      <c r="E19" s="2">
        <v>41575175</v>
      </c>
      <c r="F19" s="1">
        <v>40761474.451000005</v>
      </c>
      <c r="G19" s="6">
        <f t="shared" si="0"/>
        <v>0.9804282110899113</v>
      </c>
    </row>
    <row r="20" spans="1:7" s="10" customFormat="1" ht="18" customHeight="1">
      <c r="A20" s="25"/>
      <c r="B20" s="17" t="s">
        <v>38</v>
      </c>
      <c r="C20" s="2">
        <v>31446779</v>
      </c>
      <c r="D20" s="2">
        <v>20297149</v>
      </c>
      <c r="E20" s="2">
        <v>20297149</v>
      </c>
      <c r="F20" s="1">
        <v>19984745.469</v>
      </c>
      <c r="G20" s="6">
        <f t="shared" si="0"/>
        <v>0.984608501863981</v>
      </c>
    </row>
    <row r="21" spans="1:7" s="10" customFormat="1" ht="18" customHeight="1">
      <c r="A21" s="25"/>
      <c r="B21" s="17" t="s">
        <v>19</v>
      </c>
      <c r="C21" s="2">
        <v>26289402</v>
      </c>
      <c r="D21" s="2">
        <v>27613415</v>
      </c>
      <c r="E21" s="2">
        <v>27613415</v>
      </c>
      <c r="F21" s="1">
        <v>27485282.55</v>
      </c>
      <c r="G21" s="6">
        <f t="shared" si="0"/>
        <v>0.9953597753121083</v>
      </c>
    </row>
    <row r="22" spans="1:7" s="10" customFormat="1" ht="18" customHeight="1">
      <c r="A22" s="25"/>
      <c r="B22" s="17" t="s">
        <v>30</v>
      </c>
      <c r="C22" s="2">
        <v>28720868</v>
      </c>
      <c r="D22" s="2">
        <v>23102190</v>
      </c>
      <c r="E22" s="2">
        <v>23102190</v>
      </c>
      <c r="F22" s="1">
        <v>22928041.081999995</v>
      </c>
      <c r="G22" s="6">
        <f t="shared" si="0"/>
        <v>0.9924618004613414</v>
      </c>
    </row>
    <row r="23" spans="1:7" s="10" customFormat="1" ht="18" customHeight="1">
      <c r="A23" s="25"/>
      <c r="B23" s="16" t="s">
        <v>33</v>
      </c>
      <c r="C23" s="2">
        <v>115199203</v>
      </c>
      <c r="D23" s="2">
        <v>51804469</v>
      </c>
      <c r="E23" s="2">
        <v>51804469</v>
      </c>
      <c r="F23" s="1">
        <v>51423943.98699998</v>
      </c>
      <c r="G23" s="6">
        <f>_xlfn.IFERROR(F23/E23,0)</f>
        <v>0.9926545909967726</v>
      </c>
    </row>
    <row r="24" spans="1:7" s="10" customFormat="1" ht="18" customHeight="1">
      <c r="A24" s="25"/>
      <c r="B24" s="16" t="s">
        <v>20</v>
      </c>
      <c r="C24" s="2">
        <v>70594000</v>
      </c>
      <c r="D24" s="2">
        <v>28375378</v>
      </c>
      <c r="E24" s="2">
        <v>28375378</v>
      </c>
      <c r="F24" s="1">
        <v>27948591.295999996</v>
      </c>
      <c r="G24" s="6">
        <f t="shared" si="0"/>
        <v>0.9849592592563876</v>
      </c>
    </row>
    <row r="25" spans="1:7" s="10" customFormat="1" ht="18" customHeight="1">
      <c r="A25" s="25"/>
      <c r="B25" s="16" t="s">
        <v>21</v>
      </c>
      <c r="C25" s="2">
        <v>30913369</v>
      </c>
      <c r="D25" s="2">
        <v>26928690</v>
      </c>
      <c r="E25" s="2">
        <v>26928690</v>
      </c>
      <c r="F25" s="1">
        <v>25253018.310000002</v>
      </c>
      <c r="G25" s="6">
        <f t="shared" si="0"/>
        <v>0.937773739086454</v>
      </c>
    </row>
    <row r="26" spans="1:7" s="10" customFormat="1" ht="18" customHeight="1">
      <c r="A26" s="25"/>
      <c r="B26" s="16" t="s">
        <v>22</v>
      </c>
      <c r="C26" s="2">
        <v>46551802</v>
      </c>
      <c r="D26" s="2">
        <v>51891195</v>
      </c>
      <c r="E26" s="2">
        <v>51891195</v>
      </c>
      <c r="F26" s="1">
        <v>51728756.133</v>
      </c>
      <c r="G26" s="6">
        <f t="shared" si="0"/>
        <v>0.9968696256272379</v>
      </c>
    </row>
    <row r="27" spans="1:7" s="10" customFormat="1" ht="18" customHeight="1">
      <c r="A27" s="25"/>
      <c r="B27" s="16" t="s">
        <v>34</v>
      </c>
      <c r="C27" s="2">
        <v>22174261</v>
      </c>
      <c r="D27" s="2">
        <v>14218387</v>
      </c>
      <c r="E27" s="2">
        <v>14218387</v>
      </c>
      <c r="F27" s="1">
        <v>13646631.507000001</v>
      </c>
      <c r="G27" s="6">
        <f t="shared" si="0"/>
        <v>0.9597875980587672</v>
      </c>
    </row>
    <row r="28" spans="1:7" s="10" customFormat="1" ht="18" customHeight="1">
      <c r="A28" s="25"/>
      <c r="B28" s="16" t="s">
        <v>35</v>
      </c>
      <c r="C28" s="2">
        <v>35456527</v>
      </c>
      <c r="D28" s="2">
        <v>7612286</v>
      </c>
      <c r="E28" s="2">
        <v>7612286</v>
      </c>
      <c r="F28" s="1">
        <v>7577364.23</v>
      </c>
      <c r="G28" s="6">
        <f t="shared" si="0"/>
        <v>0.9954124464057184</v>
      </c>
    </row>
    <row r="29" spans="1:7" s="10" customFormat="1" ht="18" customHeight="1">
      <c r="A29" s="25"/>
      <c r="B29" s="16" t="s">
        <v>36</v>
      </c>
      <c r="C29" s="2">
        <v>80313761</v>
      </c>
      <c r="D29" s="2">
        <v>29003396</v>
      </c>
      <c r="E29" s="2">
        <v>29003396</v>
      </c>
      <c r="F29" s="1">
        <v>28333347.159999996</v>
      </c>
      <c r="G29" s="6">
        <f t="shared" si="0"/>
        <v>0.9768975729600767</v>
      </c>
    </row>
    <row r="30" spans="1:7" s="10" customFormat="1" ht="18" customHeight="1" thickBot="1">
      <c r="A30" s="4"/>
      <c r="B30" s="16" t="s">
        <v>23</v>
      </c>
      <c r="C30" s="2"/>
      <c r="D30" s="2">
        <v>93954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788868012</v>
      </c>
      <c r="D31" s="22">
        <f>SUM(D13:D30)</f>
        <v>562438192</v>
      </c>
      <c r="E31" s="22">
        <f>+SUM(E13:E30)</f>
        <v>562344238</v>
      </c>
      <c r="F31" s="22">
        <f>+SUM(F13:F30)</f>
        <v>553664381.463</v>
      </c>
      <c r="G31" s="23">
        <f>F31/E31</f>
        <v>0.9845648697888856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I1" sqref="I1:N16384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41</v>
      </c>
      <c r="C4" s="28"/>
      <c r="D4" s="28"/>
      <c r="E4" s="28"/>
      <c r="F4" s="28"/>
      <c r="G4" s="28"/>
    </row>
    <row r="5" spans="1:7" ht="18">
      <c r="A5" s="9"/>
      <c r="B5" s="28" t="s">
        <v>43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11904427</v>
      </c>
      <c r="D13" s="1">
        <v>7205919</v>
      </c>
      <c r="E13" s="1">
        <v>7205919</v>
      </c>
      <c r="F13" s="1">
        <v>7136830.325</v>
      </c>
      <c r="G13" s="6">
        <f>+IF(E13=0,"-",F13/E13)</f>
        <v>0.9904122326381964</v>
      </c>
    </row>
    <row r="14" spans="1:7" s="10" customFormat="1" ht="18" customHeight="1">
      <c r="A14" s="4"/>
      <c r="B14" s="16" t="s">
        <v>27</v>
      </c>
      <c r="C14" s="1">
        <v>140801596</v>
      </c>
      <c r="D14" s="1">
        <v>131504761</v>
      </c>
      <c r="E14" s="1">
        <v>131483277</v>
      </c>
      <c r="F14" s="2">
        <v>129806818.95499998</v>
      </c>
      <c r="G14" s="6">
        <f aca="true" t="shared" si="0" ref="G14:G24">+IF(E14=0,"-",F14/E14)</f>
        <v>0.9872496481434668</v>
      </c>
    </row>
    <row r="15" spans="1:7" s="10" customFormat="1" ht="18" customHeight="1">
      <c r="A15" s="4"/>
      <c r="B15" s="16" t="s">
        <v>2</v>
      </c>
      <c r="C15" s="1">
        <v>1224421462</v>
      </c>
      <c r="D15" s="1">
        <v>991797481</v>
      </c>
      <c r="E15" s="1">
        <v>991797321</v>
      </c>
      <c r="F15" s="1">
        <v>979979166.8859993</v>
      </c>
      <c r="G15" s="6">
        <f t="shared" si="0"/>
        <v>0.988084103612939</v>
      </c>
    </row>
    <row r="16" spans="1:7" s="10" customFormat="1" ht="18" customHeight="1">
      <c r="A16" s="4"/>
      <c r="B16" s="16" t="s">
        <v>28</v>
      </c>
      <c r="C16" s="1">
        <v>73670723</v>
      </c>
      <c r="D16" s="1">
        <v>73116242</v>
      </c>
      <c r="E16" s="1">
        <v>73116242</v>
      </c>
      <c r="F16" s="1">
        <v>72860063.505</v>
      </c>
      <c r="G16" s="6">
        <f t="shared" si="0"/>
        <v>0.9964962847105845</v>
      </c>
    </row>
    <row r="17" spans="1:7" s="10" customFormat="1" ht="18" customHeight="1">
      <c r="A17" s="4"/>
      <c r="B17" s="16" t="s">
        <v>3</v>
      </c>
      <c r="C17" s="1">
        <v>60144148</v>
      </c>
      <c r="D17" s="1">
        <v>57087148</v>
      </c>
      <c r="E17" s="1">
        <v>57087148</v>
      </c>
      <c r="F17" s="1">
        <v>56686191.14800002</v>
      </c>
      <c r="G17" s="6">
        <f t="shared" si="0"/>
        <v>0.9929764077196502</v>
      </c>
    </row>
    <row r="18" spans="1:7" s="10" customFormat="1" ht="18" customHeight="1">
      <c r="A18" s="4"/>
      <c r="B18" s="16" t="s">
        <v>5</v>
      </c>
      <c r="C18" s="1">
        <v>60619</v>
      </c>
      <c r="D18" s="1">
        <v>33334</v>
      </c>
      <c r="E18" s="1">
        <v>33334</v>
      </c>
      <c r="F18" s="2">
        <v>33334</v>
      </c>
      <c r="G18" s="6">
        <f t="shared" si="0"/>
        <v>1</v>
      </c>
    </row>
    <row r="19" spans="1:7" s="10" customFormat="1" ht="18" customHeight="1">
      <c r="A19" s="4"/>
      <c r="B19" s="16" t="s">
        <v>4</v>
      </c>
      <c r="C19" s="1">
        <v>204414</v>
      </c>
      <c r="D19" s="1">
        <v>197049</v>
      </c>
      <c r="E19" s="1">
        <v>197049</v>
      </c>
      <c r="F19" s="1">
        <v>196985.91499999998</v>
      </c>
      <c r="G19" s="6">
        <f t="shared" si="0"/>
        <v>0.9996798512045226</v>
      </c>
    </row>
    <row r="20" spans="1:7" s="10" customFormat="1" ht="18" customHeight="1">
      <c r="A20" s="4"/>
      <c r="B20" s="16" t="s">
        <v>29</v>
      </c>
      <c r="C20" s="1">
        <v>142048072</v>
      </c>
      <c r="D20" s="1">
        <v>142300803</v>
      </c>
      <c r="E20" s="1">
        <v>142300802</v>
      </c>
      <c r="F20" s="1">
        <v>138846157.243</v>
      </c>
      <c r="G20" s="6">
        <f t="shared" si="0"/>
        <v>0.9757229424680263</v>
      </c>
    </row>
    <row r="21" spans="1:7" s="10" customFormat="1" ht="18" customHeight="1">
      <c r="A21" s="4"/>
      <c r="B21" s="16" t="s">
        <v>32</v>
      </c>
      <c r="C21" s="1">
        <v>307696463</v>
      </c>
      <c r="D21" s="1">
        <v>392126119</v>
      </c>
      <c r="E21" s="1">
        <v>392126119</v>
      </c>
      <c r="F21" s="1">
        <v>387436869.25099987</v>
      </c>
      <c r="G21" s="6">
        <f t="shared" si="0"/>
        <v>0.9880414756329962</v>
      </c>
    </row>
    <row r="22" spans="1:7" s="10" customFormat="1" ht="18" customHeight="1">
      <c r="A22" s="4"/>
      <c r="B22" s="16" t="s">
        <v>31</v>
      </c>
      <c r="C22" s="1">
        <v>5224853</v>
      </c>
      <c r="D22" s="1">
        <v>5171053</v>
      </c>
      <c r="E22" s="1">
        <v>5171053</v>
      </c>
      <c r="F22" s="1">
        <v>5060441.3149999995</v>
      </c>
      <c r="G22" s="6">
        <f t="shared" si="0"/>
        <v>0.9786094466639579</v>
      </c>
    </row>
    <row r="23" spans="1:7" s="10" customFormat="1" ht="18" customHeight="1">
      <c r="A23" s="4"/>
      <c r="B23" s="24" t="s">
        <v>24</v>
      </c>
      <c r="C23" s="1">
        <v>134564</v>
      </c>
      <c r="D23" s="1">
        <v>12147</v>
      </c>
      <c r="E23" s="1">
        <v>12147</v>
      </c>
      <c r="F23" s="1">
        <v>0</v>
      </c>
      <c r="G23" s="6">
        <f t="shared" si="0"/>
        <v>0</v>
      </c>
    </row>
    <row r="24" spans="1:7" s="10" customFormat="1" ht="18" customHeight="1">
      <c r="A24" s="4"/>
      <c r="B24" s="24" t="s">
        <v>39</v>
      </c>
      <c r="C24" s="1">
        <v>102250</v>
      </c>
      <c r="D24" s="1">
        <v>102250</v>
      </c>
      <c r="E24" s="1">
        <v>102250</v>
      </c>
      <c r="F24" s="2">
        <v>0</v>
      </c>
      <c r="G24" s="6">
        <f t="shared" si="0"/>
        <v>0</v>
      </c>
    </row>
    <row r="25" spans="1:7" s="10" customFormat="1" ht="18" customHeight="1" thickBot="1">
      <c r="A25" s="5"/>
      <c r="B25" s="18" t="s">
        <v>7</v>
      </c>
      <c r="C25" s="19">
        <f>+SUM(C13:C24)</f>
        <v>1966413591</v>
      </c>
      <c r="D25" s="19">
        <f>SUM(D13:D24)</f>
        <v>1800654306</v>
      </c>
      <c r="E25" s="19">
        <f>+SUM(E13:E24)</f>
        <v>1800632661</v>
      </c>
      <c r="F25" s="19">
        <f>+SUM(F13:F24)</f>
        <v>1778042858.5429995</v>
      </c>
      <c r="G25" s="20">
        <f>F25/E25</f>
        <v>0.9874545192107895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K23" sqref="K23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42</v>
      </c>
      <c r="C4" s="28"/>
      <c r="D4" s="28"/>
      <c r="E4" s="28"/>
      <c r="F4" s="28"/>
      <c r="G4" s="28"/>
    </row>
    <row r="5" spans="1:7" ht="18">
      <c r="A5" s="9"/>
      <c r="B5" s="28" t="s">
        <v>43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97941171</v>
      </c>
      <c r="D13" s="1">
        <v>101572961</v>
      </c>
      <c r="E13" s="1">
        <v>101572961</v>
      </c>
      <c r="F13" s="1">
        <v>101260611.50600001</v>
      </c>
      <c r="G13" s="6">
        <f>_xlfn.IFERROR(F13/E13,0)</f>
        <v>0.9969248755680167</v>
      </c>
    </row>
    <row r="14" spans="1:7" s="10" customFormat="1" ht="18" customHeight="1">
      <c r="A14" s="25"/>
      <c r="B14" s="16" t="s">
        <v>14</v>
      </c>
      <c r="C14" s="2">
        <v>46341640</v>
      </c>
      <c r="D14" s="2">
        <v>40562999</v>
      </c>
      <c r="E14" s="2">
        <v>40562999</v>
      </c>
      <c r="F14" s="1">
        <v>39771925.754999995</v>
      </c>
      <c r="G14" s="6">
        <f aca="true" t="shared" si="0" ref="G14:G29">_xlfn.IFERROR(F14/E14,0)</f>
        <v>0.9804976637698805</v>
      </c>
    </row>
    <row r="15" spans="1:7" s="10" customFormat="1" ht="18" customHeight="1">
      <c r="A15" s="25"/>
      <c r="B15" s="16" t="s">
        <v>15</v>
      </c>
      <c r="C15" s="2">
        <v>87274598</v>
      </c>
      <c r="D15" s="2">
        <v>80525492</v>
      </c>
      <c r="E15" s="2">
        <v>80525492</v>
      </c>
      <c r="F15" s="1">
        <v>79251751.72799999</v>
      </c>
      <c r="G15" s="6">
        <f t="shared" si="0"/>
        <v>0.9841821485300578</v>
      </c>
    </row>
    <row r="16" spans="1:7" s="10" customFormat="1" ht="18" customHeight="1">
      <c r="A16" s="25"/>
      <c r="B16" s="16" t="s">
        <v>16</v>
      </c>
      <c r="C16" s="2">
        <v>59911182</v>
      </c>
      <c r="D16" s="2">
        <v>56985090</v>
      </c>
      <c r="E16" s="2">
        <v>56985090</v>
      </c>
      <c r="F16" s="1">
        <v>56247592.77200001</v>
      </c>
      <c r="G16" s="6">
        <f t="shared" si="0"/>
        <v>0.9870580668030885</v>
      </c>
    </row>
    <row r="17" spans="1:7" s="10" customFormat="1" ht="18" customHeight="1">
      <c r="A17" s="25"/>
      <c r="B17" s="16" t="s">
        <v>17</v>
      </c>
      <c r="C17" s="2">
        <v>116632494</v>
      </c>
      <c r="D17" s="2">
        <v>129500062</v>
      </c>
      <c r="E17" s="2">
        <v>129500062</v>
      </c>
      <c r="F17" s="1">
        <v>126542210.60700002</v>
      </c>
      <c r="G17" s="6">
        <f t="shared" si="0"/>
        <v>0.9771594596379423</v>
      </c>
    </row>
    <row r="18" spans="1:7" s="10" customFormat="1" ht="18" customHeight="1">
      <c r="A18" s="25"/>
      <c r="B18" s="16" t="s">
        <v>18</v>
      </c>
      <c r="C18" s="2">
        <v>152409126</v>
      </c>
      <c r="D18" s="2">
        <v>126935655</v>
      </c>
      <c r="E18" s="2">
        <v>126935655</v>
      </c>
      <c r="F18" s="1">
        <v>126124174.00900003</v>
      </c>
      <c r="G18" s="6">
        <f t="shared" si="0"/>
        <v>0.9936071469359813</v>
      </c>
    </row>
    <row r="19" spans="1:7" s="10" customFormat="1" ht="18" customHeight="1">
      <c r="A19" s="25"/>
      <c r="B19" s="16" t="s">
        <v>37</v>
      </c>
      <c r="C19" s="2">
        <v>191092755</v>
      </c>
      <c r="D19" s="2">
        <v>240915046</v>
      </c>
      <c r="E19" s="2">
        <v>240915046</v>
      </c>
      <c r="F19" s="1">
        <v>238001238.1409999</v>
      </c>
      <c r="G19" s="6">
        <f t="shared" si="0"/>
        <v>0.987905247482965</v>
      </c>
    </row>
    <row r="20" spans="1:7" s="10" customFormat="1" ht="18" customHeight="1">
      <c r="A20" s="25"/>
      <c r="B20" s="17" t="s">
        <v>38</v>
      </c>
      <c r="C20" s="2">
        <v>77783494</v>
      </c>
      <c r="D20" s="2">
        <v>60803117</v>
      </c>
      <c r="E20" s="2">
        <v>60803117</v>
      </c>
      <c r="F20" s="1">
        <v>59914538.180000015</v>
      </c>
      <c r="G20" s="6">
        <f t="shared" si="0"/>
        <v>0.9853859659859217</v>
      </c>
    </row>
    <row r="21" spans="1:7" s="10" customFormat="1" ht="18" customHeight="1">
      <c r="A21" s="25"/>
      <c r="B21" s="17" t="s">
        <v>19</v>
      </c>
      <c r="C21" s="2">
        <v>102549997</v>
      </c>
      <c r="D21" s="2">
        <v>91407874</v>
      </c>
      <c r="E21" s="2">
        <v>91407874</v>
      </c>
      <c r="F21" s="1">
        <v>90692517.61300002</v>
      </c>
      <c r="G21" s="6">
        <f t="shared" si="0"/>
        <v>0.9921740178860304</v>
      </c>
    </row>
    <row r="22" spans="1:7" s="10" customFormat="1" ht="18" customHeight="1">
      <c r="A22" s="25"/>
      <c r="B22" s="17" t="s">
        <v>30</v>
      </c>
      <c r="C22" s="2">
        <v>50514809</v>
      </c>
      <c r="D22" s="2">
        <v>62804018</v>
      </c>
      <c r="E22" s="2">
        <v>62804018</v>
      </c>
      <c r="F22" s="1">
        <v>62213800.04099999</v>
      </c>
      <c r="G22" s="6">
        <f t="shared" si="0"/>
        <v>0.9906022261346399</v>
      </c>
    </row>
    <row r="23" spans="1:7" s="10" customFormat="1" ht="18" customHeight="1">
      <c r="A23" s="25"/>
      <c r="B23" s="16" t="s">
        <v>33</v>
      </c>
      <c r="C23" s="2">
        <v>131864676</v>
      </c>
      <c r="D23" s="2">
        <v>110537379</v>
      </c>
      <c r="E23" s="2">
        <v>110537379</v>
      </c>
      <c r="F23" s="1">
        <v>109926080.83900003</v>
      </c>
      <c r="G23" s="6">
        <f>_xlfn.IFERROR(F23/E23,0)</f>
        <v>0.9944697606680183</v>
      </c>
    </row>
    <row r="24" spans="1:7" s="10" customFormat="1" ht="18" customHeight="1">
      <c r="A24" s="25"/>
      <c r="B24" s="16" t="s">
        <v>20</v>
      </c>
      <c r="C24" s="2">
        <v>177632725</v>
      </c>
      <c r="D24" s="2">
        <v>140089893</v>
      </c>
      <c r="E24" s="2">
        <v>140089893</v>
      </c>
      <c r="F24" s="1">
        <v>138449835.05499992</v>
      </c>
      <c r="G24" s="6">
        <f t="shared" si="0"/>
        <v>0.9882928174911227</v>
      </c>
    </row>
    <row r="25" spans="1:7" s="10" customFormat="1" ht="18" customHeight="1">
      <c r="A25" s="25"/>
      <c r="B25" s="16" t="s">
        <v>21</v>
      </c>
      <c r="C25" s="2">
        <v>157215665</v>
      </c>
      <c r="D25" s="2">
        <v>105436158</v>
      </c>
      <c r="E25" s="2">
        <v>105436158</v>
      </c>
      <c r="F25" s="1">
        <v>103300994.292</v>
      </c>
      <c r="G25" s="6">
        <f t="shared" si="0"/>
        <v>0.9797492269397752</v>
      </c>
    </row>
    <row r="26" spans="1:7" s="10" customFormat="1" ht="18" customHeight="1">
      <c r="A26" s="25"/>
      <c r="B26" s="16" t="s">
        <v>22</v>
      </c>
      <c r="C26" s="2">
        <v>192709811</v>
      </c>
      <c r="D26" s="2">
        <v>208728145</v>
      </c>
      <c r="E26" s="2">
        <v>208728145</v>
      </c>
      <c r="F26" s="1">
        <v>207599607.83499995</v>
      </c>
      <c r="G26" s="6">
        <f t="shared" si="0"/>
        <v>0.994593267884405</v>
      </c>
    </row>
    <row r="27" spans="1:7" s="10" customFormat="1" ht="18" customHeight="1">
      <c r="A27" s="25"/>
      <c r="B27" s="16" t="s">
        <v>34</v>
      </c>
      <c r="C27" s="2">
        <v>87284196</v>
      </c>
      <c r="D27" s="2">
        <v>60839530</v>
      </c>
      <c r="E27" s="2">
        <v>60839530</v>
      </c>
      <c r="F27" s="1">
        <v>58067500.415</v>
      </c>
      <c r="G27" s="6">
        <f t="shared" si="0"/>
        <v>0.9544370315648395</v>
      </c>
    </row>
    <row r="28" spans="1:7" s="10" customFormat="1" ht="18" customHeight="1">
      <c r="A28" s="25"/>
      <c r="B28" s="16" t="s">
        <v>35</v>
      </c>
      <c r="C28" s="2">
        <v>84471294</v>
      </c>
      <c r="D28" s="2">
        <v>41937353</v>
      </c>
      <c r="E28" s="2">
        <v>41937353</v>
      </c>
      <c r="F28" s="1">
        <v>41797390.22700001</v>
      </c>
      <c r="G28" s="6">
        <f t="shared" si="0"/>
        <v>0.9966625749364776</v>
      </c>
    </row>
    <row r="29" spans="1:7" s="10" customFormat="1" ht="18" customHeight="1">
      <c r="A29" s="25"/>
      <c r="B29" s="16" t="s">
        <v>36</v>
      </c>
      <c r="C29" s="2">
        <v>152783958</v>
      </c>
      <c r="D29" s="2">
        <v>141051889</v>
      </c>
      <c r="E29" s="2">
        <v>141051889</v>
      </c>
      <c r="F29" s="1">
        <v>138881089.52799997</v>
      </c>
      <c r="G29" s="6">
        <f t="shared" si="0"/>
        <v>0.9846099227214176</v>
      </c>
    </row>
    <row r="30" spans="1:7" s="10" customFormat="1" ht="20.25" customHeight="1" thickBot="1">
      <c r="A30" s="4"/>
      <c r="B30" s="16" t="s">
        <v>23</v>
      </c>
      <c r="C30" s="2"/>
      <c r="D30" s="2">
        <v>21645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1966413591</v>
      </c>
      <c r="D31" s="22">
        <f>SUM(D13:D30)</f>
        <v>1800654306</v>
      </c>
      <c r="E31" s="22">
        <f>+SUM(E13:E30)</f>
        <v>1800632661</v>
      </c>
      <c r="F31" s="22">
        <f>+SUM(F13:F30)</f>
        <v>1778042858.543</v>
      </c>
      <c r="G31" s="23">
        <f>F31/E31</f>
        <v>0.9874545192107897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2022-01-25T11:35:39Z</cp:lastPrinted>
  <dcterms:created xsi:type="dcterms:W3CDTF">2005-09-27T16:03:12Z</dcterms:created>
  <dcterms:modified xsi:type="dcterms:W3CDTF">2022-01-25T11:44:17Z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/>
  </property>
  <property fmtid="{D5CDD505-2E9C-101B-9397-08002B2CF9AE}" pid="4" name="url_documen">
    <vt:lpwstr>/InformaciondePresupuestoMOP/informedeejecucionpresupuestaria/Documents/2021/Decretado_Ejecutado_diciembre_2021.xls</vt:lpwstr>
  </property>
  <property fmtid="{D5CDD505-2E9C-101B-9397-08002B2CF9AE}" pid="5" name="M">
    <vt:lpwstr>12.0000000000000</vt:lpwstr>
  </property>
  <property fmtid="{D5CDD505-2E9C-101B-9397-08002B2CF9AE}" pid="6" name="A">
    <vt:lpwstr>2021</vt:lpwstr>
  </property>
</Properties>
</file>