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0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REGU'!$B$1:$G$32</definedName>
    <definedName name="_xlnm.Print_Area" localSheetId="0">'Por servicio FET'!$B$1:$G$27</definedName>
    <definedName name="_xlnm.Print_Area" localSheetId="2">'Por servicio REGU'!$B$1:$G$26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<sst xmlns="http://schemas.openxmlformats.org/spreadsheetml/2006/main" count="111" uniqueCount="47">
  <si>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</si>
  <si>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</si>
  <si>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</si>
  <si>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</si>
  <si>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</si>
  <si>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</si>
  <si>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</si>
  <si>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</si>
  <si>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</si>
  <si>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</si>
  <si>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</si>
  <si>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</si>
  <si>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</si>
  <si>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</si>
  <si>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</si>
  <si>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</si>
  <si>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</si>
  <si>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</si>
  <si>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</si>
  <si>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</si>
  <si>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</si>
  <si>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</si>
  <si>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</si>
  <si>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</si>
  <si>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</si>
  <si>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</si>
  <si>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</si>
  <si>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</si>
  <si>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</si>
  <si>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</si>
  <si>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</si>
  <si>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</si>
  <si>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</si>
  <si>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</si>
  <si>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</si>
  <si>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</si>
  <si>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</si>
  <si>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</si>
  <si>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</si>
  <si>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</si>
  <si>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FINANCIAMIENTO REGULAR</t>
  </si>
  <si>
    <t>FINANCIAMIENTO FET-COVID 19</t>
  </si>
  <si>
    <t>SECRETARIA  Y ADM. GRAL</t>
  </si>
  <si>
    <t>(Miles de $ 2022)</t>
  </si>
  <si>
    <t>PRESUPUESTO MOP AÑO 2022</t>
  </si>
  <si>
    <t>PRESUPUESTO MOP AÑO 2022 POR REGION</t>
  </si>
  <si>
    <t>SITUACION AL CIERRE DEL MES DE AGOSTO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</si>
</sst>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2">
      <selection activeCell="I18" sqref="I18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22.574218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42</v>
      </c>
      <c r="C13" s="1">
        <v>26309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32064677</v>
      </c>
      <c r="D14" s="1">
        <v>5161946</v>
      </c>
      <c r="E14" s="1">
        <v>5161946</v>
      </c>
      <c r="F14" s="1">
        <v>324178.50599999994</v>
      </c>
      <c r="G14" s="6">
        <f>+IF(E14=0,"-",F14/E14)</f>
        <v>0.06280160737830266</v>
      </c>
    </row>
    <row r="15" spans="1:7" s="10" customFormat="1" ht="18" customHeight="1">
      <c r="A15" s="4"/>
      <c r="B15" s="16" t="s">
        <v>27</v>
      </c>
      <c r="C15" s="1">
        <v>130812721</v>
      </c>
      <c r="D15" s="1">
        <v>118966016</v>
      </c>
      <c r="E15" s="1">
        <v>113300812</v>
      </c>
      <c r="F15" s="2">
        <v>50502716.27600001</v>
      </c>
      <c r="G15" s="6">
        <f t="shared" si="0"/>
        <v>0.4457401088705349</v>
      </c>
    </row>
    <row r="16" spans="1:7" s="10" customFormat="1" ht="18" customHeight="1">
      <c r="A16" s="4"/>
      <c r="B16" s="16" t="s">
        <v>2</v>
      </c>
      <c r="C16" s="1">
        <v>581829225</v>
      </c>
      <c r="D16" s="1">
        <v>568556478</v>
      </c>
      <c r="E16" s="1">
        <v>568517022</v>
      </c>
      <c r="F16" s="1">
        <v>259432103.924</v>
      </c>
      <c r="G16" s="6">
        <f t="shared" si="0"/>
        <v>0.4563312862846875</v>
      </c>
    </row>
    <row r="17" spans="1:7" s="10" customFormat="1" ht="18" customHeight="1">
      <c r="A17" s="4"/>
      <c r="B17" s="16" t="s">
        <v>28</v>
      </c>
      <c r="C17" s="1">
        <v>23172423</v>
      </c>
      <c r="D17" s="1">
        <v>21463298</v>
      </c>
      <c r="E17" s="1">
        <v>21463285</v>
      </c>
      <c r="F17" s="1">
        <v>7497789.64</v>
      </c>
      <c r="G17" s="6">
        <f t="shared" si="0"/>
        <v>0.3493309453795167</v>
      </c>
    </row>
    <row r="18" spans="1:7" s="10" customFormat="1" ht="18" customHeight="1">
      <c r="A18" s="4"/>
      <c r="B18" s="16" t="s">
        <v>3</v>
      </c>
      <c r="C18" s="1">
        <v>55033938</v>
      </c>
      <c r="D18" s="1">
        <v>54501060</v>
      </c>
      <c r="E18" s="1">
        <v>54001060</v>
      </c>
      <c r="F18" s="1">
        <v>31780982.436</v>
      </c>
      <c r="G18" s="6">
        <f t="shared" si="0"/>
        <v>0.5885251592468741</v>
      </c>
    </row>
    <row r="19" spans="1:7" s="10" customFormat="1" ht="18" customHeight="1">
      <c r="A19" s="4"/>
      <c r="B19" s="16" t="s">
        <v>5</v>
      </c>
      <c r="C19" s="1">
        <v>451044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175898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129907392</v>
      </c>
      <c r="D21" s="1">
        <v>129810300</v>
      </c>
      <c r="E21" s="1">
        <v>89331684</v>
      </c>
      <c r="F21" s="1">
        <v>37887050.90700001</v>
      </c>
      <c r="G21" s="6">
        <f t="shared" si="0"/>
        <v>0.42411660914172417</v>
      </c>
    </row>
    <row r="22" spans="1:7" s="10" customFormat="1" ht="18" customHeight="1">
      <c r="A22" s="4"/>
      <c r="B22" s="16" t="s">
        <v>32</v>
      </c>
      <c r="C22" s="1">
        <v>221613185</v>
      </c>
      <c r="D22" s="1">
        <v>11772901</v>
      </c>
      <c r="E22" s="1">
        <v>11772901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16" t="s">
        <v>31</v>
      </c>
      <c r="C23" s="1">
        <v>8638619</v>
      </c>
      <c r="D23" s="1">
        <v>10706959</v>
      </c>
      <c r="E23" s="1">
        <v>10706959</v>
      </c>
      <c r="F23" s="1">
        <v>2922346.769</v>
      </c>
      <c r="G23" s="6">
        <f t="shared" si="0"/>
        <v>0.2729390080787645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SUM(C13:C25)</f>
        <v>1183725431</v>
      </c>
      <c r="D26" s="19">
        <f>SUM(D13:D25)</f>
        <v>920938958</v>
      </c>
      <c r="E26" s="19">
        <f>SUM(E13:E25)</f>
        <v>874255669</v>
      </c>
      <c r="F26" s="19">
        <f>SUM(F13:F25)</f>
        <v>390347168.45799994</v>
      </c>
      <c r="G26" s="20">
        <f>F26/E26</f>
        <v>0.4464908633700835</v>
      </c>
    </row>
    <row r="28" ht="12.75">
      <c r="G28" s="7"/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6">
      <selection activeCell="J17" sqref="J17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19.28125" style="7" customWidth="1"/>
    <col min="7" max="7" width="19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56290256</v>
      </c>
      <c r="D13" s="1">
        <v>41162015</v>
      </c>
      <c r="E13" s="1">
        <v>41162015</v>
      </c>
      <c r="F13" s="1">
        <v>24306924.296</v>
      </c>
      <c r="G13" s="6">
        <f>_xlfn.IFERROR(F13/E13,0)</f>
        <v>0.5905183285123432</v>
      </c>
    </row>
    <row r="14" spans="1:7" s="10" customFormat="1" ht="18" customHeight="1">
      <c r="A14" s="25"/>
      <c r="B14" s="16" t="s">
        <v>14</v>
      </c>
      <c r="C14" s="2">
        <v>38765143</v>
      </c>
      <c r="D14" s="2">
        <v>50750406</v>
      </c>
      <c r="E14" s="2">
        <v>50750406</v>
      </c>
      <c r="F14" s="1">
        <v>11234637.074999997</v>
      </c>
      <c r="G14" s="6">
        <f aca="true" t="shared" si="0" ref="G14:G29">_xlfn.IFERROR(F14/E14,0)</f>
        <v>0.22137038815019525</v>
      </c>
    </row>
    <row r="15" spans="1:7" s="10" customFormat="1" ht="18" customHeight="1">
      <c r="A15" s="25"/>
      <c r="B15" s="16" t="s">
        <v>15</v>
      </c>
      <c r="C15" s="2">
        <v>28390081</v>
      </c>
      <c r="D15" s="2">
        <v>36055233</v>
      </c>
      <c r="E15" s="2">
        <v>36055233</v>
      </c>
      <c r="F15" s="1">
        <v>13954652.017</v>
      </c>
      <c r="G15" s="6">
        <f t="shared" si="0"/>
        <v>0.3870354136111116</v>
      </c>
    </row>
    <row r="16" spans="1:7" s="10" customFormat="1" ht="18" customHeight="1">
      <c r="A16" s="25"/>
      <c r="B16" s="16" t="s">
        <v>16</v>
      </c>
      <c r="C16" s="2">
        <v>83729203</v>
      </c>
      <c r="D16" s="2">
        <v>45717882</v>
      </c>
      <c r="E16" s="2">
        <v>45717882</v>
      </c>
      <c r="F16" s="1">
        <v>29729520.990000002</v>
      </c>
      <c r="G16" s="6">
        <f t="shared" si="0"/>
        <v>0.6502821147751333</v>
      </c>
    </row>
    <row r="17" spans="1:7" s="10" customFormat="1" ht="18" customHeight="1">
      <c r="A17" s="25"/>
      <c r="B17" s="16" t="s">
        <v>17</v>
      </c>
      <c r="C17" s="2">
        <v>51175920</v>
      </c>
      <c r="D17" s="2">
        <v>51227287</v>
      </c>
      <c r="E17" s="2">
        <v>51227287</v>
      </c>
      <c r="F17" s="1">
        <v>18226804.806999996</v>
      </c>
      <c r="G17" s="6">
        <f t="shared" si="0"/>
        <v>0.3558026566388338</v>
      </c>
    </row>
    <row r="18" spans="1:7" s="10" customFormat="1" ht="18" customHeight="1">
      <c r="A18" s="25"/>
      <c r="B18" s="16" t="s">
        <v>18</v>
      </c>
      <c r="C18" s="2">
        <v>85839937</v>
      </c>
      <c r="D18" s="2">
        <v>84883050</v>
      </c>
      <c r="E18" s="2">
        <v>84883050</v>
      </c>
      <c r="F18" s="1">
        <v>44736672.39500001</v>
      </c>
      <c r="G18" s="6">
        <f t="shared" si="0"/>
        <v>0.5270389364543334</v>
      </c>
    </row>
    <row r="19" spans="1:7" s="10" customFormat="1" ht="18" customHeight="1">
      <c r="A19" s="25"/>
      <c r="B19" s="16" t="s">
        <v>37</v>
      </c>
      <c r="C19" s="2">
        <v>172588138</v>
      </c>
      <c r="D19" s="2">
        <v>45831561</v>
      </c>
      <c r="E19" s="2">
        <v>45831561</v>
      </c>
      <c r="F19" s="1">
        <v>23246176.558999993</v>
      </c>
      <c r="G19" s="6">
        <f t="shared" si="0"/>
        <v>0.5072089200496573</v>
      </c>
    </row>
    <row r="20" spans="1:7" s="10" customFormat="1" ht="18" customHeight="1">
      <c r="A20" s="25"/>
      <c r="B20" s="17" t="s">
        <v>38</v>
      </c>
      <c r="C20" s="2">
        <v>27868906</v>
      </c>
      <c r="D20" s="2">
        <v>41929538</v>
      </c>
      <c r="E20" s="2">
        <v>41929538</v>
      </c>
      <c r="F20" s="1">
        <v>9635328.208999999</v>
      </c>
      <c r="G20" s="6">
        <f t="shared" si="0"/>
        <v>0.2297981010189046</v>
      </c>
    </row>
    <row r="21" spans="1:7" s="10" customFormat="1" ht="18" customHeight="1">
      <c r="A21" s="25"/>
      <c r="B21" s="17" t="s">
        <v>19</v>
      </c>
      <c r="C21" s="2">
        <v>46724489</v>
      </c>
      <c r="D21" s="2">
        <v>43937008</v>
      </c>
      <c r="E21" s="2">
        <v>43937008</v>
      </c>
      <c r="F21" s="1">
        <v>19035310.462999996</v>
      </c>
      <c r="G21" s="6">
        <f t="shared" si="0"/>
        <v>0.4332409358188431</v>
      </c>
    </row>
    <row r="22" spans="1:7" s="10" customFormat="1" ht="18" customHeight="1">
      <c r="A22" s="25"/>
      <c r="B22" s="17" t="s">
        <v>30</v>
      </c>
      <c r="C22" s="2">
        <v>25589602</v>
      </c>
      <c r="D22" s="2">
        <v>45126289</v>
      </c>
      <c r="E22" s="2">
        <v>45126289</v>
      </c>
      <c r="F22" s="1">
        <v>16643108.921</v>
      </c>
      <c r="G22" s="6">
        <f t="shared" si="0"/>
        <v>0.3688118232146233</v>
      </c>
    </row>
    <row r="23" spans="1:7" s="10" customFormat="1" ht="18" customHeight="1">
      <c r="A23" s="25"/>
      <c r="B23" s="16" t="s">
        <v>33</v>
      </c>
      <c r="C23" s="2">
        <v>128076173</v>
      </c>
      <c r="D23" s="2">
        <v>100276286</v>
      </c>
      <c r="E23" s="2">
        <v>100276286</v>
      </c>
      <c r="F23" s="1">
        <v>49998571.00999999</v>
      </c>
      <c r="G23" s="6">
        <f>_xlfn.IFERROR(F23/E23,0)</f>
        <v>0.4986081256539556</v>
      </c>
    </row>
    <row r="24" spans="1:7" s="10" customFormat="1" ht="18" customHeight="1">
      <c r="A24" s="25"/>
      <c r="B24" s="16" t="s">
        <v>20</v>
      </c>
      <c r="C24" s="2">
        <v>88226041</v>
      </c>
      <c r="D24" s="2">
        <v>54820640</v>
      </c>
      <c r="E24" s="2">
        <v>54820640</v>
      </c>
      <c r="F24" s="1">
        <v>22364954.418</v>
      </c>
      <c r="G24" s="6">
        <f t="shared" si="0"/>
        <v>0.40796594891996885</v>
      </c>
    </row>
    <row r="25" spans="1:7" s="10" customFormat="1" ht="18" customHeight="1">
      <c r="A25" s="25"/>
      <c r="B25" s="16" t="s">
        <v>21</v>
      </c>
      <c r="C25" s="2">
        <v>54347935</v>
      </c>
      <c r="D25" s="2">
        <v>52057055</v>
      </c>
      <c r="E25" s="2">
        <v>52057055</v>
      </c>
      <c r="F25" s="1">
        <v>19449007.868000012</v>
      </c>
      <c r="G25" s="6">
        <f t="shared" si="0"/>
        <v>0.3736094534736937</v>
      </c>
    </row>
    <row r="26" spans="1:7" s="10" customFormat="1" ht="18" customHeight="1">
      <c r="A26" s="25"/>
      <c r="B26" s="16" t="s">
        <v>22</v>
      </c>
      <c r="C26" s="2">
        <v>61938110</v>
      </c>
      <c r="D26" s="2">
        <v>86970117</v>
      </c>
      <c r="E26" s="2">
        <v>86970117</v>
      </c>
      <c r="F26" s="1">
        <v>46586321.252000004</v>
      </c>
      <c r="G26" s="6">
        <f t="shared" si="0"/>
        <v>0.535658946532175</v>
      </c>
    </row>
    <row r="27" spans="1:7" s="10" customFormat="1" ht="18" customHeight="1">
      <c r="A27" s="25"/>
      <c r="B27" s="16" t="s">
        <v>34</v>
      </c>
      <c r="C27" s="2">
        <v>21061454</v>
      </c>
      <c r="D27" s="2">
        <v>31022130</v>
      </c>
      <c r="E27" s="2">
        <v>31022130</v>
      </c>
      <c r="F27" s="1">
        <v>9411223.930000002</v>
      </c>
      <c r="G27" s="6">
        <f t="shared" si="0"/>
        <v>0.30337130074562907</v>
      </c>
    </row>
    <row r="28" spans="1:7" s="10" customFormat="1" ht="18" customHeight="1">
      <c r="A28" s="25"/>
      <c r="B28" s="16" t="s">
        <v>35</v>
      </c>
      <c r="C28" s="2">
        <v>49311173</v>
      </c>
      <c r="D28" s="2">
        <v>27174872</v>
      </c>
      <c r="E28" s="2">
        <v>27174872</v>
      </c>
      <c r="F28" s="1">
        <v>10790118.477000002</v>
      </c>
      <c r="G28" s="6">
        <f t="shared" si="0"/>
        <v>0.39706234778217175</v>
      </c>
    </row>
    <row r="29" spans="1:7" s="10" customFormat="1" ht="18" customHeight="1">
      <c r="A29" s="25"/>
      <c r="B29" s="16" t="s">
        <v>36</v>
      </c>
      <c r="C29" s="2">
        <v>163802870</v>
      </c>
      <c r="D29" s="2">
        <v>35314300</v>
      </c>
      <c r="E29" s="2">
        <v>35314300</v>
      </c>
      <c r="F29" s="1">
        <v>20997835.771</v>
      </c>
      <c r="G29" s="6">
        <f t="shared" si="0"/>
        <v>0.5945986688395353</v>
      </c>
    </row>
    <row r="30" spans="1:7" s="10" customFormat="1" ht="18" customHeight="1" thickBot="1">
      <c r="A30" s="4"/>
      <c r="B30" s="16" t="s">
        <v>23</v>
      </c>
      <c r="C30" s="2">
        <v>0</v>
      </c>
      <c r="D30" s="2">
        <v>46683289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1183725431</v>
      </c>
      <c r="D31" s="22">
        <f>SUM(D13:D30)</f>
        <v>920938958</v>
      </c>
      <c r="E31" s="22">
        <f>+SUM(E13:E30)</f>
        <v>874255669</v>
      </c>
      <c r="F31" s="22">
        <f>+SUM(F13:F30)</f>
        <v>390347168.458</v>
      </c>
      <c r="G31" s="23">
        <f>F31/E31</f>
        <v>0.4464908633700836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N8" sqref="N8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8974172</v>
      </c>
      <c r="D13" s="1">
        <v>8890172</v>
      </c>
      <c r="E13" s="1">
        <v>7852320</v>
      </c>
      <c r="F13" s="1">
        <v>2518750.481</v>
      </c>
      <c r="G13" s="6">
        <f>+IF(E13=0,"-",F13/E13)</f>
        <v>0.320765134508018</v>
      </c>
    </row>
    <row r="14" spans="1:7" s="10" customFormat="1" ht="18" customHeight="1">
      <c r="A14" s="4"/>
      <c r="B14" s="16" t="s">
        <v>27</v>
      </c>
      <c r="C14" s="1">
        <v>147022684</v>
      </c>
      <c r="D14" s="1">
        <v>146848818</v>
      </c>
      <c r="E14" s="1">
        <v>139817477</v>
      </c>
      <c r="F14" s="2">
        <v>46926964.77500001</v>
      </c>
      <c r="G14" s="6">
        <f aca="true" t="shared" si="0" ref="G14:G24">+IF(E14=0,"-",F14/E14)</f>
        <v>0.3356301785863295</v>
      </c>
    </row>
    <row r="15" spans="1:7" s="10" customFormat="1" ht="18" customHeight="1">
      <c r="A15" s="4"/>
      <c r="B15" s="16" t="s">
        <v>2</v>
      </c>
      <c r="C15" s="1">
        <v>1220635546</v>
      </c>
      <c r="D15" s="1">
        <v>1092879968</v>
      </c>
      <c r="E15" s="1">
        <v>1079508014</v>
      </c>
      <c r="F15" s="1">
        <v>472550892.2069998</v>
      </c>
      <c r="G15" s="6">
        <f t="shared" si="0"/>
        <v>0.43774653460516116</v>
      </c>
    </row>
    <row r="16" spans="1:7" s="10" customFormat="1" ht="18" customHeight="1">
      <c r="A16" s="4"/>
      <c r="B16" s="16" t="s">
        <v>28</v>
      </c>
      <c r="C16" s="1">
        <v>76882481</v>
      </c>
      <c r="D16" s="1">
        <v>76882481</v>
      </c>
      <c r="E16" s="1">
        <v>76865857</v>
      </c>
      <c r="F16" s="1">
        <v>33545628.345999997</v>
      </c>
      <c r="G16" s="6">
        <f t="shared" si="0"/>
        <v>0.4364178018076348</v>
      </c>
    </row>
    <row r="17" spans="1:7" s="10" customFormat="1" ht="18" customHeight="1">
      <c r="A17" s="4"/>
      <c r="B17" s="16" t="s">
        <v>3</v>
      </c>
      <c r="C17" s="1">
        <v>62797413</v>
      </c>
      <c r="D17" s="1">
        <v>62487413</v>
      </c>
      <c r="E17" s="1">
        <v>62487413</v>
      </c>
      <c r="F17" s="1">
        <v>14547938.640999993</v>
      </c>
      <c r="G17" s="6">
        <f t="shared" si="0"/>
        <v>0.23281390511397862</v>
      </c>
    </row>
    <row r="18" spans="1:7" s="10" customFormat="1" ht="18" customHeight="1">
      <c r="A18" s="4"/>
      <c r="B18" s="16" t="s">
        <v>5</v>
      </c>
      <c r="C18" s="1">
        <v>117499</v>
      </c>
      <c r="D18" s="1">
        <v>117499</v>
      </c>
      <c r="E18" s="1">
        <v>41726</v>
      </c>
      <c r="F18" s="2">
        <v>6540</v>
      </c>
      <c r="G18" s="6">
        <f t="shared" si="0"/>
        <v>0.1567368067871351</v>
      </c>
    </row>
    <row r="19" spans="1:7" s="10" customFormat="1" ht="18" customHeight="1">
      <c r="A19" s="4"/>
      <c r="B19" s="16" t="s">
        <v>4</v>
      </c>
      <c r="C19" s="1">
        <v>156983</v>
      </c>
      <c r="D19" s="1">
        <v>189126</v>
      </c>
      <c r="E19" s="1">
        <v>182643</v>
      </c>
      <c r="F19" s="1">
        <v>60455.585</v>
      </c>
      <c r="G19" s="6">
        <f t="shared" si="0"/>
        <v>0.33100411732176976</v>
      </c>
    </row>
    <row r="20" spans="1:7" s="10" customFormat="1" ht="18" customHeight="1">
      <c r="A20" s="4"/>
      <c r="B20" s="16" t="s">
        <v>29</v>
      </c>
      <c r="C20" s="1">
        <v>148440561</v>
      </c>
      <c r="D20" s="1">
        <v>148440561</v>
      </c>
      <c r="E20" s="1">
        <v>147771517</v>
      </c>
      <c r="F20" s="1">
        <v>48098386.91899999</v>
      </c>
      <c r="G20" s="6">
        <f t="shared" si="0"/>
        <v>0.3254915960495959</v>
      </c>
    </row>
    <row r="21" spans="1:7" s="10" customFormat="1" ht="18" customHeight="1">
      <c r="A21" s="4"/>
      <c r="B21" s="16" t="s">
        <v>32</v>
      </c>
      <c r="C21" s="1">
        <v>345996702</v>
      </c>
      <c r="D21" s="1">
        <v>502291478</v>
      </c>
      <c r="E21" s="1">
        <v>502281524</v>
      </c>
      <c r="F21" s="1">
        <v>265266723.719</v>
      </c>
      <c r="G21" s="6">
        <f t="shared" si="0"/>
        <v>0.5281235941280612</v>
      </c>
    </row>
    <row r="22" spans="1:7" s="10" customFormat="1" ht="18" customHeight="1">
      <c r="A22" s="4"/>
      <c r="B22" s="16" t="s">
        <v>31</v>
      </c>
      <c r="C22" s="1">
        <v>6473691</v>
      </c>
      <c r="D22" s="1">
        <v>6473691</v>
      </c>
      <c r="E22" s="1">
        <v>6469921</v>
      </c>
      <c r="F22" s="1">
        <v>2083547.754</v>
      </c>
      <c r="G22" s="6">
        <f t="shared" si="0"/>
        <v>0.3220360424802714</v>
      </c>
    </row>
    <row r="23" spans="1:7" s="10" customFormat="1" ht="18" customHeight="1">
      <c r="A23" s="4"/>
      <c r="B23" s="24" t="s">
        <v>24</v>
      </c>
      <c r="C23" s="1">
        <v>193612</v>
      </c>
      <c r="D23" s="1">
        <v>25612</v>
      </c>
      <c r="E23" s="1">
        <v>0</v>
      </c>
      <c r="F23" s="1">
        <v>0</v>
      </c>
      <c r="G23" s="6" t="str">
        <f t="shared" si="0"/>
        <v>-</v>
      </c>
    </row>
    <row r="24" spans="1:7" s="10" customFormat="1" ht="18" customHeight="1">
      <c r="A24" s="4"/>
      <c r="B24" s="24" t="s">
        <v>39</v>
      </c>
      <c r="C24" s="1">
        <v>183723</v>
      </c>
      <c r="D24" s="1">
        <v>540150</v>
      </c>
      <c r="E24" s="1">
        <v>540150</v>
      </c>
      <c r="F24" s="2">
        <v>203001.468</v>
      </c>
      <c r="G24" s="6">
        <f t="shared" si="0"/>
        <v>0.3758242488197723</v>
      </c>
    </row>
    <row r="25" spans="1:7" s="10" customFormat="1" ht="18" customHeight="1" thickBot="1">
      <c r="A25" s="5"/>
      <c r="B25" s="18" t="s">
        <v>7</v>
      </c>
      <c r="C25" s="19">
        <f>+SUM(C13:C24)</f>
        <v>2017875067</v>
      </c>
      <c r="D25" s="19">
        <f>SUM(D13:D24)</f>
        <v>2046066969</v>
      </c>
      <c r="E25" s="19">
        <f>+SUM(E13:E24)</f>
        <v>2023818562</v>
      </c>
      <c r="F25" s="19">
        <f>+SUM(F13:F24)</f>
        <v>885808829.8949999</v>
      </c>
      <c r="G25" s="20">
        <f>F25/E25</f>
        <v>0.4376918200708744</v>
      </c>
    </row>
    <row r="28" spans="3:7" s="26" customFormat="1" ht="15" hidden="1">
      <c r="C28" s="26">
        <f>+C25-'Por region REGU'!C31</f>
        <v>0</v>
      </c>
      <c r="E28" s="26">
        <f>+E25-'Por region REGU'!E31</f>
        <v>0</v>
      </c>
      <c r="F28" s="26">
        <f>+F25-'Por region REGU'!F31</f>
        <v>0</v>
      </c>
      <c r="G28" s="26">
        <f>+G25-'Por region REGU'!G31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5">
      <selection activeCell="L11" sqref="L11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84355002</v>
      </c>
      <c r="D13" s="1">
        <v>78829087</v>
      </c>
      <c r="E13" s="1">
        <v>78829087</v>
      </c>
      <c r="F13" s="1">
        <v>44024916.128000006</v>
      </c>
      <c r="G13" s="6">
        <f>_xlfn.IFERROR(F13/E13,0)</f>
        <v>0.5584856783638761</v>
      </c>
    </row>
    <row r="14" spans="1:7" s="10" customFormat="1" ht="18" customHeight="1">
      <c r="A14" s="25"/>
      <c r="B14" s="16" t="s">
        <v>14</v>
      </c>
      <c r="C14" s="2">
        <v>51670593</v>
      </c>
      <c r="D14" s="2">
        <v>35474763</v>
      </c>
      <c r="E14" s="2">
        <v>35474763</v>
      </c>
      <c r="F14" s="1">
        <v>12799085.552999998</v>
      </c>
      <c r="G14" s="6">
        <f aca="true" t="shared" si="0" ref="G14:G29">_xlfn.IFERROR(F14/E14,0)</f>
        <v>0.3607941102524067</v>
      </c>
    </row>
    <row r="15" spans="1:7" s="10" customFormat="1" ht="18" customHeight="1">
      <c r="A15" s="25"/>
      <c r="B15" s="16" t="s">
        <v>15</v>
      </c>
      <c r="C15" s="2">
        <v>66689927</v>
      </c>
      <c r="D15" s="2">
        <v>53130715</v>
      </c>
      <c r="E15" s="2">
        <v>53130715</v>
      </c>
      <c r="F15" s="1">
        <v>20878132.324999996</v>
      </c>
      <c r="G15" s="6">
        <f t="shared" si="0"/>
        <v>0.3929578648621611</v>
      </c>
    </row>
    <row r="16" spans="1:7" s="10" customFormat="1" ht="18" customHeight="1">
      <c r="A16" s="25"/>
      <c r="B16" s="16" t="s">
        <v>16</v>
      </c>
      <c r="C16" s="2">
        <v>61486597</v>
      </c>
      <c r="D16" s="2">
        <v>64866302</v>
      </c>
      <c r="E16" s="2">
        <v>64866302</v>
      </c>
      <c r="F16" s="1">
        <v>20280786.425999995</v>
      </c>
      <c r="G16" s="6">
        <f t="shared" si="0"/>
        <v>0.3126551969310659</v>
      </c>
    </row>
    <row r="17" spans="1:7" s="10" customFormat="1" ht="18" customHeight="1">
      <c r="A17" s="25"/>
      <c r="B17" s="16" t="s">
        <v>17</v>
      </c>
      <c r="C17" s="2">
        <v>108071960</v>
      </c>
      <c r="D17" s="2">
        <v>90845230</v>
      </c>
      <c r="E17" s="2">
        <v>90845230</v>
      </c>
      <c r="F17" s="1">
        <v>45078478.93</v>
      </c>
      <c r="G17" s="6">
        <f t="shared" si="0"/>
        <v>0.4962118421627641</v>
      </c>
    </row>
    <row r="18" spans="1:7" s="10" customFormat="1" ht="18" customHeight="1">
      <c r="A18" s="25"/>
      <c r="B18" s="16" t="s">
        <v>18</v>
      </c>
      <c r="C18" s="2">
        <v>188812265</v>
      </c>
      <c r="D18" s="2">
        <v>178918374</v>
      </c>
      <c r="E18" s="2">
        <v>178918374</v>
      </c>
      <c r="F18" s="1">
        <v>90487742.377</v>
      </c>
      <c r="G18" s="6">
        <f t="shared" si="0"/>
        <v>0.5057487409146698</v>
      </c>
    </row>
    <row r="19" spans="1:7" s="10" customFormat="1" ht="18" customHeight="1">
      <c r="A19" s="25"/>
      <c r="B19" s="16" t="s">
        <v>37</v>
      </c>
      <c r="C19" s="2">
        <v>206479544</v>
      </c>
      <c r="D19" s="2">
        <v>344447553</v>
      </c>
      <c r="E19" s="2">
        <v>344447553</v>
      </c>
      <c r="F19" s="1">
        <v>172236283.906</v>
      </c>
      <c r="G19" s="6">
        <f t="shared" si="0"/>
        <v>0.5000363114961656</v>
      </c>
    </row>
    <row r="20" spans="1:7" s="10" customFormat="1" ht="18" customHeight="1">
      <c r="A20" s="25"/>
      <c r="B20" s="17" t="s">
        <v>38</v>
      </c>
      <c r="C20" s="2">
        <v>88869849</v>
      </c>
      <c r="D20" s="2">
        <v>76628060</v>
      </c>
      <c r="E20" s="2">
        <v>76628060</v>
      </c>
      <c r="F20" s="1">
        <v>32278464.566000003</v>
      </c>
      <c r="G20" s="6">
        <f t="shared" si="0"/>
        <v>0.4212355704424724</v>
      </c>
    </row>
    <row r="21" spans="1:7" s="10" customFormat="1" ht="18" customHeight="1">
      <c r="A21" s="25"/>
      <c r="B21" s="17" t="s">
        <v>19</v>
      </c>
      <c r="C21" s="2">
        <v>89688238</v>
      </c>
      <c r="D21" s="2">
        <v>90506398</v>
      </c>
      <c r="E21" s="2">
        <v>90506398</v>
      </c>
      <c r="F21" s="1">
        <v>32849921.439999998</v>
      </c>
      <c r="G21" s="6">
        <f t="shared" si="0"/>
        <v>0.36295689769909967</v>
      </c>
    </row>
    <row r="22" spans="1:7" s="10" customFormat="1" ht="18" customHeight="1">
      <c r="A22" s="25"/>
      <c r="B22" s="17" t="s">
        <v>30</v>
      </c>
      <c r="C22" s="2">
        <v>61067570</v>
      </c>
      <c r="D22" s="2">
        <v>52525073</v>
      </c>
      <c r="E22" s="2">
        <v>52525073</v>
      </c>
      <c r="F22" s="1">
        <v>21455799.65399999</v>
      </c>
      <c r="G22" s="6">
        <f t="shared" si="0"/>
        <v>0.40848681265040776</v>
      </c>
    </row>
    <row r="23" spans="1:7" s="10" customFormat="1" ht="18" customHeight="1">
      <c r="A23" s="25"/>
      <c r="B23" s="16" t="s">
        <v>33</v>
      </c>
      <c r="C23" s="2">
        <v>127438013</v>
      </c>
      <c r="D23" s="2">
        <v>156169984</v>
      </c>
      <c r="E23" s="2">
        <v>156169984</v>
      </c>
      <c r="F23" s="1">
        <v>81635993.20199999</v>
      </c>
      <c r="G23" s="6">
        <f>_xlfn.IFERROR(F23/E23,0)</f>
        <v>0.5227380519037512</v>
      </c>
    </row>
    <row r="24" spans="1:7" s="10" customFormat="1" ht="18" customHeight="1">
      <c r="A24" s="25"/>
      <c r="B24" s="16" t="s">
        <v>20</v>
      </c>
      <c r="C24" s="2">
        <v>136326645</v>
      </c>
      <c r="D24" s="2">
        <v>141102739</v>
      </c>
      <c r="E24" s="2">
        <v>141102739</v>
      </c>
      <c r="F24" s="1">
        <v>65164283.313</v>
      </c>
      <c r="G24" s="6">
        <f t="shared" si="0"/>
        <v>0.4618215335493948</v>
      </c>
    </row>
    <row r="25" spans="1:7" s="10" customFormat="1" ht="18" customHeight="1">
      <c r="A25" s="25"/>
      <c r="B25" s="16" t="s">
        <v>21</v>
      </c>
      <c r="C25" s="2">
        <v>136355640</v>
      </c>
      <c r="D25" s="2">
        <v>111812369</v>
      </c>
      <c r="E25" s="2">
        <v>111812369</v>
      </c>
      <c r="F25" s="1">
        <v>48548669.20500001</v>
      </c>
      <c r="G25" s="6">
        <f t="shared" si="0"/>
        <v>0.43419766202252646</v>
      </c>
    </row>
    <row r="26" spans="1:7" s="10" customFormat="1" ht="18" customHeight="1">
      <c r="A26" s="25"/>
      <c r="B26" s="16" t="s">
        <v>22</v>
      </c>
      <c r="C26" s="2">
        <v>227911270</v>
      </c>
      <c r="D26" s="2">
        <v>229893258</v>
      </c>
      <c r="E26" s="2">
        <v>229893258</v>
      </c>
      <c r="F26" s="1">
        <v>65921159.415000014</v>
      </c>
      <c r="G26" s="6">
        <f t="shared" si="0"/>
        <v>0.28674681453685785</v>
      </c>
    </row>
    <row r="27" spans="1:7" s="10" customFormat="1" ht="18" customHeight="1">
      <c r="A27" s="25"/>
      <c r="B27" s="16" t="s">
        <v>34</v>
      </c>
      <c r="C27" s="2">
        <v>96293097</v>
      </c>
      <c r="D27" s="2">
        <v>92571186</v>
      </c>
      <c r="E27" s="2">
        <v>92571186</v>
      </c>
      <c r="F27" s="1">
        <v>46174750.315</v>
      </c>
      <c r="G27" s="6">
        <f t="shared" si="0"/>
        <v>0.4988026221787846</v>
      </c>
    </row>
    <row r="28" spans="1:7" s="10" customFormat="1" ht="18" customHeight="1">
      <c r="A28" s="25"/>
      <c r="B28" s="16" t="s">
        <v>35</v>
      </c>
      <c r="C28" s="2">
        <v>111256977</v>
      </c>
      <c r="D28" s="2">
        <v>66669431</v>
      </c>
      <c r="E28" s="2">
        <v>66669431</v>
      </c>
      <c r="F28" s="1">
        <v>27159616.60899999</v>
      </c>
      <c r="G28" s="6">
        <f t="shared" si="0"/>
        <v>0.4073773572328822</v>
      </c>
    </row>
    <row r="29" spans="1:7" s="10" customFormat="1" ht="18" customHeight="1">
      <c r="A29" s="25"/>
      <c r="B29" s="16" t="s">
        <v>36</v>
      </c>
      <c r="C29" s="2">
        <v>175101880</v>
      </c>
      <c r="D29" s="2">
        <v>159428040</v>
      </c>
      <c r="E29" s="2">
        <v>159428040</v>
      </c>
      <c r="F29" s="1">
        <v>58834746.53100001</v>
      </c>
      <c r="G29" s="6">
        <f t="shared" si="0"/>
        <v>0.3690363786131976</v>
      </c>
    </row>
    <row r="30" spans="1:7" s="10" customFormat="1" ht="20.25" customHeight="1" thickBot="1">
      <c r="A30" s="4"/>
      <c r="B30" s="16" t="s">
        <v>23</v>
      </c>
      <c r="C30" s="2">
        <v>0</v>
      </c>
      <c r="D30" s="2">
        <v>22248407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2017875067</v>
      </c>
      <c r="D31" s="22">
        <f>SUM(D13:D30)</f>
        <v>2046066969</v>
      </c>
      <c r="E31" s="22">
        <f>+SUM(E13:E30)</f>
        <v>2023818562</v>
      </c>
      <c r="F31" s="22">
        <f>+SUM(F13:F30)</f>
        <v>885808829.8949999</v>
      </c>
      <c r="G31" s="23">
        <f>F31/E31</f>
        <v>0.4376918200708744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2022-09-22T19:56:02Z</cp:lastPrinted>
  <dcterms:created xsi:type="dcterms:W3CDTF">2005-09-27T16:03:12Z</dcterms:created>
  <dcterms:modified xsi:type="dcterms:W3CDTF">2022-09-22T19:56:35Z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/InformaciondePresupuestoMOP/informedeejecucionpresupuestaria/Documents/2022/Decretado_Ejecutado_agosto_2022.xls</vt:lpwstr>
  </property>
  <property fmtid="{D5CDD505-2E9C-101B-9397-08002B2CF9AE}" pid="5" name="M">
    <vt:lpwstr>8.00000000000000</vt:lpwstr>
  </property>
  <property fmtid="{D5CDD505-2E9C-101B-9397-08002B2CF9AE}" pid="6" name="A">
    <vt:lpwstr>2022</vt:lpwstr>
  </property>
</Properties>
</file>