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4400" windowHeight="12855" activeTab="0"/>
  </bookViews>
  <sheets>
    <sheet name="Por servicio FET" sheetId="1" r:id="rId1"/>
    <sheet name="Por region FET" sheetId="2" r:id="rId2"/>
    <sheet name="Por servicio REGU" sheetId="3" r:id="rId3"/>
    <sheet name="Por region REGU" sheetId="4" r:id="rId4"/>
  </sheets>
  <definedNames>
    <definedName name="_xlfn.IFERROR" hidden="1">#NAME?</definedName>
    <definedName name="_xlnm.Print_Area" localSheetId="1">'Por region FET'!$B$1:$G$32</definedName>
    <definedName name="_xlnm.Print_Area" localSheetId="3">'Por region REGU'!$B$1:$G$32</definedName>
    <definedName name="_xlnm.Print_Area" localSheetId="0">'Por servicio FET'!$B$1:$G$27</definedName>
    <definedName name="_xlnm.Print_Area" localSheetId="2">'Por servicio REGU'!$B$1:$G$26</definedName>
  </definedNames>
  <calcPr fullCalcOnLoad="1"/>
</workbook>
</file>

<file path=xl/sharedStrings.xml><?xml version="1.0" encoding="utf-8"?>
<sst xmlns="http://schemas.openxmlformats.org/spreadsheetml/2006/main" count="111" uniqueCount="47">
  <si>
    <t>SERVICIOS</t>
  </si>
  <si>
    <t>ARQUITECTURA</t>
  </si>
  <si>
    <t>VIALIDAD</t>
  </si>
  <si>
    <t>AEROPUERTOS</t>
  </si>
  <si>
    <t xml:space="preserve">PLANEAMIENTO </t>
  </si>
  <si>
    <t>ADMIN. Y EJECUCION DE OO.PP.</t>
  </si>
  <si>
    <t>INICIATIVAS DE INVERSION</t>
  </si>
  <si>
    <t>TOTAL</t>
  </si>
  <si>
    <t>Monto Asignado en Ley de Presupuestos</t>
  </si>
  <si>
    <t xml:space="preserve">Monto Decretado </t>
  </si>
  <si>
    <t>Monto Ejecutado</t>
  </si>
  <si>
    <r>
      <t>% Avance de la Ejecución</t>
    </r>
    <r>
      <rPr>
        <b/>
        <sz val="8"/>
        <rFont val="Arial"/>
        <family val="2"/>
      </rPr>
      <t xml:space="preserve"> (Ejecutado/Decretado)</t>
    </r>
  </si>
  <si>
    <t>Presupuesto
Vigente</t>
  </si>
  <si>
    <t>Arica y Parinacota</t>
  </si>
  <si>
    <t>Tarapacá</t>
  </si>
  <si>
    <t>Antofagasta</t>
  </si>
  <si>
    <t>Atacama</t>
  </si>
  <si>
    <t>Coquimbo</t>
  </si>
  <si>
    <t xml:space="preserve">Valparaíso </t>
  </si>
  <si>
    <t>Maule</t>
  </si>
  <si>
    <t>Araucanía</t>
  </si>
  <si>
    <t>Los Ríos</t>
  </si>
  <si>
    <t>Los Lagos</t>
  </si>
  <si>
    <t>Fondos sin decretar</t>
  </si>
  <si>
    <t>I. N. HIDRAULICA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</si>
  <si>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</si>
  <si>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REGIONES</t>
  </si>
  <si>
    <t xml:space="preserve">OBRAS HIDRAULICAS </t>
  </si>
  <si>
    <t>OBRAS PORTUARIAS</t>
  </si>
  <si>
    <t>AGUA POTABLE RURAL</t>
  </si>
  <si>
    <t>Ñuble</t>
  </si>
  <si>
    <t>D. GRAL. DE AGUAS</t>
  </si>
  <si>
    <t xml:space="preserve">D. GRAL. CONCESIONES </t>
  </si>
  <si>
    <t xml:space="preserve">Biobío </t>
  </si>
  <si>
    <t>Aysén del Gral. Carlos Ibáñez del Campo</t>
  </si>
  <si>
    <t>Magallanes y de la Antártica Chilena</t>
  </si>
  <si>
    <t>Interregional</t>
  </si>
  <si>
    <t>Metropolitana de Santiago</t>
  </si>
  <si>
    <t>Libertador General Bernardo O'Higgins</t>
  </si>
  <si>
    <t>S. SERVICIOS SANITARIOS</t>
  </si>
  <si>
    <t>FINANCIAMIENTO REGULAR</t>
  </si>
  <si>
    <t>FINANCIAMIENTO FET-COVID 19</t>
  </si>
  <si>
    <t>SECRETARIA  Y ADM. GRAL</t>
  </si>
  <si>
    <t>(Miles de $ 2022)</t>
  </si>
  <si>
    <t>PRESUPUESTO MOP AÑO 2022</t>
  </si>
  <si>
    <t>PRESUPUESTO MOP AÑO 2022 POR REGION</t>
  </si>
  <si>
    <t>SITUACION AL CIERRE DEL MES DE MARZO</t>
  </si>
</sst>
</file>

<file path=xl/styles.xml><?xml version="1.0" encoding="utf-8"?>
<styleSheet xmlns="http://schemas.openxmlformats.org/spreadsheetml/2006/main">
  <numFmts count="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vertical="center"/>
    </xf>
    <xf numFmtId="3" fontId="4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horizontal="left" vertical="center"/>
    </xf>
    <xf numFmtId="3" fontId="2" fillId="33" borderId="14" xfId="0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vertical="center"/>
    </xf>
    <xf numFmtId="164" fontId="2" fillId="33" borderId="14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vertical="center"/>
    </xf>
    <xf numFmtId="164" fontId="2" fillId="33" borderId="12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/>
      <protection/>
    </xf>
    <xf numFmtId="3" fontId="43" fillId="0" borderId="0" xfId="0" applyNumberFormat="1" applyFont="1" applyFill="1" applyAlignment="1">
      <alignment/>
    </xf>
    <xf numFmtId="9" fontId="0" fillId="0" borderId="0" xfId="54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="80" zoomScaleNormal="80" zoomScalePageLayoutView="0" workbookViewId="0" topLeftCell="A2">
      <selection activeCell="O19" sqref="O19"/>
    </sheetView>
  </sheetViews>
  <sheetFormatPr defaultColWidth="11.421875" defaultRowHeight="12.75"/>
  <cols>
    <col min="1" max="1" width="9.7109375" style="7" customWidth="1"/>
    <col min="2" max="2" width="35.8515625" style="7" customWidth="1"/>
    <col min="3" max="3" width="26.8515625" style="7" customWidth="1"/>
    <col min="4" max="4" width="25.140625" style="7" customWidth="1"/>
    <col min="5" max="5" width="22.57421875" style="7" customWidth="1"/>
    <col min="6" max="6" width="24.421875" style="7" customWidth="1"/>
    <col min="7" max="7" width="22.5742187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44</v>
      </c>
      <c r="C4" s="28"/>
      <c r="D4" s="28"/>
      <c r="E4" s="28"/>
      <c r="F4" s="28"/>
      <c r="G4" s="28"/>
    </row>
    <row r="5" spans="1:7" ht="18">
      <c r="A5" s="9"/>
      <c r="B5" s="28" t="s">
        <v>41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60.75" customHeight="1" thickBot="1">
      <c r="A12" s="3"/>
      <c r="B12" s="13" t="s">
        <v>0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4"/>
      <c r="B13" s="15" t="s">
        <v>42</v>
      </c>
      <c r="C13" s="1">
        <v>26309</v>
      </c>
      <c r="D13" s="1">
        <v>0</v>
      </c>
      <c r="E13" s="1">
        <v>0</v>
      </c>
      <c r="F13" s="1">
        <v>0</v>
      </c>
      <c r="G13" s="6" t="str">
        <f aca="true" t="shared" si="0" ref="G13:G25">+IF(E13=0,"-",F13/E13)</f>
        <v>-</v>
      </c>
    </row>
    <row r="14" spans="1:7" s="10" customFormat="1" ht="18" customHeight="1">
      <c r="A14" s="4"/>
      <c r="B14" s="15" t="s">
        <v>1</v>
      </c>
      <c r="C14" s="1">
        <v>32064677</v>
      </c>
      <c r="D14" s="1">
        <v>8945982</v>
      </c>
      <c r="E14" s="1">
        <v>5160341</v>
      </c>
      <c r="F14" s="1">
        <v>323690.60599999997</v>
      </c>
      <c r="G14" s="6">
        <f>+IF(E14=0,"-",F14/E14)</f>
        <v>0.0627265922930287</v>
      </c>
    </row>
    <row r="15" spans="1:7" s="10" customFormat="1" ht="18" customHeight="1">
      <c r="A15" s="4"/>
      <c r="B15" s="16" t="s">
        <v>27</v>
      </c>
      <c r="C15" s="1">
        <v>130812721</v>
      </c>
      <c r="D15" s="1">
        <v>129169052</v>
      </c>
      <c r="E15" s="1">
        <v>98808990</v>
      </c>
      <c r="F15" s="2">
        <v>19214989.947</v>
      </c>
      <c r="G15" s="6">
        <f t="shared" si="0"/>
        <v>0.19446600908480088</v>
      </c>
    </row>
    <row r="16" spans="1:7" s="10" customFormat="1" ht="18" customHeight="1">
      <c r="A16" s="4"/>
      <c r="B16" s="16" t="s">
        <v>2</v>
      </c>
      <c r="C16" s="1">
        <v>581829225</v>
      </c>
      <c r="D16" s="1">
        <v>568556478</v>
      </c>
      <c r="E16" s="1">
        <v>568527022</v>
      </c>
      <c r="F16" s="1">
        <v>95497049.219</v>
      </c>
      <c r="G16" s="6">
        <f t="shared" si="0"/>
        <v>0.1679727533144414</v>
      </c>
    </row>
    <row r="17" spans="1:7" s="10" customFormat="1" ht="18" customHeight="1">
      <c r="A17" s="4"/>
      <c r="B17" s="16" t="s">
        <v>28</v>
      </c>
      <c r="C17" s="1">
        <v>23172423</v>
      </c>
      <c r="D17" s="1">
        <v>21463298</v>
      </c>
      <c r="E17" s="1">
        <v>20347065</v>
      </c>
      <c r="F17" s="1">
        <v>2765592.3190000006</v>
      </c>
      <c r="G17" s="6">
        <f t="shared" si="0"/>
        <v>0.1359209457973423</v>
      </c>
    </row>
    <row r="18" spans="1:7" s="10" customFormat="1" ht="18" customHeight="1">
      <c r="A18" s="4"/>
      <c r="B18" s="16" t="s">
        <v>3</v>
      </c>
      <c r="C18" s="1">
        <v>55033938</v>
      </c>
      <c r="D18" s="1">
        <v>54501060</v>
      </c>
      <c r="E18" s="1">
        <v>54442937</v>
      </c>
      <c r="F18" s="1">
        <v>15089632.057999998</v>
      </c>
      <c r="G18" s="6">
        <f t="shared" si="0"/>
        <v>0.27716418124172837</v>
      </c>
    </row>
    <row r="19" spans="1:7" s="10" customFormat="1" ht="18" customHeight="1">
      <c r="A19" s="4"/>
      <c r="B19" s="16" t="s">
        <v>5</v>
      </c>
      <c r="C19" s="1">
        <v>451044</v>
      </c>
      <c r="D19" s="1">
        <v>0</v>
      </c>
      <c r="E19" s="1">
        <v>0</v>
      </c>
      <c r="F19" s="2">
        <v>0</v>
      </c>
      <c r="G19" s="6" t="str">
        <f t="shared" si="0"/>
        <v>-</v>
      </c>
    </row>
    <row r="20" spans="1:7" s="10" customFormat="1" ht="18" customHeight="1">
      <c r="A20" s="4"/>
      <c r="B20" s="16" t="s">
        <v>4</v>
      </c>
      <c r="C20" s="1">
        <v>175898</v>
      </c>
      <c r="D20" s="1">
        <v>0</v>
      </c>
      <c r="E20" s="1">
        <v>0</v>
      </c>
      <c r="F20" s="1">
        <v>0</v>
      </c>
      <c r="G20" s="6" t="str">
        <f t="shared" si="0"/>
        <v>-</v>
      </c>
    </row>
    <row r="21" spans="1:7" s="10" customFormat="1" ht="18" customHeight="1">
      <c r="A21" s="4"/>
      <c r="B21" s="16" t="s">
        <v>29</v>
      </c>
      <c r="C21" s="1">
        <v>129907392</v>
      </c>
      <c r="D21" s="1">
        <v>129810300</v>
      </c>
      <c r="E21" s="1">
        <v>52217289</v>
      </c>
      <c r="F21" s="1">
        <v>8440611.580999998</v>
      </c>
      <c r="G21" s="6">
        <f t="shared" si="0"/>
        <v>0.16164400225756642</v>
      </c>
    </row>
    <row r="22" spans="1:7" s="10" customFormat="1" ht="18" customHeight="1">
      <c r="A22" s="4"/>
      <c r="B22" s="16" t="s">
        <v>32</v>
      </c>
      <c r="C22" s="1">
        <v>221613185</v>
      </c>
      <c r="D22" s="1">
        <v>11772901</v>
      </c>
      <c r="E22" s="1">
        <v>11772901</v>
      </c>
      <c r="F22" s="1">
        <v>0</v>
      </c>
      <c r="G22" s="6">
        <f t="shared" si="0"/>
        <v>0</v>
      </c>
    </row>
    <row r="23" spans="1:7" s="10" customFormat="1" ht="18" customHeight="1">
      <c r="A23" s="4"/>
      <c r="B23" s="16" t="s">
        <v>31</v>
      </c>
      <c r="C23" s="1">
        <v>8638619</v>
      </c>
      <c r="D23" s="1">
        <v>7775287</v>
      </c>
      <c r="E23" s="1">
        <v>6958059</v>
      </c>
      <c r="F23" s="1">
        <v>71605.715</v>
      </c>
      <c r="G23" s="6">
        <f t="shared" si="0"/>
        <v>0.010291047402731134</v>
      </c>
    </row>
    <row r="24" spans="1:7" s="10" customFormat="1" ht="18" customHeight="1">
      <c r="A24" s="4"/>
      <c r="B24" s="24" t="s">
        <v>24</v>
      </c>
      <c r="C24" s="1"/>
      <c r="D24" s="1"/>
      <c r="E24" s="1"/>
      <c r="F24" s="1"/>
      <c r="G24" s="6" t="str">
        <f t="shared" si="0"/>
        <v>-</v>
      </c>
    </row>
    <row r="25" spans="1:7" s="10" customFormat="1" ht="18" customHeight="1">
      <c r="A25" s="4"/>
      <c r="B25" s="24" t="s">
        <v>39</v>
      </c>
      <c r="C25" s="1"/>
      <c r="D25" s="1"/>
      <c r="E25" s="1"/>
      <c r="F25" s="2"/>
      <c r="G25" s="6" t="str">
        <f t="shared" si="0"/>
        <v>-</v>
      </c>
    </row>
    <row r="26" spans="1:7" s="10" customFormat="1" ht="18" customHeight="1" thickBot="1">
      <c r="A26" s="5"/>
      <c r="B26" s="18" t="s">
        <v>7</v>
      </c>
      <c r="C26" s="19">
        <f>SUM(C13:C25)</f>
        <v>1183725431</v>
      </c>
      <c r="D26" s="19">
        <f>SUM(D13:D25)</f>
        <v>931994358</v>
      </c>
      <c r="E26" s="19">
        <f>SUM(E13:E25)</f>
        <v>818234604</v>
      </c>
      <c r="F26" s="19">
        <f>SUM(F13:F25)</f>
        <v>141403171.445</v>
      </c>
      <c r="G26" s="20">
        <f>F26/E26</f>
        <v>0.1728149491035214</v>
      </c>
    </row>
  </sheetData>
  <sheetProtection/>
  <mergeCells count="5">
    <mergeCell ref="B4:G4"/>
    <mergeCell ref="B5:G5"/>
    <mergeCell ref="B6:G6"/>
    <mergeCell ref="B7:G7"/>
    <mergeCell ref="B8:G8"/>
  </mergeCells>
  <printOptions horizontalCentered="1"/>
  <pageMargins left="0.5511811023622047" right="0.15748031496062992" top="0.3937007874015748" bottom="0.4724409448818898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90" zoomScaleNormal="90" zoomScalePageLayoutView="0" workbookViewId="0" topLeftCell="A1">
      <selection activeCell="J16" sqref="J16"/>
    </sheetView>
  </sheetViews>
  <sheetFormatPr defaultColWidth="11.421875" defaultRowHeight="12.75"/>
  <cols>
    <col min="1" max="1" width="10.00390625" style="7" customWidth="1"/>
    <col min="2" max="2" width="39.8515625" style="7" bestFit="1" customWidth="1"/>
    <col min="3" max="6" width="19.28125" style="7" customWidth="1"/>
    <col min="7" max="7" width="19.2812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45</v>
      </c>
      <c r="C4" s="28"/>
      <c r="D4" s="28"/>
      <c r="E4" s="28"/>
      <c r="F4" s="28"/>
      <c r="G4" s="28"/>
    </row>
    <row r="5" spans="1:7" ht="18">
      <c r="A5" s="9"/>
      <c r="B5" s="28" t="s">
        <v>41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26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25"/>
      <c r="B13" s="15" t="s">
        <v>13</v>
      </c>
      <c r="C13" s="1">
        <v>56290256</v>
      </c>
      <c r="D13" s="1">
        <v>36420671</v>
      </c>
      <c r="E13" s="1">
        <v>36420671</v>
      </c>
      <c r="F13" s="1">
        <v>8552913.261000002</v>
      </c>
      <c r="G13" s="6">
        <f>_xlfn.IFERROR(F13/E13,0)</f>
        <v>0.23483678433601626</v>
      </c>
    </row>
    <row r="14" spans="1:7" s="10" customFormat="1" ht="18" customHeight="1">
      <c r="A14" s="25"/>
      <c r="B14" s="16" t="s">
        <v>14</v>
      </c>
      <c r="C14" s="2">
        <v>38765143</v>
      </c>
      <c r="D14" s="2">
        <v>49245295</v>
      </c>
      <c r="E14" s="2">
        <v>49245295</v>
      </c>
      <c r="F14" s="1">
        <v>3670984.265</v>
      </c>
      <c r="G14" s="6">
        <f aca="true" t="shared" si="0" ref="G14:G29">_xlfn.IFERROR(F14/E14,0)</f>
        <v>0.07454487306858452</v>
      </c>
    </row>
    <row r="15" spans="1:7" s="10" customFormat="1" ht="18" customHeight="1">
      <c r="A15" s="25"/>
      <c r="B15" s="16" t="s">
        <v>15</v>
      </c>
      <c r="C15" s="2">
        <v>28390081</v>
      </c>
      <c r="D15" s="2">
        <v>37339287</v>
      </c>
      <c r="E15" s="2">
        <v>37339287</v>
      </c>
      <c r="F15" s="1">
        <v>3978600.5690000006</v>
      </c>
      <c r="G15" s="6">
        <f t="shared" si="0"/>
        <v>0.10655266580210813</v>
      </c>
    </row>
    <row r="16" spans="1:7" s="10" customFormat="1" ht="18" customHeight="1">
      <c r="A16" s="25"/>
      <c r="B16" s="16" t="s">
        <v>16</v>
      </c>
      <c r="C16" s="2">
        <v>83729203</v>
      </c>
      <c r="D16" s="2">
        <v>41709953</v>
      </c>
      <c r="E16" s="2">
        <v>41709953</v>
      </c>
      <c r="F16" s="1">
        <v>11018107.407</v>
      </c>
      <c r="G16" s="6">
        <f t="shared" si="0"/>
        <v>0.26416014918549535</v>
      </c>
    </row>
    <row r="17" spans="1:7" s="10" customFormat="1" ht="18" customHeight="1">
      <c r="A17" s="25"/>
      <c r="B17" s="16" t="s">
        <v>17</v>
      </c>
      <c r="C17" s="2">
        <v>51175920</v>
      </c>
      <c r="D17" s="2">
        <v>50206382</v>
      </c>
      <c r="E17" s="2">
        <v>50206382</v>
      </c>
      <c r="F17" s="1">
        <v>7524807.771000001</v>
      </c>
      <c r="G17" s="6">
        <f t="shared" si="0"/>
        <v>0.14987751499401014</v>
      </c>
    </row>
    <row r="18" spans="1:7" s="10" customFormat="1" ht="18" customHeight="1">
      <c r="A18" s="25"/>
      <c r="B18" s="16" t="s">
        <v>18</v>
      </c>
      <c r="C18" s="2">
        <v>85839937</v>
      </c>
      <c r="D18" s="2">
        <v>62265895</v>
      </c>
      <c r="E18" s="2">
        <v>62265895</v>
      </c>
      <c r="F18" s="1">
        <v>15885279.780000001</v>
      </c>
      <c r="G18" s="6">
        <f t="shared" si="0"/>
        <v>0.255120074641182</v>
      </c>
    </row>
    <row r="19" spans="1:7" s="10" customFormat="1" ht="18" customHeight="1">
      <c r="A19" s="25"/>
      <c r="B19" s="16" t="s">
        <v>37</v>
      </c>
      <c r="C19" s="2">
        <v>172588138</v>
      </c>
      <c r="D19" s="2">
        <v>44984361</v>
      </c>
      <c r="E19" s="2">
        <v>44984361</v>
      </c>
      <c r="F19" s="1">
        <v>7124558.078000001</v>
      </c>
      <c r="G19" s="6">
        <f t="shared" si="0"/>
        <v>0.15837855467147796</v>
      </c>
    </row>
    <row r="20" spans="1:7" s="10" customFormat="1" ht="18" customHeight="1">
      <c r="A20" s="25"/>
      <c r="B20" s="17" t="s">
        <v>38</v>
      </c>
      <c r="C20" s="2">
        <v>27868906</v>
      </c>
      <c r="D20" s="2">
        <v>25874621</v>
      </c>
      <c r="E20" s="2">
        <v>25874621</v>
      </c>
      <c r="F20" s="1">
        <v>2155425.6759999995</v>
      </c>
      <c r="G20" s="6">
        <f t="shared" si="0"/>
        <v>0.08330269556412051</v>
      </c>
    </row>
    <row r="21" spans="1:7" s="10" customFormat="1" ht="18" customHeight="1">
      <c r="A21" s="25"/>
      <c r="B21" s="17" t="s">
        <v>19</v>
      </c>
      <c r="C21" s="2">
        <v>46724489</v>
      </c>
      <c r="D21" s="2">
        <v>50486718</v>
      </c>
      <c r="E21" s="2">
        <v>50486718</v>
      </c>
      <c r="F21" s="1">
        <v>7401206.673999999</v>
      </c>
      <c r="G21" s="6">
        <f t="shared" si="0"/>
        <v>0.14659710448993732</v>
      </c>
    </row>
    <row r="22" spans="1:7" s="10" customFormat="1" ht="18" customHeight="1">
      <c r="A22" s="25"/>
      <c r="B22" s="17" t="s">
        <v>30</v>
      </c>
      <c r="C22" s="2">
        <v>25589602</v>
      </c>
      <c r="D22" s="2">
        <v>34138205</v>
      </c>
      <c r="E22" s="2">
        <v>34138205</v>
      </c>
      <c r="F22" s="1">
        <v>6757857.373000001</v>
      </c>
      <c r="G22" s="6">
        <f t="shared" si="0"/>
        <v>0.1979558495533084</v>
      </c>
    </row>
    <row r="23" spans="1:7" s="10" customFormat="1" ht="18" customHeight="1">
      <c r="A23" s="25"/>
      <c r="B23" s="16" t="s">
        <v>33</v>
      </c>
      <c r="C23" s="2">
        <v>128076173</v>
      </c>
      <c r="D23" s="2">
        <v>86869341</v>
      </c>
      <c r="E23" s="2">
        <v>86869341</v>
      </c>
      <c r="F23" s="1">
        <v>20627968.542000007</v>
      </c>
      <c r="G23" s="6">
        <f>_xlfn.IFERROR(F23/E23,0)</f>
        <v>0.237459710233096</v>
      </c>
    </row>
    <row r="24" spans="1:7" s="10" customFormat="1" ht="18" customHeight="1">
      <c r="A24" s="25"/>
      <c r="B24" s="16" t="s">
        <v>20</v>
      </c>
      <c r="C24" s="2">
        <v>88226041</v>
      </c>
      <c r="D24" s="2">
        <v>76944052</v>
      </c>
      <c r="E24" s="2">
        <v>76944052</v>
      </c>
      <c r="F24" s="1">
        <v>5894359.611999999</v>
      </c>
      <c r="G24" s="6">
        <f t="shared" si="0"/>
        <v>0.07660578639658851</v>
      </c>
    </row>
    <row r="25" spans="1:7" s="10" customFormat="1" ht="18" customHeight="1">
      <c r="A25" s="25"/>
      <c r="B25" s="16" t="s">
        <v>21</v>
      </c>
      <c r="C25" s="2">
        <v>54347935</v>
      </c>
      <c r="D25" s="2">
        <v>55647873</v>
      </c>
      <c r="E25" s="2">
        <v>55647873</v>
      </c>
      <c r="F25" s="1">
        <v>9860822.352</v>
      </c>
      <c r="G25" s="6">
        <f t="shared" si="0"/>
        <v>0.1772003460401802</v>
      </c>
    </row>
    <row r="26" spans="1:7" s="10" customFormat="1" ht="18" customHeight="1">
      <c r="A26" s="25"/>
      <c r="B26" s="16" t="s">
        <v>22</v>
      </c>
      <c r="C26" s="2">
        <v>61938110</v>
      </c>
      <c r="D26" s="2">
        <v>85626978</v>
      </c>
      <c r="E26" s="2">
        <v>85626978</v>
      </c>
      <c r="F26" s="1">
        <v>19371832.083000004</v>
      </c>
      <c r="G26" s="6">
        <f t="shared" si="0"/>
        <v>0.22623514849490547</v>
      </c>
    </row>
    <row r="27" spans="1:7" s="10" customFormat="1" ht="18" customHeight="1">
      <c r="A27" s="25"/>
      <c r="B27" s="16" t="s">
        <v>34</v>
      </c>
      <c r="C27" s="2">
        <v>21061454</v>
      </c>
      <c r="D27" s="2">
        <v>20990129</v>
      </c>
      <c r="E27" s="2">
        <v>20990129</v>
      </c>
      <c r="F27" s="1">
        <v>2843520.658</v>
      </c>
      <c r="G27" s="6">
        <f t="shared" si="0"/>
        <v>0.13546942269864087</v>
      </c>
    </row>
    <row r="28" spans="1:7" s="10" customFormat="1" ht="18" customHeight="1">
      <c r="A28" s="25"/>
      <c r="B28" s="16" t="s">
        <v>35</v>
      </c>
      <c r="C28" s="2">
        <v>49311173</v>
      </c>
      <c r="D28" s="2">
        <v>31359867</v>
      </c>
      <c r="E28" s="2">
        <v>31359867</v>
      </c>
      <c r="F28" s="1">
        <v>4982188.072000001</v>
      </c>
      <c r="G28" s="6">
        <f t="shared" si="0"/>
        <v>0.158871466897484</v>
      </c>
    </row>
    <row r="29" spans="1:7" s="10" customFormat="1" ht="18" customHeight="1">
      <c r="A29" s="25"/>
      <c r="B29" s="16" t="s">
        <v>36</v>
      </c>
      <c r="C29" s="2">
        <v>163802870</v>
      </c>
      <c r="D29" s="2">
        <v>28124976</v>
      </c>
      <c r="E29" s="2">
        <v>28124976</v>
      </c>
      <c r="F29" s="1">
        <v>3752739.2720000003</v>
      </c>
      <c r="G29" s="6">
        <f t="shared" si="0"/>
        <v>0.1334308435320976</v>
      </c>
    </row>
    <row r="30" spans="1:7" s="10" customFormat="1" ht="18" customHeight="1" thickBot="1">
      <c r="A30" s="4"/>
      <c r="B30" s="16" t="s">
        <v>23</v>
      </c>
      <c r="C30" s="2">
        <v>0</v>
      </c>
      <c r="D30" s="2">
        <v>113759754</v>
      </c>
      <c r="E30" s="2">
        <v>0</v>
      </c>
      <c r="F30" s="1">
        <v>0</v>
      </c>
      <c r="G30" s="6"/>
    </row>
    <row r="31" spans="1:7" s="10" customFormat="1" ht="18" customHeight="1" thickBot="1">
      <c r="A31" s="5"/>
      <c r="B31" s="21" t="s">
        <v>7</v>
      </c>
      <c r="C31" s="22">
        <f>+SUM(C13:C30)</f>
        <v>1183725431</v>
      </c>
      <c r="D31" s="22">
        <f>SUM(D13:D30)</f>
        <v>931994358</v>
      </c>
      <c r="E31" s="22">
        <f>+SUM(E13:E30)</f>
        <v>818234604</v>
      </c>
      <c r="F31" s="22">
        <f>+SUM(F13:F30)</f>
        <v>141403171.44500002</v>
      </c>
      <c r="G31" s="23">
        <f>F31/E31</f>
        <v>0.17281494910352144</v>
      </c>
    </row>
    <row r="40" ht="12.75">
      <c r="F40" s="7" t="s">
        <v>25</v>
      </c>
    </row>
  </sheetData>
  <sheetProtection/>
  <mergeCells count="5">
    <mergeCell ref="B4:G4"/>
    <mergeCell ref="B5:G5"/>
    <mergeCell ref="B6:G6"/>
    <mergeCell ref="B7:G7"/>
    <mergeCell ref="B8:G8"/>
  </mergeCells>
  <printOptions horizontalCentered="1" verticalCentered="1"/>
  <pageMargins left="0.5511811023622047" right="0.15748031496062992" top="0.35433070866141736" bottom="0.4724409448818898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80" zoomScaleNormal="80" zoomScalePageLayoutView="0" workbookViewId="0" topLeftCell="A1">
      <selection activeCell="O15" sqref="O15"/>
    </sheetView>
  </sheetViews>
  <sheetFormatPr defaultColWidth="11.421875" defaultRowHeight="12.75"/>
  <cols>
    <col min="1" max="1" width="9.7109375" style="7" customWidth="1"/>
    <col min="2" max="2" width="35.8515625" style="7" customWidth="1"/>
    <col min="3" max="3" width="33.28125" style="7" customWidth="1"/>
    <col min="4" max="4" width="25.140625" style="7" customWidth="1"/>
    <col min="5" max="5" width="22.57421875" style="7" customWidth="1"/>
    <col min="6" max="6" width="21.8515625" style="7" customWidth="1"/>
    <col min="7" max="7" width="19.0039062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44</v>
      </c>
      <c r="C4" s="28"/>
      <c r="D4" s="28"/>
      <c r="E4" s="28"/>
      <c r="F4" s="28"/>
      <c r="G4" s="28"/>
    </row>
    <row r="5" spans="1:7" ht="18">
      <c r="A5" s="9"/>
      <c r="B5" s="28" t="s">
        <v>40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0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4"/>
      <c r="B13" s="15" t="s">
        <v>1</v>
      </c>
      <c r="C13" s="1">
        <v>8974172</v>
      </c>
      <c r="D13" s="1">
        <v>8974172</v>
      </c>
      <c r="E13" s="1">
        <v>4289399</v>
      </c>
      <c r="F13" s="1">
        <v>112783.817</v>
      </c>
      <c r="G13" s="6">
        <f>+IF(E13=0,"-",F13/E13)</f>
        <v>0.02629361759071609</v>
      </c>
    </row>
    <row r="14" spans="1:7" s="10" customFormat="1" ht="18" customHeight="1">
      <c r="A14" s="4"/>
      <c r="B14" s="16" t="s">
        <v>27</v>
      </c>
      <c r="C14" s="1">
        <v>147022684</v>
      </c>
      <c r="D14" s="1">
        <v>147022684</v>
      </c>
      <c r="E14" s="1">
        <v>109497085</v>
      </c>
      <c r="F14" s="2">
        <v>9902694.445999997</v>
      </c>
      <c r="G14" s="6">
        <f aca="true" t="shared" si="0" ref="G14:G24">+IF(E14=0,"-",F14/E14)</f>
        <v>0.09043797326659424</v>
      </c>
    </row>
    <row r="15" spans="1:7" s="10" customFormat="1" ht="18" customHeight="1">
      <c r="A15" s="4"/>
      <c r="B15" s="16" t="s">
        <v>2</v>
      </c>
      <c r="C15" s="1">
        <v>1220635546</v>
      </c>
      <c r="D15" s="1">
        <v>1220279119</v>
      </c>
      <c r="E15" s="1">
        <v>1125149509</v>
      </c>
      <c r="F15" s="1">
        <v>139608998.22800007</v>
      </c>
      <c r="G15" s="6">
        <f t="shared" si="0"/>
        <v>0.1240803974149893</v>
      </c>
    </row>
    <row r="16" spans="1:7" s="10" customFormat="1" ht="18" customHeight="1">
      <c r="A16" s="4"/>
      <c r="B16" s="16" t="s">
        <v>28</v>
      </c>
      <c r="C16" s="1">
        <v>76882481</v>
      </c>
      <c r="D16" s="1">
        <v>76882481</v>
      </c>
      <c r="E16" s="1">
        <v>74193645</v>
      </c>
      <c r="F16" s="1">
        <v>12735359.389999997</v>
      </c>
      <c r="G16" s="6">
        <f t="shared" si="0"/>
        <v>0.17165027260757976</v>
      </c>
    </row>
    <row r="17" spans="1:7" s="10" customFormat="1" ht="18" customHeight="1">
      <c r="A17" s="4"/>
      <c r="B17" s="16" t="s">
        <v>3</v>
      </c>
      <c r="C17" s="1">
        <v>62797413</v>
      </c>
      <c r="D17" s="1">
        <v>62797413</v>
      </c>
      <c r="E17" s="1">
        <v>59708522</v>
      </c>
      <c r="F17" s="1">
        <v>5065402.63</v>
      </c>
      <c r="G17" s="6">
        <f t="shared" si="0"/>
        <v>0.08483550522319075</v>
      </c>
    </row>
    <row r="18" spans="1:7" s="10" customFormat="1" ht="18" customHeight="1">
      <c r="A18" s="4"/>
      <c r="B18" s="16" t="s">
        <v>5</v>
      </c>
      <c r="C18" s="1">
        <v>117499</v>
      </c>
      <c r="D18" s="1">
        <v>117499</v>
      </c>
      <c r="E18" s="1">
        <v>41726</v>
      </c>
      <c r="F18" s="2">
        <v>0</v>
      </c>
      <c r="G18" s="6">
        <f t="shared" si="0"/>
        <v>0</v>
      </c>
    </row>
    <row r="19" spans="1:7" s="10" customFormat="1" ht="18" customHeight="1">
      <c r="A19" s="4"/>
      <c r="B19" s="16" t="s">
        <v>4</v>
      </c>
      <c r="C19" s="1">
        <v>156983</v>
      </c>
      <c r="D19" s="1">
        <v>156983</v>
      </c>
      <c r="E19" s="1">
        <v>120500</v>
      </c>
      <c r="F19" s="1">
        <v>0</v>
      </c>
      <c r="G19" s="6">
        <f t="shared" si="0"/>
        <v>0</v>
      </c>
    </row>
    <row r="20" spans="1:7" s="10" customFormat="1" ht="18" customHeight="1">
      <c r="A20" s="4"/>
      <c r="B20" s="16" t="s">
        <v>29</v>
      </c>
      <c r="C20" s="1">
        <v>148440561</v>
      </c>
      <c r="D20" s="1">
        <v>148440561</v>
      </c>
      <c r="E20" s="1">
        <v>113025956</v>
      </c>
      <c r="F20" s="1">
        <v>7252608.106999999</v>
      </c>
      <c r="G20" s="6">
        <f t="shared" si="0"/>
        <v>0.06416763337971677</v>
      </c>
    </row>
    <row r="21" spans="1:7" s="10" customFormat="1" ht="18" customHeight="1">
      <c r="A21" s="4"/>
      <c r="B21" s="16" t="s">
        <v>32</v>
      </c>
      <c r="C21" s="1">
        <v>345996702</v>
      </c>
      <c r="D21" s="1">
        <v>345996702</v>
      </c>
      <c r="E21" s="1">
        <v>345782499</v>
      </c>
      <c r="F21" s="1">
        <v>61372104.908000015</v>
      </c>
      <c r="G21" s="6">
        <f t="shared" si="0"/>
        <v>0.17748759721931448</v>
      </c>
    </row>
    <row r="22" spans="1:7" s="10" customFormat="1" ht="18" customHeight="1">
      <c r="A22" s="4"/>
      <c r="B22" s="16" t="s">
        <v>31</v>
      </c>
      <c r="C22" s="1">
        <v>6473691</v>
      </c>
      <c r="D22" s="1">
        <v>6473691</v>
      </c>
      <c r="E22" s="1">
        <v>6166392</v>
      </c>
      <c r="F22" s="1">
        <v>100155.27999999998</v>
      </c>
      <c r="G22" s="6">
        <f t="shared" si="0"/>
        <v>0.016242120189569522</v>
      </c>
    </row>
    <row r="23" spans="1:7" s="10" customFormat="1" ht="18" customHeight="1">
      <c r="A23" s="4"/>
      <c r="B23" s="24" t="s">
        <v>24</v>
      </c>
      <c r="C23" s="1">
        <v>193612</v>
      </c>
      <c r="D23" s="1">
        <v>193612</v>
      </c>
      <c r="E23" s="1">
        <v>0</v>
      </c>
      <c r="F23" s="1">
        <v>0</v>
      </c>
      <c r="G23" s="6" t="str">
        <f t="shared" si="0"/>
        <v>-</v>
      </c>
    </row>
    <row r="24" spans="1:7" s="10" customFormat="1" ht="18" customHeight="1">
      <c r="A24" s="4"/>
      <c r="B24" s="24" t="s">
        <v>39</v>
      </c>
      <c r="C24" s="1">
        <v>183723</v>
      </c>
      <c r="D24" s="1">
        <v>540150</v>
      </c>
      <c r="E24" s="1">
        <v>540150</v>
      </c>
      <c r="F24" s="2">
        <v>0</v>
      </c>
      <c r="G24" s="6">
        <f t="shared" si="0"/>
        <v>0</v>
      </c>
    </row>
    <row r="25" spans="1:7" s="10" customFormat="1" ht="18" customHeight="1" thickBot="1">
      <c r="A25" s="5"/>
      <c r="B25" s="18" t="s">
        <v>7</v>
      </c>
      <c r="C25" s="19">
        <f>+SUM(C13:C24)</f>
        <v>2017875067</v>
      </c>
      <c r="D25" s="19">
        <f>SUM(D13:D24)</f>
        <v>2017875067</v>
      </c>
      <c r="E25" s="19">
        <f>+SUM(E13:E24)</f>
        <v>1838515383</v>
      </c>
      <c r="F25" s="19">
        <f>+SUM(F13:F24)</f>
        <v>236150106.80600005</v>
      </c>
      <c r="G25" s="20">
        <f>F25/E25</f>
        <v>0.12844608698386945</v>
      </c>
    </row>
    <row r="28" spans="3:7" s="26" customFormat="1" ht="15" hidden="1">
      <c r="C28" s="26">
        <f>+C25-'Por region REGU'!C31</f>
        <v>0</v>
      </c>
      <c r="E28" s="26">
        <f>+E25-'Por region REGU'!E31</f>
        <v>0</v>
      </c>
      <c r="F28" s="26">
        <f>+F25-'Por region REGU'!F31</f>
        <v>0</v>
      </c>
      <c r="G28" s="26">
        <f>+G25-'Por region REGU'!G31</f>
        <v>0</v>
      </c>
    </row>
    <row r="29" ht="12.75">
      <c r="G29" s="27"/>
    </row>
  </sheetData>
  <sheetProtection/>
  <mergeCells count="5">
    <mergeCell ref="B4:G4"/>
    <mergeCell ref="B7:G7"/>
    <mergeCell ref="B8:G8"/>
    <mergeCell ref="B6:G6"/>
    <mergeCell ref="B5:G5"/>
  </mergeCells>
  <printOptions horizontalCentered="1"/>
  <pageMargins left="0.5511811023622047" right="0.15748031496062992" top="0.3937007874015748" bottom="0.4724409448818898" header="0" footer="0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90" zoomScaleNormal="90" zoomScalePageLayoutView="0" workbookViewId="0" topLeftCell="A5">
      <selection activeCell="L19" sqref="L18:L19"/>
    </sheetView>
  </sheetViews>
  <sheetFormatPr defaultColWidth="11.421875" defaultRowHeight="12.75"/>
  <cols>
    <col min="1" max="1" width="10.00390625" style="7" customWidth="1"/>
    <col min="2" max="2" width="39.8515625" style="7" bestFit="1" customWidth="1"/>
    <col min="3" max="6" width="24.7109375" style="7" customWidth="1"/>
    <col min="7" max="7" width="18.710937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45</v>
      </c>
      <c r="C4" s="28"/>
      <c r="D4" s="28"/>
      <c r="E4" s="28"/>
      <c r="F4" s="28"/>
      <c r="G4" s="28"/>
    </row>
    <row r="5" spans="1:7" ht="18">
      <c r="A5" s="9"/>
      <c r="B5" s="28" t="s">
        <v>40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26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25"/>
      <c r="B13" s="15" t="s">
        <v>13</v>
      </c>
      <c r="C13" s="1">
        <v>84355002</v>
      </c>
      <c r="D13" s="1">
        <v>55640581</v>
      </c>
      <c r="E13" s="1">
        <v>55640581</v>
      </c>
      <c r="F13" s="1">
        <v>12521920.786999999</v>
      </c>
      <c r="G13" s="6">
        <f>_xlfn.IFERROR(F13/E13,0)</f>
        <v>0.22505014437214446</v>
      </c>
    </row>
    <row r="14" spans="1:7" s="10" customFormat="1" ht="18" customHeight="1">
      <c r="A14" s="25"/>
      <c r="B14" s="16" t="s">
        <v>14</v>
      </c>
      <c r="C14" s="2">
        <v>51670593</v>
      </c>
      <c r="D14" s="2">
        <v>39130043</v>
      </c>
      <c r="E14" s="2">
        <v>39130043</v>
      </c>
      <c r="F14" s="1">
        <v>1859222.1419999998</v>
      </c>
      <c r="G14" s="6">
        <f aca="true" t="shared" si="0" ref="G14:G29">_xlfn.IFERROR(F14/E14,0)</f>
        <v>0.04751393046003041</v>
      </c>
    </row>
    <row r="15" spans="1:7" s="10" customFormat="1" ht="18" customHeight="1">
      <c r="A15" s="25"/>
      <c r="B15" s="16" t="s">
        <v>15</v>
      </c>
      <c r="C15" s="2">
        <v>66689927</v>
      </c>
      <c r="D15" s="2">
        <v>53719527</v>
      </c>
      <c r="E15" s="2">
        <v>53719527</v>
      </c>
      <c r="F15" s="1">
        <v>2829482.2389999996</v>
      </c>
      <c r="G15" s="6">
        <f t="shared" si="0"/>
        <v>0.052671391522118194</v>
      </c>
    </row>
    <row r="16" spans="1:7" s="10" customFormat="1" ht="18" customHeight="1">
      <c r="A16" s="25"/>
      <c r="B16" s="16" t="s">
        <v>16</v>
      </c>
      <c r="C16" s="2">
        <v>61486597</v>
      </c>
      <c r="D16" s="2">
        <v>69854844</v>
      </c>
      <c r="E16" s="2">
        <v>69854844</v>
      </c>
      <c r="F16" s="1">
        <v>4282892.380999999</v>
      </c>
      <c r="G16" s="6">
        <f t="shared" si="0"/>
        <v>0.06131131551879207</v>
      </c>
    </row>
    <row r="17" spans="1:7" s="10" customFormat="1" ht="18" customHeight="1">
      <c r="A17" s="25"/>
      <c r="B17" s="16" t="s">
        <v>17</v>
      </c>
      <c r="C17" s="2">
        <v>108071960</v>
      </c>
      <c r="D17" s="2">
        <v>86427552</v>
      </c>
      <c r="E17" s="2">
        <v>86427552</v>
      </c>
      <c r="F17" s="1">
        <v>9180423.773</v>
      </c>
      <c r="G17" s="6">
        <f t="shared" si="0"/>
        <v>0.10622103207319814</v>
      </c>
    </row>
    <row r="18" spans="1:7" s="10" customFormat="1" ht="18" customHeight="1">
      <c r="A18" s="25"/>
      <c r="B18" s="16" t="s">
        <v>18</v>
      </c>
      <c r="C18" s="2">
        <v>188812265</v>
      </c>
      <c r="D18" s="2">
        <v>157809327</v>
      </c>
      <c r="E18" s="2">
        <v>157809327</v>
      </c>
      <c r="F18" s="1">
        <v>17663580.929</v>
      </c>
      <c r="G18" s="6">
        <f t="shared" si="0"/>
        <v>0.11192989200822079</v>
      </c>
    </row>
    <row r="19" spans="1:7" s="10" customFormat="1" ht="18" customHeight="1">
      <c r="A19" s="25"/>
      <c r="B19" s="16" t="s">
        <v>37</v>
      </c>
      <c r="C19" s="2">
        <v>206479544</v>
      </c>
      <c r="D19" s="2">
        <v>216769669</v>
      </c>
      <c r="E19" s="2">
        <v>216769669</v>
      </c>
      <c r="F19" s="1">
        <v>52125449.15800001</v>
      </c>
      <c r="G19" s="6">
        <f t="shared" si="0"/>
        <v>0.2404646803146616</v>
      </c>
    </row>
    <row r="20" spans="1:7" s="10" customFormat="1" ht="18" customHeight="1">
      <c r="A20" s="25"/>
      <c r="B20" s="17" t="s">
        <v>38</v>
      </c>
      <c r="C20" s="2">
        <v>88869849</v>
      </c>
      <c r="D20" s="2">
        <v>85300334</v>
      </c>
      <c r="E20" s="2">
        <v>85300334</v>
      </c>
      <c r="F20" s="1">
        <v>11081936.541</v>
      </c>
      <c r="G20" s="6">
        <f t="shared" si="0"/>
        <v>0.1299166840425267</v>
      </c>
    </row>
    <row r="21" spans="1:7" s="10" customFormat="1" ht="18" customHeight="1">
      <c r="A21" s="25"/>
      <c r="B21" s="17" t="s">
        <v>19</v>
      </c>
      <c r="C21" s="2">
        <v>89740438</v>
      </c>
      <c r="D21" s="2">
        <v>83661439</v>
      </c>
      <c r="E21" s="2">
        <v>83661439</v>
      </c>
      <c r="F21" s="1">
        <v>7465164.209999999</v>
      </c>
      <c r="G21" s="6">
        <f t="shared" si="0"/>
        <v>0.08923064555463837</v>
      </c>
    </row>
    <row r="22" spans="1:7" s="10" customFormat="1" ht="18" customHeight="1">
      <c r="A22" s="25"/>
      <c r="B22" s="17" t="s">
        <v>30</v>
      </c>
      <c r="C22" s="2">
        <v>61067570</v>
      </c>
      <c r="D22" s="2">
        <v>50359742</v>
      </c>
      <c r="E22" s="2">
        <v>50359742</v>
      </c>
      <c r="F22" s="1">
        <v>5335398.9</v>
      </c>
      <c r="G22" s="6">
        <f t="shared" si="0"/>
        <v>0.10594571552808989</v>
      </c>
    </row>
    <row r="23" spans="1:7" s="10" customFormat="1" ht="18" customHeight="1">
      <c r="A23" s="25"/>
      <c r="B23" s="16" t="s">
        <v>33</v>
      </c>
      <c r="C23" s="2">
        <v>127438013</v>
      </c>
      <c r="D23" s="2">
        <v>168585468</v>
      </c>
      <c r="E23" s="2">
        <v>168585468</v>
      </c>
      <c r="F23" s="1">
        <v>20763914.136000004</v>
      </c>
      <c r="G23" s="6">
        <f>_xlfn.IFERROR(F23/E23,0)</f>
        <v>0.12316550401604012</v>
      </c>
    </row>
    <row r="24" spans="1:7" s="10" customFormat="1" ht="18" customHeight="1">
      <c r="A24" s="25"/>
      <c r="B24" s="16" t="s">
        <v>20</v>
      </c>
      <c r="C24" s="2">
        <v>136326645</v>
      </c>
      <c r="D24" s="2">
        <v>136554877</v>
      </c>
      <c r="E24" s="2">
        <v>136554877</v>
      </c>
      <c r="F24" s="1">
        <v>23325387.433999997</v>
      </c>
      <c r="G24" s="6">
        <f t="shared" si="0"/>
        <v>0.1708132872764405</v>
      </c>
    </row>
    <row r="25" spans="1:7" s="10" customFormat="1" ht="18" customHeight="1">
      <c r="A25" s="25"/>
      <c r="B25" s="16" t="s">
        <v>21</v>
      </c>
      <c r="C25" s="2">
        <v>136355640</v>
      </c>
      <c r="D25" s="2">
        <v>120983697</v>
      </c>
      <c r="E25" s="2">
        <v>120983697</v>
      </c>
      <c r="F25" s="1">
        <v>10861186.174999999</v>
      </c>
      <c r="G25" s="6">
        <f t="shared" si="0"/>
        <v>0.08977396495827036</v>
      </c>
    </row>
    <row r="26" spans="1:7" s="10" customFormat="1" ht="18" customHeight="1">
      <c r="A26" s="25"/>
      <c r="B26" s="16" t="s">
        <v>22</v>
      </c>
      <c r="C26" s="2">
        <v>227911270</v>
      </c>
      <c r="D26" s="2">
        <v>235791820</v>
      </c>
      <c r="E26" s="2">
        <v>235791820</v>
      </c>
      <c r="F26" s="1">
        <v>23344822.02</v>
      </c>
      <c r="G26" s="6">
        <f t="shared" si="0"/>
        <v>0.09900607247528773</v>
      </c>
    </row>
    <row r="27" spans="1:7" s="10" customFormat="1" ht="18" customHeight="1">
      <c r="A27" s="25"/>
      <c r="B27" s="16" t="s">
        <v>34</v>
      </c>
      <c r="C27" s="2">
        <v>96293097</v>
      </c>
      <c r="D27" s="2">
        <v>90566884</v>
      </c>
      <c r="E27" s="2">
        <v>90566884</v>
      </c>
      <c r="F27" s="1">
        <v>9252523.342</v>
      </c>
      <c r="G27" s="6">
        <f t="shared" si="0"/>
        <v>0.10216232394613466</v>
      </c>
    </row>
    <row r="28" spans="1:7" s="10" customFormat="1" ht="18" customHeight="1">
      <c r="A28" s="25"/>
      <c r="B28" s="16" t="s">
        <v>35</v>
      </c>
      <c r="C28" s="2">
        <v>111256977</v>
      </c>
      <c r="D28" s="2">
        <v>65473607</v>
      </c>
      <c r="E28" s="2">
        <v>65473607</v>
      </c>
      <c r="F28" s="1">
        <v>10291173.724999998</v>
      </c>
      <c r="G28" s="6">
        <f t="shared" si="0"/>
        <v>0.15718049144596535</v>
      </c>
    </row>
    <row r="29" spans="1:7" s="10" customFormat="1" ht="18" customHeight="1">
      <c r="A29" s="25"/>
      <c r="B29" s="16" t="s">
        <v>36</v>
      </c>
      <c r="C29" s="2">
        <v>175049680</v>
      </c>
      <c r="D29" s="2">
        <v>121885972</v>
      </c>
      <c r="E29" s="2">
        <v>121885972</v>
      </c>
      <c r="F29" s="1">
        <v>13965628.914</v>
      </c>
      <c r="G29" s="6">
        <f t="shared" si="0"/>
        <v>0.11457946049771832</v>
      </c>
    </row>
    <row r="30" spans="1:7" s="10" customFormat="1" ht="20.25" customHeight="1" thickBot="1">
      <c r="A30" s="4"/>
      <c r="B30" s="16" t="s">
        <v>23</v>
      </c>
      <c r="C30" s="2">
        <v>0</v>
      </c>
      <c r="D30" s="2">
        <v>179359684</v>
      </c>
      <c r="E30" s="2">
        <v>0</v>
      </c>
      <c r="F30" s="1">
        <v>0</v>
      </c>
      <c r="G30" s="6"/>
    </row>
    <row r="31" spans="1:7" s="10" customFormat="1" ht="18" customHeight="1" thickBot="1">
      <c r="A31" s="5"/>
      <c r="B31" s="21" t="s">
        <v>7</v>
      </c>
      <c r="C31" s="22">
        <f>+SUM(C13:C30)</f>
        <v>2017875067</v>
      </c>
      <c r="D31" s="22">
        <f>SUM(D13:D30)</f>
        <v>2017875067</v>
      </c>
      <c r="E31" s="22">
        <f>+SUM(E13:E30)</f>
        <v>1838515383</v>
      </c>
      <c r="F31" s="22">
        <f>+SUM(F13:F30)</f>
        <v>236150106.80600002</v>
      </c>
      <c r="G31" s="23">
        <f>F31/E31</f>
        <v>0.12844608698386945</v>
      </c>
    </row>
    <row r="40" ht="12.75">
      <c r="F40" s="7" t="s">
        <v>25</v>
      </c>
    </row>
  </sheetData>
  <sheetProtection/>
  <mergeCells count="5">
    <mergeCell ref="B4:G4"/>
    <mergeCell ref="B6:G6"/>
    <mergeCell ref="B7:G7"/>
    <mergeCell ref="B8:G8"/>
    <mergeCell ref="B5:G5"/>
  </mergeCells>
  <printOptions horizontalCentered="1" verticalCentered="1"/>
  <pageMargins left="0.5511811023622047" right="0.15748031496062992" top="0.35433070866141736" bottom="0.4724409448818898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Obras Publicas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Obras Publicas</dc:creator>
  <cp:keywords/>
  <dc:description/>
  <cp:lastModifiedBy>Juan Jutronic Oyarzun (Dirplan)</cp:lastModifiedBy>
  <cp:lastPrinted>2022-01-25T11:35:39Z</cp:lastPrinted>
  <dcterms:created xsi:type="dcterms:W3CDTF">2005-09-27T16:03:12Z</dcterms:created>
  <dcterms:modified xsi:type="dcterms:W3CDTF">2022-04-21T16:25:04Z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/>
  </property>
  <property fmtid="{D5CDD505-2E9C-101B-9397-08002B2CF9AE}" pid="4" name="url_documen">
    <vt:lpwstr>/InformaciondePresupuestoMOP/informedeejecucionpresupuestaria/Documents/2022/Decretado_Ejecutado_Marzo_2022.xls</vt:lpwstr>
  </property>
  <property fmtid="{D5CDD505-2E9C-101B-9397-08002B2CF9AE}" pid="5" name="M">
    <vt:lpwstr>3.00000000000000</vt:lpwstr>
  </property>
  <property fmtid="{D5CDD505-2E9C-101B-9397-08002B2CF9AE}" pid="6" name="A">
    <vt:lpwstr>2022</vt:lpwstr>
  </property>
</Properties>
</file>