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3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<sst xmlns="http://schemas.openxmlformats.org/spreadsheetml/2006/main" count="111" uniqueCount="47">
  <si>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</si>
  <si>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</si>
  <si>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</si>
  <si>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</si>
  <si>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</si>
  <si>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</si>
  <si>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</si>
  <si>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</si>
  <si>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</si>
  <si>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</si>
  <si>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</si>
  <si>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</si>
  <si>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</si>
  <si>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</si>
  <si>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</si>
  <si>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</si>
  <si>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</si>
  <si>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</si>
  <si>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</si>
  <si>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</si>
  <si>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</si>
  <si>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</si>
  <si>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</si>
  <si>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</si>
  <si>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</si>
  <si>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</si>
  <si>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</si>
  <si>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</si>
  <si>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</si>
  <si>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</si>
  <si>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</si>
  <si>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</si>
  <si>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</si>
  <si>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</si>
  <si>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</si>
  <si>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</si>
  <si>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</si>
  <si>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</si>
  <si>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</si>
  <si>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</si>
  <si>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</si>
  <si>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</si>
  <si>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</si>
  <si>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</si>
  <si>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</si>
  <si>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</si>
  <si>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JUNIO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</si>
</sst>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0" zoomScaleNormal="80" zoomScalePageLayoutView="0" workbookViewId="0" topLeftCell="A2">
      <selection activeCell="K21" sqref="K21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8945982</v>
      </c>
      <c r="E14" s="1">
        <v>5161946</v>
      </c>
      <c r="F14" s="1">
        <v>324178.50599999994</v>
      </c>
      <c r="G14" s="6">
        <f>+IF(E14=0,"-",F14/E14)</f>
        <v>0.06280160737830266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124246948</v>
      </c>
      <c r="E15" s="1">
        <v>118847302</v>
      </c>
      <c r="F15" s="2">
        <v>39012325.192</v>
      </c>
      <c r="G15" s="6">
        <f t="shared" si="0"/>
        <v>0.3282558756950158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568527022</v>
      </c>
      <c r="F16" s="1">
        <v>198569146.71199998</v>
      </c>
      <c r="G16" s="6">
        <f t="shared" si="0"/>
        <v>0.3492694964849006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21463285</v>
      </c>
      <c r="F17" s="1">
        <v>5021813.729</v>
      </c>
      <c r="G17" s="6">
        <f t="shared" si="0"/>
        <v>0.23397228005871423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54501060</v>
      </c>
      <c r="F18" s="1">
        <v>28175291.485</v>
      </c>
      <c r="G18" s="6">
        <f t="shared" si="0"/>
        <v>0.5169677706268465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88198265</v>
      </c>
      <c r="F21" s="1">
        <v>26061308.649</v>
      </c>
      <c r="G21" s="6">
        <f t="shared" si="0"/>
        <v>0.29548550245291105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10706959</v>
      </c>
      <c r="E23" s="1">
        <v>10706959</v>
      </c>
      <c r="F23" s="1">
        <v>1294801.084</v>
      </c>
      <c r="G23" s="6">
        <f t="shared" si="0"/>
        <v>0.12093079687705911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930003926</v>
      </c>
      <c r="E26" s="19">
        <f>SUM(E13:E25)</f>
        <v>879178740</v>
      </c>
      <c r="F26" s="19">
        <f>SUM(F13:F25)</f>
        <v>298458865.35699993</v>
      </c>
      <c r="G26" s="20">
        <f>F26/E26</f>
        <v>0.3394746162276398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E12" sqref="E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41564965</v>
      </c>
      <c r="E13" s="1">
        <v>41564965</v>
      </c>
      <c r="F13" s="1">
        <v>18130655.665</v>
      </c>
      <c r="G13" s="6">
        <f>_xlfn.IFERROR(F13/E13,0)</f>
        <v>0.4362004314210297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49241021</v>
      </c>
      <c r="E14" s="2">
        <v>49241021</v>
      </c>
      <c r="F14" s="1">
        <v>9376145.753999999</v>
      </c>
      <c r="G14" s="6">
        <f aca="true" t="shared" si="0" ref="G14:G29">_xlfn.IFERROR(F14/E14,0)</f>
        <v>0.1904133091391423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39181681</v>
      </c>
      <c r="E15" s="2">
        <v>39181681</v>
      </c>
      <c r="F15" s="1">
        <v>8211135.688000001</v>
      </c>
      <c r="G15" s="6">
        <f t="shared" si="0"/>
        <v>0.2095656816765978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42704555</v>
      </c>
      <c r="E16" s="2">
        <v>42704555</v>
      </c>
      <c r="F16" s="1">
        <v>23320221.942</v>
      </c>
      <c r="G16" s="6">
        <f t="shared" si="0"/>
        <v>0.5460827759942705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53927268</v>
      </c>
      <c r="E17" s="2">
        <v>53927268</v>
      </c>
      <c r="F17" s="1">
        <v>14463722.222999997</v>
      </c>
      <c r="G17" s="6">
        <f t="shared" si="0"/>
        <v>0.2682079541466851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81434484</v>
      </c>
      <c r="E18" s="2">
        <v>81434484</v>
      </c>
      <c r="F18" s="1">
        <v>35059301.033</v>
      </c>
      <c r="G18" s="6">
        <f t="shared" si="0"/>
        <v>0.4305215593064972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45368861</v>
      </c>
      <c r="E19" s="2">
        <v>45368861</v>
      </c>
      <c r="F19" s="1">
        <v>16768422.145</v>
      </c>
      <c r="G19" s="6">
        <f t="shared" si="0"/>
        <v>0.3696020084127746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27990969</v>
      </c>
      <c r="E20" s="2">
        <v>27990969</v>
      </c>
      <c r="F20" s="1">
        <v>5551941.569999998</v>
      </c>
      <c r="G20" s="6">
        <f t="shared" si="0"/>
        <v>0.1983476016853864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54883170</v>
      </c>
      <c r="E21" s="2">
        <v>54883170</v>
      </c>
      <c r="F21" s="1">
        <v>15533569.151000002</v>
      </c>
      <c r="G21" s="6">
        <f t="shared" si="0"/>
        <v>0.2830297366387547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39102752</v>
      </c>
      <c r="E22" s="2">
        <v>39102752</v>
      </c>
      <c r="F22" s="1">
        <v>13402791.842</v>
      </c>
      <c r="G22" s="6">
        <f t="shared" si="0"/>
        <v>0.3427582754789228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95771562</v>
      </c>
      <c r="E23" s="2">
        <v>95771562</v>
      </c>
      <c r="F23" s="1">
        <v>41065543.283999994</v>
      </c>
      <c r="G23" s="6">
        <f>_xlfn.IFERROR(F23/E23,0)</f>
        <v>0.4287863999127423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78081812</v>
      </c>
      <c r="E24" s="2">
        <v>78081812</v>
      </c>
      <c r="F24" s="1">
        <v>16385218.811</v>
      </c>
      <c r="G24" s="6">
        <f t="shared" si="0"/>
        <v>0.2098468054378656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58330689</v>
      </c>
      <c r="E25" s="2">
        <v>58330689</v>
      </c>
      <c r="F25" s="1">
        <v>16148121.283000004</v>
      </c>
      <c r="G25" s="6">
        <f t="shared" si="0"/>
        <v>0.2768374857187098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86750817</v>
      </c>
      <c r="E26" s="2">
        <v>86750817</v>
      </c>
      <c r="F26" s="1">
        <v>37154600.762</v>
      </c>
      <c r="G26" s="6">
        <f t="shared" si="0"/>
        <v>0.428291076059837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22761321</v>
      </c>
      <c r="E27" s="2">
        <v>22761321</v>
      </c>
      <c r="F27" s="1">
        <v>5698815.163</v>
      </c>
      <c r="G27" s="6">
        <f t="shared" si="0"/>
        <v>0.2503727777047738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27168662</v>
      </c>
      <c r="E28" s="2">
        <v>27168662</v>
      </c>
      <c r="F28" s="1">
        <v>9698753.334</v>
      </c>
      <c r="G28" s="6">
        <f t="shared" si="0"/>
        <v>0.3569831055353407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34914151</v>
      </c>
      <c r="E29" s="2">
        <v>34914151</v>
      </c>
      <c r="F29" s="1">
        <v>12489905.706999997</v>
      </c>
      <c r="G29" s="6">
        <f t="shared" si="0"/>
        <v>0.35773190380599534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50825186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930003926</v>
      </c>
      <c r="E31" s="22">
        <f>+SUM(E13:E30)</f>
        <v>879178740</v>
      </c>
      <c r="F31" s="22">
        <f>+SUM(F13:F30)</f>
        <v>298458865.357</v>
      </c>
      <c r="G31" s="23">
        <f>F31/E31</f>
        <v>0.3394746162276399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L13" sqref="L13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8974172</v>
      </c>
      <c r="E13" s="1">
        <v>6654517</v>
      </c>
      <c r="F13" s="1">
        <v>1329915.107</v>
      </c>
      <c r="G13" s="6">
        <f>+IF(E13=0,"-",F13/E13)</f>
        <v>0.1998514853895482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147022684</v>
      </c>
      <c r="E14" s="1">
        <v>128248926</v>
      </c>
      <c r="F14" s="2">
        <v>30830387.428999994</v>
      </c>
      <c r="G14" s="6">
        <f aca="true" t="shared" si="0" ref="G14:G24">+IF(E14=0,"-",F14/E14)</f>
        <v>0.240394897568187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1218249119</v>
      </c>
      <c r="E15" s="1">
        <v>1185534159</v>
      </c>
      <c r="F15" s="1">
        <v>345265826.26300013</v>
      </c>
      <c r="G15" s="6">
        <f t="shared" si="0"/>
        <v>0.2912322885358549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76361489</v>
      </c>
      <c r="F16" s="1">
        <v>26590987.052</v>
      </c>
      <c r="G16" s="6">
        <f t="shared" si="0"/>
        <v>0.34822509880602254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62712374</v>
      </c>
      <c r="E17" s="1">
        <v>62712374</v>
      </c>
      <c r="F17" s="1">
        <v>9505929.852000002</v>
      </c>
      <c r="G17" s="6">
        <f t="shared" si="0"/>
        <v>0.15157981185658834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156983</v>
      </c>
      <c r="E19" s="1">
        <v>120500</v>
      </c>
      <c r="F19" s="1">
        <v>30150</v>
      </c>
      <c r="G19" s="6">
        <f t="shared" si="0"/>
        <v>0.25020746887966805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146595670</v>
      </c>
      <c r="F20" s="1">
        <v>33265231.99000001</v>
      </c>
      <c r="G20" s="6">
        <f t="shared" si="0"/>
        <v>0.22691824383353212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345996702</v>
      </c>
      <c r="E21" s="1">
        <v>345996702</v>
      </c>
      <c r="F21" s="1">
        <v>180925338.98599997</v>
      </c>
      <c r="G21" s="6">
        <f t="shared" si="0"/>
        <v>0.522910588280694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6469921</v>
      </c>
      <c r="F22" s="1">
        <v>994878.9659999999</v>
      </c>
      <c r="G22" s="6">
        <f t="shared" si="0"/>
        <v>0.15376987848846993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193612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137251.79</v>
      </c>
      <c r="G24" s="6">
        <f t="shared" si="0"/>
        <v>0.25409939831528283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2015760028</v>
      </c>
      <c r="E25" s="19">
        <f>+SUM(E13:E24)</f>
        <v>1959276134</v>
      </c>
      <c r="F25" s="19">
        <f>+SUM(F13:F24)</f>
        <v>628875897.4350001</v>
      </c>
      <c r="G25" s="20">
        <f>F25/E25</f>
        <v>0.3209735914820264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90" zoomScaleNormal="90" zoomScalePageLayoutView="0" workbookViewId="0" topLeftCell="A5">
      <selection activeCell="E12" sqref="E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8" width="12.28125" style="7" customWidth="1"/>
    <col min="9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60956605</v>
      </c>
      <c r="E13" s="1">
        <v>60956605</v>
      </c>
      <c r="F13" s="1">
        <v>29340705.917000007</v>
      </c>
      <c r="G13" s="6">
        <f>_xlfn.IFERROR(F13/E13,0)</f>
        <v>0.48133759937909937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40121692</v>
      </c>
      <c r="E14" s="2">
        <v>40121692</v>
      </c>
      <c r="F14" s="1">
        <v>8464836.319</v>
      </c>
      <c r="G14" s="6">
        <f aca="true" t="shared" si="0" ref="G14:G29">_xlfn.IFERROR(F14/E14,0)</f>
        <v>0.21097904642207013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56847053</v>
      </c>
      <c r="E15" s="2">
        <v>56847053</v>
      </c>
      <c r="F15" s="1">
        <v>12142911.097999997</v>
      </c>
      <c r="G15" s="6">
        <f t="shared" si="0"/>
        <v>0.2136066947568944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72926667</v>
      </c>
      <c r="E16" s="2">
        <v>72926667</v>
      </c>
      <c r="F16" s="1">
        <v>13656208.949999997</v>
      </c>
      <c r="G16" s="6">
        <f t="shared" si="0"/>
        <v>0.18725946915961478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96650866</v>
      </c>
      <c r="E17" s="2">
        <v>96650866</v>
      </c>
      <c r="F17" s="1">
        <v>25528358.255000003</v>
      </c>
      <c r="G17" s="6">
        <f t="shared" si="0"/>
        <v>0.2641296380624257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160660054</v>
      </c>
      <c r="E18" s="2">
        <v>160660054</v>
      </c>
      <c r="F18" s="1">
        <v>72551379.384</v>
      </c>
      <c r="G18" s="6">
        <f t="shared" si="0"/>
        <v>0.4515831880898036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231469133</v>
      </c>
      <c r="E19" s="2">
        <v>231469133</v>
      </c>
      <c r="F19" s="1">
        <v>101029909.44100004</v>
      </c>
      <c r="G19" s="6">
        <f t="shared" si="0"/>
        <v>0.43647249260228593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97224422</v>
      </c>
      <c r="E20" s="2">
        <v>97224422</v>
      </c>
      <c r="F20" s="1">
        <v>23844178.956999995</v>
      </c>
      <c r="G20" s="6">
        <f t="shared" si="0"/>
        <v>0.24524886305829613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93482942</v>
      </c>
      <c r="E21" s="2">
        <v>93482942</v>
      </c>
      <c r="F21" s="1">
        <v>22107785.197</v>
      </c>
      <c r="G21" s="6">
        <f t="shared" si="0"/>
        <v>0.23649004539245247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62657924</v>
      </c>
      <c r="E22" s="2">
        <v>62657924</v>
      </c>
      <c r="F22" s="1">
        <v>14836032.728000004</v>
      </c>
      <c r="G22" s="6">
        <f t="shared" si="0"/>
        <v>0.23677823618924884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171023967</v>
      </c>
      <c r="E23" s="2">
        <v>171023967</v>
      </c>
      <c r="F23" s="1">
        <v>66549539.72</v>
      </c>
      <c r="G23" s="6">
        <f>_xlfn.IFERROR(F23/E23,0)</f>
        <v>0.3891240560453144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155558227</v>
      </c>
      <c r="E24" s="2">
        <v>155558227</v>
      </c>
      <c r="F24" s="1">
        <v>49372514.90500002</v>
      </c>
      <c r="G24" s="6">
        <f t="shared" si="0"/>
        <v>0.3173892879673926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128439580</v>
      </c>
      <c r="E25" s="2">
        <v>128439580</v>
      </c>
      <c r="F25" s="1">
        <v>36262946.592999995</v>
      </c>
      <c r="G25" s="6">
        <f t="shared" si="0"/>
        <v>0.2823346712360784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237001447</v>
      </c>
      <c r="E26" s="2">
        <v>237001447</v>
      </c>
      <c r="F26" s="1">
        <v>52444948.53999999</v>
      </c>
      <c r="G26" s="6">
        <f t="shared" si="0"/>
        <v>0.22128535164597535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98569324</v>
      </c>
      <c r="E27" s="2">
        <v>98569324</v>
      </c>
      <c r="F27" s="1">
        <v>35169392.047000006</v>
      </c>
      <c r="G27" s="6">
        <f t="shared" si="0"/>
        <v>0.35679855171777386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68809715</v>
      </c>
      <c r="E28" s="2">
        <v>68809715</v>
      </c>
      <c r="F28" s="1">
        <v>24092097.738999996</v>
      </c>
      <c r="G28" s="6">
        <f t="shared" si="0"/>
        <v>0.35012639914291166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126876516</v>
      </c>
      <c r="E29" s="2">
        <v>126876516</v>
      </c>
      <c r="F29" s="1">
        <v>41482151.64500001</v>
      </c>
      <c r="G29" s="6">
        <f t="shared" si="0"/>
        <v>0.32694901273140264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56483894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2015760028</v>
      </c>
      <c r="E31" s="22">
        <f>+SUM(E13:E30)</f>
        <v>1959276134</v>
      </c>
      <c r="F31" s="22">
        <f>+SUM(F13:F30)</f>
        <v>628875897.4350001</v>
      </c>
      <c r="G31" s="23">
        <f>F31/E31</f>
        <v>0.3209735914820264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2022-07-26T13:38:42Z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/InformaciondePresupuestoMOP/informedeejecucionpresupuestaria/Documents/2022/Decretado_Ejecutado_Junio_2022.xls</vt:lpwstr>
  </property>
  <property fmtid="{D5CDD505-2E9C-101B-9397-08002B2CF9AE}" pid="5" name="M">
    <vt:lpwstr>6.00000000000000</vt:lpwstr>
  </property>
  <property fmtid="{D5CDD505-2E9C-101B-9397-08002B2CF9AE}" pid="6" name="A">
    <vt:lpwstr>2022</vt:lpwstr>
  </property>
</Properties>
</file>