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2855" activeTab="0"/>
  </bookViews>
  <sheets>
    <sheet name="Por servicio FET" sheetId="1" r:id="rId1"/>
    <sheet name="Por region FET" sheetId="2" r:id="rId2"/>
    <sheet name="Por servicio REGU" sheetId="3" r:id="rId3"/>
    <sheet name="Por region REGU" sheetId="4" r:id="rId4"/>
  </sheets>
  <definedNames>
    <definedName name="_xlfn.IFERROR" hidden="1">#NAME?</definedName>
    <definedName name="_xlnm.Print_Area" localSheetId="1">'Por region FET'!$B$1:$G$32</definedName>
    <definedName name="_xlnm.Print_Area" localSheetId="3">'Por region REGU'!$B$1:$G$32</definedName>
    <definedName name="_xlnm.Print_Area" localSheetId="0">'Por servicio FET'!$B$1:$G$27</definedName>
    <definedName name="_xlnm.Print_Area" localSheetId="2">'Por servicio REGU'!$B$1:$G$26</definedName>
  </definedNames>
  <calcPr fullCalcOnLoad="1"/>
</workbook>
</file>

<file path=xl/sharedStrings.xml><?xml version="1.0" encoding="utf-8"?>
<sst xmlns="http://schemas.openxmlformats.org/spreadsheetml/2006/main" count="111" uniqueCount="47">
  <si>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</si>
  <si>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</si>
  <si>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</si>
  <si>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</si>
  <si>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</si>
  <si>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</si>
  <si>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</si>
  <si>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</si>
  <si>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</si>
  <si>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</si>
  <si>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</si>
  <si>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</si>
  <si>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</si>
  <si>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</si>
  <si>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</si>
  <si>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</si>
  <si>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</si>
  <si>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</si>
  <si>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</si>
  <si>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</si>
  <si>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</si>
  <si>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</si>
  <si>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</si>
  <si>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</si>
  <si>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</si>
  <si>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</si>
  <si>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</si>
  <si>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</si>
  <si>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</si>
  <si>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</si>
  <si>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</si>
  <si>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</si>
  <si>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</si>
  <si>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</si>
  <si>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</si>
  <si>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</si>
  <si>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</si>
  <si>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</si>
  <si>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</si>
  <si>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</si>
  <si>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FINANCIAMIENTO REGULAR</t>
  </si>
  <si>
    <t>FINANCIAMIENTO FET-COVID 19</t>
  </si>
  <si>
    <t>SECRETARIA  Y ADM. GRAL</t>
  </si>
  <si>
    <t>(Miles de $ 2022)</t>
  </si>
  <si>
    <t>PRESUPUESTO MOP AÑO 2022</t>
  </si>
  <si>
    <t>PRESUPUESTO MOP AÑO 2022 POR REGION</t>
  </si>
  <si>
    <t>SITUACION AL CIERRE DEL MES DE JULIO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</si>
</sst>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64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0" zoomScaleNormal="80" zoomScalePageLayoutView="0" workbookViewId="0" topLeftCell="A2">
      <selection activeCell="N7" sqref="N7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26.8515625" style="7" customWidth="1"/>
    <col min="4" max="4" width="25.140625" style="7" customWidth="1"/>
    <col min="5" max="5" width="22.57421875" style="7" customWidth="1"/>
    <col min="6" max="6" width="24.421875" style="7" customWidth="1"/>
    <col min="7" max="7" width="22.574218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60.7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42</v>
      </c>
      <c r="C13" s="1">
        <v>26309</v>
      </c>
      <c r="D13" s="1">
        <v>0</v>
      </c>
      <c r="E13" s="1">
        <v>0</v>
      </c>
      <c r="F13" s="1">
        <v>0</v>
      </c>
      <c r="G13" s="6" t="str">
        <f aca="true" t="shared" si="0" ref="G13:G25">+IF(E13=0,"-",F13/E13)</f>
        <v>-</v>
      </c>
    </row>
    <row r="14" spans="1:7" s="10" customFormat="1" ht="18" customHeight="1">
      <c r="A14" s="4"/>
      <c r="B14" s="15" t="s">
        <v>1</v>
      </c>
      <c r="C14" s="1">
        <v>32064677</v>
      </c>
      <c r="D14" s="1">
        <v>5161946</v>
      </c>
      <c r="E14" s="1">
        <v>5161946</v>
      </c>
      <c r="F14" s="1">
        <v>324178.50599999994</v>
      </c>
      <c r="G14" s="6">
        <f>+IF(E14=0,"-",F14/E14)</f>
        <v>0.06280160737830266</v>
      </c>
    </row>
    <row r="15" spans="1:7" s="10" customFormat="1" ht="18" customHeight="1">
      <c r="A15" s="4"/>
      <c r="B15" s="16" t="s">
        <v>27</v>
      </c>
      <c r="C15" s="1">
        <v>130812721</v>
      </c>
      <c r="D15" s="1">
        <v>118966016</v>
      </c>
      <c r="E15" s="1">
        <v>118847302</v>
      </c>
      <c r="F15" s="2">
        <v>45068952.93500001</v>
      </c>
      <c r="G15" s="6">
        <f t="shared" si="0"/>
        <v>0.3792172996489227</v>
      </c>
    </row>
    <row r="16" spans="1:7" s="10" customFormat="1" ht="18" customHeight="1">
      <c r="A16" s="4"/>
      <c r="B16" s="16" t="s">
        <v>2</v>
      </c>
      <c r="C16" s="1">
        <v>581829225</v>
      </c>
      <c r="D16" s="1">
        <v>568556478</v>
      </c>
      <c r="E16" s="1">
        <v>568517022</v>
      </c>
      <c r="F16" s="1">
        <v>229143773.49</v>
      </c>
      <c r="G16" s="6">
        <f t="shared" si="0"/>
        <v>0.4030552553798468</v>
      </c>
    </row>
    <row r="17" spans="1:7" s="10" customFormat="1" ht="18" customHeight="1">
      <c r="A17" s="4"/>
      <c r="B17" s="16" t="s">
        <v>28</v>
      </c>
      <c r="C17" s="1">
        <v>23172423</v>
      </c>
      <c r="D17" s="1">
        <v>21463298</v>
      </c>
      <c r="E17" s="1">
        <v>21463285</v>
      </c>
      <c r="F17" s="1">
        <v>6223491.542</v>
      </c>
      <c r="G17" s="6">
        <f t="shared" si="0"/>
        <v>0.2899598799531386</v>
      </c>
    </row>
    <row r="18" spans="1:7" s="10" customFormat="1" ht="18" customHeight="1">
      <c r="A18" s="4"/>
      <c r="B18" s="16" t="s">
        <v>3</v>
      </c>
      <c r="C18" s="1">
        <v>55033938</v>
      </c>
      <c r="D18" s="1">
        <v>54501060</v>
      </c>
      <c r="E18" s="1">
        <v>54501060</v>
      </c>
      <c r="F18" s="1">
        <v>31069531.795</v>
      </c>
      <c r="G18" s="6">
        <f t="shared" si="0"/>
        <v>0.5700720645616801</v>
      </c>
    </row>
    <row r="19" spans="1:7" s="10" customFormat="1" ht="18" customHeight="1">
      <c r="A19" s="4"/>
      <c r="B19" s="16" t="s">
        <v>5</v>
      </c>
      <c r="C19" s="1">
        <v>451044</v>
      </c>
      <c r="D19" s="1">
        <v>0</v>
      </c>
      <c r="E19" s="1">
        <v>0</v>
      </c>
      <c r="F19" s="2">
        <v>0</v>
      </c>
      <c r="G19" s="6" t="str">
        <f t="shared" si="0"/>
        <v>-</v>
      </c>
    </row>
    <row r="20" spans="1:7" s="10" customFormat="1" ht="18" customHeight="1">
      <c r="A20" s="4"/>
      <c r="B20" s="16" t="s">
        <v>4</v>
      </c>
      <c r="C20" s="1">
        <v>175898</v>
      </c>
      <c r="D20" s="1">
        <v>0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29</v>
      </c>
      <c r="C21" s="1">
        <v>129907392</v>
      </c>
      <c r="D21" s="1">
        <v>129810300</v>
      </c>
      <c r="E21" s="1">
        <v>89331684</v>
      </c>
      <c r="F21" s="1">
        <v>32479128.204000015</v>
      </c>
      <c r="G21" s="6">
        <f t="shared" si="0"/>
        <v>0.36357904328770985</v>
      </c>
    </row>
    <row r="22" spans="1:7" s="10" customFormat="1" ht="18" customHeight="1">
      <c r="A22" s="4"/>
      <c r="B22" s="16" t="s">
        <v>32</v>
      </c>
      <c r="C22" s="1">
        <v>221613185</v>
      </c>
      <c r="D22" s="1">
        <v>11772901</v>
      </c>
      <c r="E22" s="1">
        <v>11772901</v>
      </c>
      <c r="F22" s="1">
        <v>0</v>
      </c>
      <c r="G22" s="6">
        <f t="shared" si="0"/>
        <v>0</v>
      </c>
    </row>
    <row r="23" spans="1:7" s="10" customFormat="1" ht="18" customHeight="1">
      <c r="A23" s="4"/>
      <c r="B23" s="16" t="s">
        <v>31</v>
      </c>
      <c r="C23" s="1">
        <v>8638619</v>
      </c>
      <c r="D23" s="1">
        <v>10706959</v>
      </c>
      <c r="E23" s="1">
        <v>10706959</v>
      </c>
      <c r="F23" s="1">
        <v>2475712.384</v>
      </c>
      <c r="G23" s="6">
        <f t="shared" si="0"/>
        <v>0.23122460672540168</v>
      </c>
    </row>
    <row r="24" spans="1:7" s="10" customFormat="1" ht="18" customHeight="1">
      <c r="A24" s="4"/>
      <c r="B24" s="24" t="s">
        <v>24</v>
      </c>
      <c r="C24" s="1"/>
      <c r="D24" s="1"/>
      <c r="E24" s="1"/>
      <c r="F24" s="1"/>
      <c r="G24" s="6" t="str">
        <f t="shared" si="0"/>
        <v>-</v>
      </c>
    </row>
    <row r="25" spans="1:7" s="10" customFormat="1" ht="18" customHeight="1">
      <c r="A25" s="4"/>
      <c r="B25" s="24" t="s">
        <v>39</v>
      </c>
      <c r="C25" s="1"/>
      <c r="D25" s="1"/>
      <c r="E25" s="1"/>
      <c r="F25" s="2"/>
      <c r="G25" s="6" t="str">
        <f t="shared" si="0"/>
        <v>-</v>
      </c>
    </row>
    <row r="26" spans="1:7" s="10" customFormat="1" ht="18" customHeight="1" thickBot="1">
      <c r="A26" s="5"/>
      <c r="B26" s="18" t="s">
        <v>7</v>
      </c>
      <c r="C26" s="19">
        <f>SUM(C13:C25)</f>
        <v>1183725431</v>
      </c>
      <c r="D26" s="19">
        <f>SUM(D13:D25)</f>
        <v>920938958</v>
      </c>
      <c r="E26" s="19">
        <f>SUM(E13:E25)</f>
        <v>880302159</v>
      </c>
      <c r="F26" s="19">
        <f>SUM(F13:F25)</f>
        <v>346784768.856</v>
      </c>
      <c r="G26" s="20">
        <f>F26/E26</f>
        <v>0.3939383373203791</v>
      </c>
    </row>
    <row r="28" ht="12.75">
      <c r="G28" s="7"/>
    </row>
  </sheetData>
  <sheetProtection/>
  <mergeCells count="5">
    <mergeCell ref="B4:G4"/>
    <mergeCell ref="B5:G5"/>
    <mergeCell ref="B6:G6"/>
    <mergeCell ref="B7:G7"/>
    <mergeCell ref="B8:G8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6">
      <selection activeCell="B40" sqref="B40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19.28125" style="7" customWidth="1"/>
    <col min="7" max="7" width="19.281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56290256</v>
      </c>
      <c r="D13" s="1">
        <v>40550085</v>
      </c>
      <c r="E13" s="1">
        <v>40550085</v>
      </c>
      <c r="F13" s="1">
        <v>21182102.786000002</v>
      </c>
      <c r="G13" s="6">
        <f>_xlfn.IFERROR(F13/E13,0)</f>
        <v>0.5223688874141694</v>
      </c>
    </row>
    <row r="14" spans="1:7" s="10" customFormat="1" ht="18" customHeight="1">
      <c r="A14" s="25"/>
      <c r="B14" s="16" t="s">
        <v>14</v>
      </c>
      <c r="C14" s="2">
        <v>38765143</v>
      </c>
      <c r="D14" s="2">
        <v>50402405</v>
      </c>
      <c r="E14" s="2">
        <v>50402405</v>
      </c>
      <c r="F14" s="1">
        <v>11154120.456</v>
      </c>
      <c r="G14" s="6">
        <f aca="true" t="shared" si="0" ref="G14:G29">_xlfn.IFERROR(F14/E14,0)</f>
        <v>0.22130135369532467</v>
      </c>
    </row>
    <row r="15" spans="1:7" s="10" customFormat="1" ht="18" customHeight="1">
      <c r="A15" s="25"/>
      <c r="B15" s="16" t="s">
        <v>15</v>
      </c>
      <c r="C15" s="2">
        <v>28390081</v>
      </c>
      <c r="D15" s="2">
        <v>35746416</v>
      </c>
      <c r="E15" s="2">
        <v>35746416</v>
      </c>
      <c r="F15" s="1">
        <v>12830016.311999999</v>
      </c>
      <c r="G15" s="6">
        <f t="shared" si="0"/>
        <v>0.35891755727343405</v>
      </c>
    </row>
    <row r="16" spans="1:7" s="10" customFormat="1" ht="18" customHeight="1">
      <c r="A16" s="25"/>
      <c r="B16" s="16" t="s">
        <v>16</v>
      </c>
      <c r="C16" s="2">
        <v>83729203</v>
      </c>
      <c r="D16" s="2">
        <v>45739535</v>
      </c>
      <c r="E16" s="2">
        <v>45739535</v>
      </c>
      <c r="F16" s="1">
        <v>26622287.905</v>
      </c>
      <c r="G16" s="6">
        <f t="shared" si="0"/>
        <v>0.5820410702688604</v>
      </c>
    </row>
    <row r="17" spans="1:7" s="10" customFormat="1" ht="18" customHeight="1">
      <c r="A17" s="25"/>
      <c r="B17" s="16" t="s">
        <v>17</v>
      </c>
      <c r="C17" s="2">
        <v>51175920</v>
      </c>
      <c r="D17" s="2">
        <v>55744501</v>
      </c>
      <c r="E17" s="2">
        <v>55744501</v>
      </c>
      <c r="F17" s="1">
        <v>15911739.418</v>
      </c>
      <c r="G17" s="6">
        <f t="shared" si="0"/>
        <v>0.28544052117355934</v>
      </c>
    </row>
    <row r="18" spans="1:7" s="10" customFormat="1" ht="18" customHeight="1">
      <c r="A18" s="25"/>
      <c r="B18" s="16" t="s">
        <v>18</v>
      </c>
      <c r="C18" s="2">
        <v>85839937</v>
      </c>
      <c r="D18" s="2">
        <v>85558997</v>
      </c>
      <c r="E18" s="2">
        <v>85558997</v>
      </c>
      <c r="F18" s="1">
        <v>40056934.061000004</v>
      </c>
      <c r="G18" s="6">
        <f t="shared" si="0"/>
        <v>0.4681790982308968</v>
      </c>
    </row>
    <row r="19" spans="1:7" s="10" customFormat="1" ht="18" customHeight="1">
      <c r="A19" s="25"/>
      <c r="B19" s="16" t="s">
        <v>37</v>
      </c>
      <c r="C19" s="2">
        <v>172588138</v>
      </c>
      <c r="D19" s="2">
        <v>45390676</v>
      </c>
      <c r="E19" s="2">
        <v>45390676</v>
      </c>
      <c r="F19" s="1">
        <v>19948114.987</v>
      </c>
      <c r="G19" s="6">
        <f t="shared" si="0"/>
        <v>0.4394760498169272</v>
      </c>
    </row>
    <row r="20" spans="1:7" s="10" customFormat="1" ht="18" customHeight="1">
      <c r="A20" s="25"/>
      <c r="B20" s="17" t="s">
        <v>38</v>
      </c>
      <c r="C20" s="2">
        <v>27868906</v>
      </c>
      <c r="D20" s="2">
        <v>41737637</v>
      </c>
      <c r="E20" s="2">
        <v>41737637</v>
      </c>
      <c r="F20" s="1">
        <v>7583633.478</v>
      </c>
      <c r="G20" s="6">
        <f t="shared" si="0"/>
        <v>0.18169771992602265</v>
      </c>
    </row>
    <row r="21" spans="1:7" s="10" customFormat="1" ht="18" customHeight="1">
      <c r="A21" s="25"/>
      <c r="B21" s="17" t="s">
        <v>19</v>
      </c>
      <c r="C21" s="2">
        <v>46724489</v>
      </c>
      <c r="D21" s="2">
        <v>44466999</v>
      </c>
      <c r="E21" s="2">
        <v>44466999</v>
      </c>
      <c r="F21" s="1">
        <v>17100961.487000003</v>
      </c>
      <c r="G21" s="6">
        <f t="shared" si="0"/>
        <v>0.3845764695521729</v>
      </c>
    </row>
    <row r="22" spans="1:7" s="10" customFormat="1" ht="18" customHeight="1">
      <c r="A22" s="25"/>
      <c r="B22" s="17" t="s">
        <v>30</v>
      </c>
      <c r="C22" s="2">
        <v>25589602</v>
      </c>
      <c r="D22" s="2">
        <v>45318481</v>
      </c>
      <c r="E22" s="2">
        <v>45318481</v>
      </c>
      <c r="F22" s="1">
        <v>14870344.624</v>
      </c>
      <c r="G22" s="6">
        <f t="shared" si="0"/>
        <v>0.32812981141181674</v>
      </c>
    </row>
    <row r="23" spans="1:7" s="10" customFormat="1" ht="18" customHeight="1">
      <c r="A23" s="25"/>
      <c r="B23" s="16" t="s">
        <v>33</v>
      </c>
      <c r="C23" s="2">
        <v>128076173</v>
      </c>
      <c r="D23" s="2">
        <v>100940346</v>
      </c>
      <c r="E23" s="2">
        <v>100940346</v>
      </c>
      <c r="F23" s="1">
        <v>45622522.991</v>
      </c>
      <c r="G23" s="6">
        <f>_xlfn.IFERROR(F23/E23,0)</f>
        <v>0.45197510013488557</v>
      </c>
    </row>
    <row r="24" spans="1:7" s="10" customFormat="1" ht="18" customHeight="1">
      <c r="A24" s="25"/>
      <c r="B24" s="16" t="s">
        <v>20</v>
      </c>
      <c r="C24" s="2">
        <v>88226041</v>
      </c>
      <c r="D24" s="2">
        <v>56997635</v>
      </c>
      <c r="E24" s="2">
        <v>56997635</v>
      </c>
      <c r="F24" s="1">
        <v>18959443.805</v>
      </c>
      <c r="G24" s="6">
        <f t="shared" si="0"/>
        <v>0.33263562260083246</v>
      </c>
    </row>
    <row r="25" spans="1:7" s="10" customFormat="1" ht="18" customHeight="1">
      <c r="A25" s="25"/>
      <c r="B25" s="16" t="s">
        <v>21</v>
      </c>
      <c r="C25" s="2">
        <v>54347935</v>
      </c>
      <c r="D25" s="2">
        <v>52056188</v>
      </c>
      <c r="E25" s="2">
        <v>52056188</v>
      </c>
      <c r="F25" s="1">
        <v>18110888.893</v>
      </c>
      <c r="G25" s="6">
        <f t="shared" si="0"/>
        <v>0.347910394303171</v>
      </c>
    </row>
    <row r="26" spans="1:7" s="10" customFormat="1" ht="18" customHeight="1">
      <c r="A26" s="25"/>
      <c r="B26" s="16" t="s">
        <v>22</v>
      </c>
      <c r="C26" s="2">
        <v>61938110</v>
      </c>
      <c r="D26" s="2">
        <v>86970117</v>
      </c>
      <c r="E26" s="2">
        <v>86970117</v>
      </c>
      <c r="F26" s="1">
        <v>42002200.475999996</v>
      </c>
      <c r="G26" s="6">
        <f t="shared" si="0"/>
        <v>0.482949798446287</v>
      </c>
    </row>
    <row r="27" spans="1:7" s="10" customFormat="1" ht="18" customHeight="1">
      <c r="A27" s="25"/>
      <c r="B27" s="16" t="s">
        <v>34</v>
      </c>
      <c r="C27" s="2">
        <v>21061454</v>
      </c>
      <c r="D27" s="2">
        <v>30288130</v>
      </c>
      <c r="E27" s="2">
        <v>30288130</v>
      </c>
      <c r="F27" s="1">
        <v>6925329.592</v>
      </c>
      <c r="G27" s="6">
        <f t="shared" si="0"/>
        <v>0.22864830519414703</v>
      </c>
    </row>
    <row r="28" spans="1:7" s="10" customFormat="1" ht="18" customHeight="1">
      <c r="A28" s="25"/>
      <c r="B28" s="16" t="s">
        <v>35</v>
      </c>
      <c r="C28" s="2">
        <v>49311173</v>
      </c>
      <c r="D28" s="2">
        <v>27139662</v>
      </c>
      <c r="E28" s="2">
        <v>27139662</v>
      </c>
      <c r="F28" s="1">
        <v>10330571.874000002</v>
      </c>
      <c r="G28" s="6">
        <f t="shared" si="0"/>
        <v>0.38064482431652985</v>
      </c>
    </row>
    <row r="29" spans="1:7" s="10" customFormat="1" ht="18" customHeight="1">
      <c r="A29" s="25"/>
      <c r="B29" s="16" t="s">
        <v>36</v>
      </c>
      <c r="C29" s="2">
        <v>163802870</v>
      </c>
      <c r="D29" s="2">
        <v>35254349</v>
      </c>
      <c r="E29" s="2">
        <v>35254349</v>
      </c>
      <c r="F29" s="1">
        <v>17573555.710999995</v>
      </c>
      <c r="G29" s="6">
        <f t="shared" si="0"/>
        <v>0.498479087246796</v>
      </c>
    </row>
    <row r="30" spans="1:7" s="10" customFormat="1" ht="18" customHeight="1" thickBot="1">
      <c r="A30" s="4"/>
      <c r="B30" s="16" t="s">
        <v>23</v>
      </c>
      <c r="C30" s="2">
        <v>0</v>
      </c>
      <c r="D30" s="2">
        <v>40636799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1183725431</v>
      </c>
      <c r="D31" s="22">
        <f>SUM(D13:D30)</f>
        <v>920938958</v>
      </c>
      <c r="E31" s="22">
        <f>+SUM(E13:E30)</f>
        <v>880302159</v>
      </c>
      <c r="F31" s="22">
        <f>+SUM(F13:F30)</f>
        <v>346784768.85600007</v>
      </c>
      <c r="G31" s="23">
        <f>F31/E31</f>
        <v>0.3939383373203792</v>
      </c>
    </row>
    <row r="40" ht="12.75">
      <c r="F40" s="7" t="s">
        <v>25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H1" sqref="H1:M16384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1</v>
      </c>
      <c r="C13" s="1">
        <v>8974172</v>
      </c>
      <c r="D13" s="1">
        <v>8974172</v>
      </c>
      <c r="E13" s="1">
        <v>7698320</v>
      </c>
      <c r="F13" s="1">
        <v>1964402.5760000001</v>
      </c>
      <c r="G13" s="6">
        <f>+IF(E13=0,"-",F13/E13)</f>
        <v>0.25517289174780994</v>
      </c>
    </row>
    <row r="14" spans="1:7" s="10" customFormat="1" ht="18" customHeight="1">
      <c r="A14" s="4"/>
      <c r="B14" s="16" t="s">
        <v>27</v>
      </c>
      <c r="C14" s="1">
        <v>147022684</v>
      </c>
      <c r="D14" s="1">
        <v>147022684</v>
      </c>
      <c r="E14" s="1">
        <v>139817477</v>
      </c>
      <c r="F14" s="2">
        <v>40520838.588999994</v>
      </c>
      <c r="G14" s="6">
        <f aca="true" t="shared" si="0" ref="G14:G24">+IF(E14=0,"-",F14/E14)</f>
        <v>0.28981240012648773</v>
      </c>
    </row>
    <row r="15" spans="1:7" s="10" customFormat="1" ht="18" customHeight="1">
      <c r="A15" s="4"/>
      <c r="B15" s="16" t="s">
        <v>2</v>
      </c>
      <c r="C15" s="1">
        <v>1220635546</v>
      </c>
      <c r="D15" s="1">
        <v>1092879968</v>
      </c>
      <c r="E15" s="1">
        <v>1068193681</v>
      </c>
      <c r="F15" s="1">
        <v>405594742.5719999</v>
      </c>
      <c r="G15" s="6">
        <f t="shared" si="0"/>
        <v>0.37970149963094557</v>
      </c>
    </row>
    <row r="16" spans="1:7" s="10" customFormat="1" ht="18" customHeight="1">
      <c r="A16" s="4"/>
      <c r="B16" s="16" t="s">
        <v>28</v>
      </c>
      <c r="C16" s="1">
        <v>76882481</v>
      </c>
      <c r="D16" s="1">
        <v>76882481</v>
      </c>
      <c r="E16" s="1">
        <v>76679762</v>
      </c>
      <c r="F16" s="1">
        <v>29792298.472999997</v>
      </c>
      <c r="G16" s="6">
        <f t="shared" si="0"/>
        <v>0.3885288333706617</v>
      </c>
    </row>
    <row r="17" spans="1:7" s="10" customFormat="1" ht="18" customHeight="1">
      <c r="A17" s="4"/>
      <c r="B17" s="16" t="s">
        <v>3</v>
      </c>
      <c r="C17" s="1">
        <v>62797413</v>
      </c>
      <c r="D17" s="1">
        <v>62712374</v>
      </c>
      <c r="E17" s="1">
        <v>62487413</v>
      </c>
      <c r="F17" s="1">
        <v>12107077.829999993</v>
      </c>
      <c r="G17" s="6">
        <f t="shared" si="0"/>
        <v>0.1937522654362406</v>
      </c>
    </row>
    <row r="18" spans="1:7" s="10" customFormat="1" ht="18" customHeight="1">
      <c r="A18" s="4"/>
      <c r="B18" s="16" t="s">
        <v>5</v>
      </c>
      <c r="C18" s="1">
        <v>117499</v>
      </c>
      <c r="D18" s="1">
        <v>117499</v>
      </c>
      <c r="E18" s="1">
        <v>41726</v>
      </c>
      <c r="F18" s="2">
        <v>0</v>
      </c>
      <c r="G18" s="6">
        <f t="shared" si="0"/>
        <v>0</v>
      </c>
    </row>
    <row r="19" spans="1:7" s="10" customFormat="1" ht="18" customHeight="1">
      <c r="A19" s="4"/>
      <c r="B19" s="16" t="s">
        <v>4</v>
      </c>
      <c r="C19" s="1">
        <v>156983</v>
      </c>
      <c r="D19" s="1">
        <v>189126</v>
      </c>
      <c r="E19" s="1">
        <v>182643</v>
      </c>
      <c r="F19" s="1">
        <v>30225.69</v>
      </c>
      <c r="G19" s="6">
        <f t="shared" si="0"/>
        <v>0.16549054713293146</v>
      </c>
    </row>
    <row r="20" spans="1:7" s="10" customFormat="1" ht="18" customHeight="1">
      <c r="A20" s="4"/>
      <c r="B20" s="16" t="s">
        <v>29</v>
      </c>
      <c r="C20" s="1">
        <v>148440561</v>
      </c>
      <c r="D20" s="1">
        <v>148440561</v>
      </c>
      <c r="E20" s="1">
        <v>147771487</v>
      </c>
      <c r="F20" s="1">
        <v>41025464.131000005</v>
      </c>
      <c r="G20" s="6">
        <f t="shared" si="0"/>
        <v>0.2776277410742981</v>
      </c>
    </row>
    <row r="21" spans="1:7" s="10" customFormat="1" ht="18" customHeight="1">
      <c r="A21" s="4"/>
      <c r="B21" s="16" t="s">
        <v>32</v>
      </c>
      <c r="C21" s="1">
        <v>345996702</v>
      </c>
      <c r="D21" s="1">
        <v>502291478</v>
      </c>
      <c r="E21" s="1">
        <v>502291478</v>
      </c>
      <c r="F21" s="1">
        <v>215306070.04999995</v>
      </c>
      <c r="G21" s="6">
        <f t="shared" si="0"/>
        <v>0.42864766670399285</v>
      </c>
    </row>
    <row r="22" spans="1:7" s="10" customFormat="1" ht="18" customHeight="1">
      <c r="A22" s="4"/>
      <c r="B22" s="16" t="s">
        <v>31</v>
      </c>
      <c r="C22" s="1">
        <v>6473691</v>
      </c>
      <c r="D22" s="1">
        <v>6473691</v>
      </c>
      <c r="E22" s="1">
        <v>6469921</v>
      </c>
      <c r="F22" s="1">
        <v>1505771.516</v>
      </c>
      <c r="G22" s="6">
        <f t="shared" si="0"/>
        <v>0.23273414250344016</v>
      </c>
    </row>
    <row r="23" spans="1:7" s="10" customFormat="1" ht="18" customHeight="1">
      <c r="A23" s="4"/>
      <c r="B23" s="24" t="s">
        <v>24</v>
      </c>
      <c r="C23" s="1">
        <v>193612</v>
      </c>
      <c r="D23" s="1">
        <v>193612</v>
      </c>
      <c r="E23" s="1">
        <v>0</v>
      </c>
      <c r="F23" s="1">
        <v>0</v>
      </c>
      <c r="G23" s="6" t="str">
        <f t="shared" si="0"/>
        <v>-</v>
      </c>
    </row>
    <row r="24" spans="1:7" s="10" customFormat="1" ht="18" customHeight="1">
      <c r="A24" s="4"/>
      <c r="B24" s="24" t="s">
        <v>39</v>
      </c>
      <c r="C24" s="1">
        <v>183723</v>
      </c>
      <c r="D24" s="1">
        <v>540150</v>
      </c>
      <c r="E24" s="1">
        <v>540150</v>
      </c>
      <c r="F24" s="2">
        <v>137251.79</v>
      </c>
      <c r="G24" s="6">
        <f t="shared" si="0"/>
        <v>0.25409939831528283</v>
      </c>
    </row>
    <row r="25" spans="1:7" s="10" customFormat="1" ht="18" customHeight="1" thickBot="1">
      <c r="A25" s="5"/>
      <c r="B25" s="18" t="s">
        <v>7</v>
      </c>
      <c r="C25" s="19">
        <f>+SUM(C13:C24)</f>
        <v>2017875067</v>
      </c>
      <c r="D25" s="19">
        <f>SUM(D13:D24)</f>
        <v>2046717796</v>
      </c>
      <c r="E25" s="19">
        <f>+SUM(E13:E24)</f>
        <v>2012174058</v>
      </c>
      <c r="F25" s="19">
        <f>+SUM(F13:F24)</f>
        <v>747984143.2169998</v>
      </c>
      <c r="G25" s="20">
        <f>F25/E25</f>
        <v>0.37172934430953675</v>
      </c>
    </row>
    <row r="28" spans="3:7" s="26" customFormat="1" ht="15" hidden="1">
      <c r="C28" s="26">
        <f>+C25-'Por region REGU'!C31</f>
        <v>0</v>
      </c>
      <c r="E28" s="26">
        <f>+E25-'Por region REGU'!E31</f>
        <v>0</v>
      </c>
      <c r="F28" s="26">
        <f>+F25-'Por region REGU'!F31</f>
        <v>0</v>
      </c>
      <c r="G28" s="26">
        <f>+G25-'Por region REGU'!G31</f>
        <v>0</v>
      </c>
    </row>
    <row r="29" ht="12.75">
      <c r="G29" s="27"/>
    </row>
  </sheetData>
  <sheetProtection/>
  <mergeCells count="5">
    <mergeCell ref="B4:G4"/>
    <mergeCell ref="B7:G7"/>
    <mergeCell ref="B8:G8"/>
    <mergeCell ref="B6:G6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5">
      <selection activeCell="O8" sqref="O8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84355002</v>
      </c>
      <c r="D13" s="1">
        <v>61843040</v>
      </c>
      <c r="E13" s="1">
        <v>61843040</v>
      </c>
      <c r="F13" s="1">
        <v>32585737.796</v>
      </c>
      <c r="G13" s="6">
        <f>_xlfn.IFERROR(F13/E13,0)</f>
        <v>0.5269103491031488</v>
      </c>
    </row>
    <row r="14" spans="1:7" s="10" customFormat="1" ht="18" customHeight="1">
      <c r="A14" s="25"/>
      <c r="B14" s="16" t="s">
        <v>14</v>
      </c>
      <c r="C14" s="2">
        <v>51670593</v>
      </c>
      <c r="D14" s="2">
        <v>36714053</v>
      </c>
      <c r="E14" s="2">
        <v>36714053</v>
      </c>
      <c r="F14" s="1">
        <v>10082746.992</v>
      </c>
      <c r="G14" s="6">
        <f aca="true" t="shared" si="0" ref="G14:G29">_xlfn.IFERROR(F14/E14,0)</f>
        <v>0.27462909071902253</v>
      </c>
    </row>
    <row r="15" spans="1:7" s="10" customFormat="1" ht="18" customHeight="1">
      <c r="A15" s="25"/>
      <c r="B15" s="16" t="s">
        <v>15</v>
      </c>
      <c r="C15" s="2">
        <v>66689927</v>
      </c>
      <c r="D15" s="2">
        <v>54933516</v>
      </c>
      <c r="E15" s="2">
        <v>54933516</v>
      </c>
      <c r="F15" s="1">
        <v>15725169.490999999</v>
      </c>
      <c r="G15" s="6">
        <f t="shared" si="0"/>
        <v>0.28625820147758246</v>
      </c>
    </row>
    <row r="16" spans="1:7" s="10" customFormat="1" ht="18" customHeight="1">
      <c r="A16" s="25"/>
      <c r="B16" s="16" t="s">
        <v>16</v>
      </c>
      <c r="C16" s="2">
        <v>61486597</v>
      </c>
      <c r="D16" s="2">
        <v>71362182</v>
      </c>
      <c r="E16" s="2">
        <v>71362182</v>
      </c>
      <c r="F16" s="1">
        <v>16311086.214</v>
      </c>
      <c r="G16" s="6">
        <f t="shared" si="0"/>
        <v>0.22856764965510723</v>
      </c>
    </row>
    <row r="17" spans="1:7" s="10" customFormat="1" ht="18" customHeight="1">
      <c r="A17" s="25"/>
      <c r="B17" s="16" t="s">
        <v>17</v>
      </c>
      <c r="C17" s="2">
        <v>108071960</v>
      </c>
      <c r="D17" s="2">
        <v>89649210</v>
      </c>
      <c r="E17" s="2">
        <v>89649210</v>
      </c>
      <c r="F17" s="1">
        <v>41221653.43</v>
      </c>
      <c r="G17" s="6">
        <f t="shared" si="0"/>
        <v>0.45981055973610924</v>
      </c>
    </row>
    <row r="18" spans="1:7" s="10" customFormat="1" ht="18" customHeight="1">
      <c r="A18" s="25"/>
      <c r="B18" s="16" t="s">
        <v>18</v>
      </c>
      <c r="C18" s="2">
        <v>188812265</v>
      </c>
      <c r="D18" s="2">
        <v>177214524</v>
      </c>
      <c r="E18" s="2">
        <v>177214524</v>
      </c>
      <c r="F18" s="1">
        <v>84448899.097</v>
      </c>
      <c r="G18" s="6">
        <f t="shared" si="0"/>
        <v>0.47653486402164197</v>
      </c>
    </row>
    <row r="19" spans="1:7" s="10" customFormat="1" ht="18" customHeight="1">
      <c r="A19" s="25"/>
      <c r="B19" s="16" t="s">
        <v>37</v>
      </c>
      <c r="C19" s="2">
        <v>206479544</v>
      </c>
      <c r="D19" s="2">
        <v>339056331</v>
      </c>
      <c r="E19" s="2">
        <v>339056331</v>
      </c>
      <c r="F19" s="1">
        <v>124843462.283</v>
      </c>
      <c r="G19" s="6">
        <f t="shared" si="0"/>
        <v>0.3682086157034478</v>
      </c>
    </row>
    <row r="20" spans="1:7" s="10" customFormat="1" ht="18" customHeight="1">
      <c r="A20" s="25"/>
      <c r="B20" s="17" t="s">
        <v>38</v>
      </c>
      <c r="C20" s="2">
        <v>88869849</v>
      </c>
      <c r="D20" s="2">
        <v>78258962</v>
      </c>
      <c r="E20" s="2">
        <v>78258962</v>
      </c>
      <c r="F20" s="1">
        <v>29262163.556999996</v>
      </c>
      <c r="G20" s="6">
        <f t="shared" si="0"/>
        <v>0.37391453718744694</v>
      </c>
    </row>
    <row r="21" spans="1:7" s="10" customFormat="1" ht="18" customHeight="1">
      <c r="A21" s="25"/>
      <c r="B21" s="17" t="s">
        <v>19</v>
      </c>
      <c r="C21" s="2">
        <v>89688238</v>
      </c>
      <c r="D21" s="2">
        <v>89729768</v>
      </c>
      <c r="E21" s="2">
        <v>89729768</v>
      </c>
      <c r="F21" s="1">
        <v>27927815.834000003</v>
      </c>
      <c r="G21" s="6">
        <f t="shared" si="0"/>
        <v>0.31124359793285106</v>
      </c>
    </row>
    <row r="22" spans="1:7" s="10" customFormat="1" ht="18" customHeight="1">
      <c r="A22" s="25"/>
      <c r="B22" s="17" t="s">
        <v>30</v>
      </c>
      <c r="C22" s="2">
        <v>61067570</v>
      </c>
      <c r="D22" s="2">
        <v>52276043</v>
      </c>
      <c r="E22" s="2">
        <v>52276043</v>
      </c>
      <c r="F22" s="1">
        <v>18788377.49</v>
      </c>
      <c r="G22" s="6">
        <f t="shared" si="0"/>
        <v>0.3594070325866095</v>
      </c>
    </row>
    <row r="23" spans="1:7" s="10" customFormat="1" ht="18" customHeight="1">
      <c r="A23" s="25"/>
      <c r="B23" s="16" t="s">
        <v>33</v>
      </c>
      <c r="C23" s="2">
        <v>127438013</v>
      </c>
      <c r="D23" s="2">
        <v>154964397</v>
      </c>
      <c r="E23" s="2">
        <v>154964397</v>
      </c>
      <c r="F23" s="1">
        <v>73752278.91399997</v>
      </c>
      <c r="G23" s="6">
        <f>_xlfn.IFERROR(F23/E23,0)</f>
        <v>0.4759304739784841</v>
      </c>
    </row>
    <row r="24" spans="1:7" s="10" customFormat="1" ht="18" customHeight="1">
      <c r="A24" s="25"/>
      <c r="B24" s="16" t="s">
        <v>20</v>
      </c>
      <c r="C24" s="2">
        <v>136326645</v>
      </c>
      <c r="D24" s="2">
        <v>142452559</v>
      </c>
      <c r="E24" s="2">
        <v>142452559</v>
      </c>
      <c r="F24" s="1">
        <v>58261976.65</v>
      </c>
      <c r="G24" s="6">
        <f t="shared" si="0"/>
        <v>0.40899213786675465</v>
      </c>
    </row>
    <row r="25" spans="1:7" s="10" customFormat="1" ht="18" customHeight="1">
      <c r="A25" s="25"/>
      <c r="B25" s="16" t="s">
        <v>21</v>
      </c>
      <c r="C25" s="2">
        <v>136355640</v>
      </c>
      <c r="D25" s="2">
        <v>119381561</v>
      </c>
      <c r="E25" s="2">
        <v>119381561</v>
      </c>
      <c r="F25" s="1">
        <v>41869379.526999995</v>
      </c>
      <c r="G25" s="6">
        <f t="shared" si="0"/>
        <v>0.35071898186186384</v>
      </c>
    </row>
    <row r="26" spans="1:7" s="10" customFormat="1" ht="18" customHeight="1">
      <c r="A26" s="25"/>
      <c r="B26" s="16" t="s">
        <v>22</v>
      </c>
      <c r="C26" s="2">
        <v>227911270</v>
      </c>
      <c r="D26" s="2">
        <v>231440923</v>
      </c>
      <c r="E26" s="2">
        <v>231440923</v>
      </c>
      <c r="F26" s="1">
        <v>58356205.714999996</v>
      </c>
      <c r="G26" s="6">
        <f t="shared" si="0"/>
        <v>0.2521429873272671</v>
      </c>
    </row>
    <row r="27" spans="1:7" s="10" customFormat="1" ht="18" customHeight="1">
      <c r="A27" s="25"/>
      <c r="B27" s="16" t="s">
        <v>34</v>
      </c>
      <c r="C27" s="2">
        <v>96293097</v>
      </c>
      <c r="D27" s="2">
        <v>86790533</v>
      </c>
      <c r="E27" s="2">
        <v>86790533</v>
      </c>
      <c r="F27" s="1">
        <v>41564370.448</v>
      </c>
      <c r="G27" s="6">
        <f t="shared" si="0"/>
        <v>0.4789044266844173</v>
      </c>
    </row>
    <row r="28" spans="1:7" s="10" customFormat="1" ht="18" customHeight="1">
      <c r="A28" s="25"/>
      <c r="B28" s="16" t="s">
        <v>35</v>
      </c>
      <c r="C28" s="2">
        <v>111256977</v>
      </c>
      <c r="D28" s="2">
        <v>66019979</v>
      </c>
      <c r="E28" s="2">
        <v>66019979</v>
      </c>
      <c r="F28" s="1">
        <v>25219752.58599999</v>
      </c>
      <c r="G28" s="6">
        <f t="shared" si="0"/>
        <v>0.38200182684093237</v>
      </c>
    </row>
    <row r="29" spans="1:7" s="10" customFormat="1" ht="18" customHeight="1">
      <c r="A29" s="25"/>
      <c r="B29" s="16" t="s">
        <v>36</v>
      </c>
      <c r="C29" s="2">
        <v>175101880</v>
      </c>
      <c r="D29" s="2">
        <v>160086477</v>
      </c>
      <c r="E29" s="2">
        <v>160086477</v>
      </c>
      <c r="F29" s="1">
        <v>47763067.19300002</v>
      </c>
      <c r="G29" s="6">
        <f t="shared" si="0"/>
        <v>0.2983579130984313</v>
      </c>
    </row>
    <row r="30" spans="1:7" s="10" customFormat="1" ht="20.25" customHeight="1" thickBot="1">
      <c r="A30" s="4"/>
      <c r="B30" s="16" t="s">
        <v>23</v>
      </c>
      <c r="C30" s="2">
        <v>0</v>
      </c>
      <c r="D30" s="2">
        <v>34543738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2017875067</v>
      </c>
      <c r="D31" s="22">
        <f>SUM(D13:D30)</f>
        <v>2046717796</v>
      </c>
      <c r="E31" s="22">
        <f>+SUM(E13:E30)</f>
        <v>2012174058</v>
      </c>
      <c r="F31" s="22">
        <f>+SUM(F13:F30)</f>
        <v>747984143.217</v>
      </c>
      <c r="G31" s="23">
        <f>F31/E31</f>
        <v>0.37172934430953686</v>
      </c>
    </row>
    <row r="40" ht="12.75">
      <c r="F40" s="7" t="s">
        <v>25</v>
      </c>
    </row>
  </sheetData>
  <sheetProtection/>
  <mergeCells count="5">
    <mergeCell ref="B4:G4"/>
    <mergeCell ref="B6:G6"/>
    <mergeCell ref="B7:G7"/>
    <mergeCell ref="B8:G8"/>
    <mergeCell ref="B5:G5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2022-01-25T11:35:39Z</cp:lastPrinted>
  <dcterms:created xsi:type="dcterms:W3CDTF">2005-09-27T16:03:12Z</dcterms:created>
  <dcterms:modified xsi:type="dcterms:W3CDTF">2022-08-29T20:09:30Z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url_documen">
    <vt:lpwstr>/InformaciondePresupuestoMOP/informedeejecucionpresupuestaria/Documents/2022/Decretado_Ejecutado_Julio_2022.xls</vt:lpwstr>
  </property>
  <property fmtid="{D5CDD505-2E9C-101B-9397-08002B2CF9AE}" pid="5" name="M">
    <vt:lpwstr>7.00000000000000</vt:lpwstr>
  </property>
  <property fmtid="{D5CDD505-2E9C-101B-9397-08002B2CF9AE}" pid="6" name="A">
    <vt:lpwstr>2022</vt:lpwstr>
  </property>
</Properties>
</file>